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86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bago\OneDrive - Jihočeská univerzita v Českých Budějovicích\KP podzim 2017\"/>
    </mc:Choice>
  </mc:AlternateContent>
  <xr:revisionPtr revIDLastSave="2" documentId="D82BE2FB6E9D37A5B43F07530BB478BB9B9B415D" xr6:coauthVersionLast="24" xr6:coauthVersionMax="24" xr10:uidLastSave="{84D39DF6-0EB0-465C-8016-8110D7BD1D80}"/>
  <bookViews>
    <workbookView xWindow="0" yWindow="0" windowWidth="21570" windowHeight="9315" firstSheet="2" activeTab="6" xr2:uid="{00000000-000D-0000-FFFF-FFFF00000000}"/>
  </bookViews>
  <sheets>
    <sheet name="1672_Zakladni stupen" sheetId="1" r:id="rId1"/>
    <sheet name="1673_III. liga - Mladsi zakyne" sheetId="2" r:id="rId2"/>
    <sheet name="1674_III. liga - Starsi zakyne" sheetId="3" r:id="rId3"/>
    <sheet name="1675_III. liga - Zakyne C" sheetId="4" r:id="rId4"/>
    <sheet name="1676_III. liga - Zakyne B" sheetId="5" r:id="rId5"/>
    <sheet name="1677_III. liga - Juniorky a zen" sheetId="6" r:id="rId6"/>
    <sheet name="1678_II. liga" sheetId="7" r:id="rId7"/>
    <sheet name="rozhodci" sheetId="8" r:id="rId8"/>
  </sheets>
  <calcPr calcId="171027"/>
</workbook>
</file>

<file path=xl/calcChain.xml><?xml version="1.0" encoding="utf-8"?>
<calcChain xmlns="http://schemas.openxmlformats.org/spreadsheetml/2006/main">
  <c r="AA14" i="7" l="1"/>
  <c r="AA13" i="7"/>
  <c r="W13" i="7"/>
  <c r="S13" i="7"/>
  <c r="O13" i="7"/>
  <c r="K13" i="7"/>
  <c r="AA12" i="7"/>
  <c r="W12" i="7"/>
  <c r="S12" i="7"/>
  <c r="O12" i="7"/>
  <c r="K12" i="7"/>
  <c r="AA11" i="7"/>
  <c r="W11" i="7"/>
  <c r="S11" i="7"/>
  <c r="O11" i="7"/>
  <c r="K11" i="7"/>
  <c r="AA10" i="7"/>
  <c r="W10" i="7"/>
  <c r="S10" i="7"/>
  <c r="O10" i="7"/>
  <c r="K10" i="7"/>
  <c r="AA9" i="7"/>
  <c r="W9" i="7"/>
  <c r="S9" i="7"/>
  <c r="O9" i="7"/>
  <c r="K9" i="7"/>
  <c r="AA8" i="7"/>
  <c r="W8" i="7"/>
  <c r="S8" i="7"/>
  <c r="O8" i="7"/>
  <c r="K8" i="7"/>
  <c r="AA7" i="7"/>
  <c r="AA22" i="7"/>
  <c r="AA21" i="7"/>
  <c r="W21" i="7"/>
  <c r="S21" i="7"/>
  <c r="O21" i="7"/>
  <c r="K21" i="7"/>
  <c r="AA20" i="7"/>
  <c r="W20" i="7"/>
  <c r="S20" i="7"/>
  <c r="O20" i="7"/>
  <c r="K20" i="7"/>
  <c r="AA19" i="7"/>
  <c r="W19" i="7"/>
  <c r="S19" i="7"/>
  <c r="O19" i="7"/>
  <c r="K19" i="7"/>
  <c r="AA18" i="7"/>
  <c r="W18" i="7"/>
  <c r="S18" i="7"/>
  <c r="O18" i="7"/>
  <c r="K18" i="7"/>
  <c r="AA17" i="7"/>
  <c r="W17" i="7"/>
  <c r="S17" i="7"/>
  <c r="O17" i="7"/>
  <c r="K17" i="7"/>
  <c r="AA16" i="7"/>
  <c r="W16" i="7"/>
  <c r="S16" i="7"/>
  <c r="O16" i="7"/>
  <c r="K16" i="7"/>
  <c r="AA15" i="7"/>
  <c r="AA14" i="6"/>
  <c r="AA13" i="6"/>
  <c r="W13" i="6"/>
  <c r="X13" i="6" s="1"/>
  <c r="S13" i="6"/>
  <c r="O13" i="6"/>
  <c r="K13" i="6"/>
  <c r="AA12" i="6"/>
  <c r="X12" i="6"/>
  <c r="W12" i="6"/>
  <c r="S12" i="6"/>
  <c r="O12" i="6"/>
  <c r="K12" i="6"/>
  <c r="AA11" i="6"/>
  <c r="W11" i="6"/>
  <c r="S11" i="6"/>
  <c r="O11" i="6"/>
  <c r="K11" i="6"/>
  <c r="AA10" i="6"/>
  <c r="W10" i="6"/>
  <c r="S10" i="6"/>
  <c r="O10" i="6"/>
  <c r="K10" i="6"/>
  <c r="X10" i="6" s="1"/>
  <c r="AA9" i="6"/>
  <c r="W9" i="6"/>
  <c r="S9" i="6"/>
  <c r="O9" i="6"/>
  <c r="K9" i="6"/>
  <c r="AA8" i="6"/>
  <c r="W8" i="6"/>
  <c r="S8" i="6"/>
  <c r="S14" i="6" s="1"/>
  <c r="O8" i="6"/>
  <c r="K8" i="6"/>
  <c r="AA7" i="6"/>
  <c r="AA14" i="5"/>
  <c r="AA13" i="5"/>
  <c r="W13" i="5"/>
  <c r="S13" i="5"/>
  <c r="O13" i="5"/>
  <c r="K13" i="5"/>
  <c r="X13" i="5" s="1"/>
  <c r="AA12" i="5"/>
  <c r="W12" i="5"/>
  <c r="S12" i="5"/>
  <c r="O12" i="5"/>
  <c r="K12" i="5"/>
  <c r="X12" i="5" s="1"/>
  <c r="AA11" i="5"/>
  <c r="W11" i="5"/>
  <c r="S11" i="5"/>
  <c r="O11" i="5"/>
  <c r="K11" i="5"/>
  <c r="AA10" i="5"/>
  <c r="W10" i="5"/>
  <c r="S10" i="5"/>
  <c r="O10" i="5"/>
  <c r="K10" i="5"/>
  <c r="AA9" i="5"/>
  <c r="W9" i="5"/>
  <c r="S9" i="5"/>
  <c r="O9" i="5"/>
  <c r="K9" i="5"/>
  <c r="AA8" i="5"/>
  <c r="W8" i="5"/>
  <c r="W14" i="5" s="1"/>
  <c r="S8" i="5"/>
  <c r="O8" i="5"/>
  <c r="K8" i="5"/>
  <c r="AA7" i="5"/>
  <c r="AA46" i="4"/>
  <c r="AA45" i="4"/>
  <c r="W45" i="4"/>
  <c r="S45" i="4"/>
  <c r="O45" i="4"/>
  <c r="K45" i="4"/>
  <c r="AA44" i="4"/>
  <c r="W44" i="4"/>
  <c r="S44" i="4"/>
  <c r="O44" i="4"/>
  <c r="K44" i="4"/>
  <c r="X44" i="4" s="1"/>
  <c r="AA43" i="4"/>
  <c r="W43" i="4"/>
  <c r="S43" i="4"/>
  <c r="O43" i="4"/>
  <c r="K43" i="4"/>
  <c r="AA42" i="4"/>
  <c r="W42" i="4"/>
  <c r="S42" i="4"/>
  <c r="O42" i="4"/>
  <c r="K42" i="4"/>
  <c r="AA41" i="4"/>
  <c r="W41" i="4"/>
  <c r="S41" i="4"/>
  <c r="O41" i="4"/>
  <c r="K41" i="4"/>
  <c r="AA40" i="4"/>
  <c r="W40" i="4"/>
  <c r="S40" i="4"/>
  <c r="O40" i="4"/>
  <c r="K40" i="4"/>
  <c r="AA39" i="4"/>
  <c r="AA30" i="4"/>
  <c r="AA29" i="4"/>
  <c r="W29" i="4"/>
  <c r="S29" i="4"/>
  <c r="O29" i="4"/>
  <c r="K29" i="4"/>
  <c r="AA28" i="4"/>
  <c r="W28" i="4"/>
  <c r="S28" i="4"/>
  <c r="O28" i="4"/>
  <c r="K28" i="4"/>
  <c r="X28" i="4" s="1"/>
  <c r="AA27" i="4"/>
  <c r="W27" i="4"/>
  <c r="S27" i="4"/>
  <c r="O27" i="4"/>
  <c r="K27" i="4"/>
  <c r="AA26" i="4"/>
  <c r="W26" i="4"/>
  <c r="S26" i="4"/>
  <c r="O26" i="4"/>
  <c r="K26" i="4"/>
  <c r="AA25" i="4"/>
  <c r="W25" i="4"/>
  <c r="S25" i="4"/>
  <c r="O25" i="4"/>
  <c r="K25" i="4"/>
  <c r="AA24" i="4"/>
  <c r="W24" i="4"/>
  <c r="S24" i="4"/>
  <c r="O24" i="4"/>
  <c r="K24" i="4"/>
  <c r="AA23" i="4"/>
  <c r="AA22" i="4"/>
  <c r="AA21" i="4"/>
  <c r="W21" i="4"/>
  <c r="S21" i="4"/>
  <c r="O21" i="4"/>
  <c r="K21" i="4"/>
  <c r="X21" i="4" s="1"/>
  <c r="AA20" i="4"/>
  <c r="W20" i="4"/>
  <c r="S20" i="4"/>
  <c r="O20" i="4"/>
  <c r="K20" i="4"/>
  <c r="X20" i="4" s="1"/>
  <c r="AA19" i="4"/>
  <c r="W19" i="4"/>
  <c r="S19" i="4"/>
  <c r="O19" i="4"/>
  <c r="K19" i="4"/>
  <c r="AA18" i="4"/>
  <c r="W18" i="4"/>
  <c r="S18" i="4"/>
  <c r="O18" i="4"/>
  <c r="K18" i="4"/>
  <c r="AA17" i="4"/>
  <c r="W17" i="4"/>
  <c r="S17" i="4"/>
  <c r="O17" i="4"/>
  <c r="K17" i="4"/>
  <c r="AA16" i="4"/>
  <c r="W16" i="4"/>
  <c r="W22" i="4" s="1"/>
  <c r="S16" i="4"/>
  <c r="O16" i="4"/>
  <c r="K16" i="4"/>
  <c r="AA15" i="4"/>
  <c r="AA14" i="4"/>
  <c r="AA13" i="4"/>
  <c r="W13" i="4"/>
  <c r="S13" i="4"/>
  <c r="O13" i="4"/>
  <c r="K13" i="4"/>
  <c r="AA12" i="4"/>
  <c r="W12" i="4"/>
  <c r="S12" i="4"/>
  <c r="O12" i="4"/>
  <c r="K12" i="4"/>
  <c r="AA11" i="4"/>
  <c r="W11" i="4"/>
  <c r="S11" i="4"/>
  <c r="O11" i="4"/>
  <c r="K11" i="4"/>
  <c r="AA10" i="4"/>
  <c r="W10" i="4"/>
  <c r="S10" i="4"/>
  <c r="O10" i="4"/>
  <c r="K10" i="4"/>
  <c r="AA9" i="4"/>
  <c r="W9" i="4"/>
  <c r="S9" i="4"/>
  <c r="O9" i="4"/>
  <c r="K9" i="4"/>
  <c r="AA8" i="4"/>
  <c r="W8" i="4"/>
  <c r="S8" i="4"/>
  <c r="O8" i="4"/>
  <c r="K8" i="4"/>
  <c r="K14" i="4" s="1"/>
  <c r="AA7" i="4"/>
  <c r="AA38" i="4"/>
  <c r="AA37" i="4"/>
  <c r="W37" i="4"/>
  <c r="X37" i="4" s="1"/>
  <c r="S37" i="4"/>
  <c r="O37" i="4"/>
  <c r="K37" i="4"/>
  <c r="AA36" i="4"/>
  <c r="W36" i="4"/>
  <c r="S36" i="4"/>
  <c r="O36" i="4"/>
  <c r="K36" i="4"/>
  <c r="X36" i="4" s="1"/>
  <c r="AA35" i="4"/>
  <c r="W35" i="4"/>
  <c r="S35" i="4"/>
  <c r="O35" i="4"/>
  <c r="K35" i="4"/>
  <c r="AA34" i="4"/>
  <c r="W34" i="4"/>
  <c r="S34" i="4"/>
  <c r="O34" i="4"/>
  <c r="K34" i="4"/>
  <c r="AA33" i="4"/>
  <c r="W33" i="4"/>
  <c r="S33" i="4"/>
  <c r="O33" i="4"/>
  <c r="K33" i="4"/>
  <c r="AA32" i="4"/>
  <c r="W32" i="4"/>
  <c r="S32" i="4"/>
  <c r="O32" i="4"/>
  <c r="K32" i="4"/>
  <c r="AA31" i="4"/>
  <c r="AA30" i="3"/>
  <c r="AA29" i="3"/>
  <c r="W29" i="3"/>
  <c r="S29" i="3"/>
  <c r="O29" i="3"/>
  <c r="K29" i="3"/>
  <c r="X29" i="3" s="1"/>
  <c r="AA28" i="3"/>
  <c r="W28" i="3"/>
  <c r="S28" i="3"/>
  <c r="O28" i="3"/>
  <c r="K28" i="3"/>
  <c r="AA27" i="3"/>
  <c r="W27" i="3"/>
  <c r="S27" i="3"/>
  <c r="O27" i="3"/>
  <c r="K27" i="3"/>
  <c r="AA26" i="3"/>
  <c r="W26" i="3"/>
  <c r="S26" i="3"/>
  <c r="O26" i="3"/>
  <c r="K26" i="3"/>
  <c r="AA25" i="3"/>
  <c r="W25" i="3"/>
  <c r="S25" i="3"/>
  <c r="O25" i="3"/>
  <c r="K25" i="3"/>
  <c r="AA24" i="3"/>
  <c r="W24" i="3"/>
  <c r="S24" i="3"/>
  <c r="O24" i="3"/>
  <c r="K24" i="3"/>
  <c r="AA23" i="3"/>
  <c r="AA22" i="3"/>
  <c r="AA21" i="3"/>
  <c r="W21" i="3"/>
  <c r="S21" i="3"/>
  <c r="O21" i="3"/>
  <c r="K21" i="3"/>
  <c r="X21" i="3" s="1"/>
  <c r="AA20" i="3"/>
  <c r="W20" i="3"/>
  <c r="S20" i="3"/>
  <c r="O20" i="3"/>
  <c r="K20" i="3"/>
  <c r="AA19" i="3"/>
  <c r="W19" i="3"/>
  <c r="S19" i="3"/>
  <c r="O19" i="3"/>
  <c r="K19" i="3"/>
  <c r="AA18" i="3"/>
  <c r="W18" i="3"/>
  <c r="S18" i="3"/>
  <c r="O18" i="3"/>
  <c r="K18" i="3"/>
  <c r="AA17" i="3"/>
  <c r="W17" i="3"/>
  <c r="S17" i="3"/>
  <c r="O17" i="3"/>
  <c r="K17" i="3"/>
  <c r="AA16" i="3"/>
  <c r="W16" i="3"/>
  <c r="S16" i="3"/>
  <c r="O16" i="3"/>
  <c r="K16" i="3"/>
  <c r="AA15" i="3"/>
  <c r="AA14" i="3"/>
  <c r="AA13" i="3"/>
  <c r="W13" i="3"/>
  <c r="S13" i="3"/>
  <c r="O13" i="3"/>
  <c r="K13" i="3"/>
  <c r="AA12" i="3"/>
  <c r="W12" i="3"/>
  <c r="S12" i="3"/>
  <c r="O12" i="3"/>
  <c r="K12" i="3"/>
  <c r="AA11" i="3"/>
  <c r="W11" i="3"/>
  <c r="S11" i="3"/>
  <c r="O11" i="3"/>
  <c r="K11" i="3"/>
  <c r="AA10" i="3"/>
  <c r="W10" i="3"/>
  <c r="S10" i="3"/>
  <c r="O10" i="3"/>
  <c r="K10" i="3"/>
  <c r="AA9" i="3"/>
  <c r="W9" i="3"/>
  <c r="S9" i="3"/>
  <c r="O9" i="3"/>
  <c r="K9" i="3"/>
  <c r="AA8" i="3"/>
  <c r="W8" i="3"/>
  <c r="S8" i="3"/>
  <c r="O8" i="3"/>
  <c r="K8" i="3"/>
  <c r="AA7" i="3"/>
  <c r="AA38" i="2"/>
  <c r="AA37" i="2"/>
  <c r="W37" i="2"/>
  <c r="S37" i="2"/>
  <c r="O37" i="2"/>
  <c r="K37" i="2"/>
  <c r="AA36" i="2"/>
  <c r="W36" i="2"/>
  <c r="S36" i="2"/>
  <c r="O36" i="2"/>
  <c r="K36" i="2"/>
  <c r="AA35" i="2"/>
  <c r="W35" i="2"/>
  <c r="S35" i="2"/>
  <c r="O35" i="2"/>
  <c r="K35" i="2"/>
  <c r="AA34" i="2"/>
  <c r="W34" i="2"/>
  <c r="S34" i="2"/>
  <c r="O34" i="2"/>
  <c r="K34" i="2"/>
  <c r="AA33" i="2"/>
  <c r="W33" i="2"/>
  <c r="S33" i="2"/>
  <c r="O33" i="2"/>
  <c r="K33" i="2"/>
  <c r="AA32" i="2"/>
  <c r="W32" i="2"/>
  <c r="S32" i="2"/>
  <c r="O32" i="2"/>
  <c r="K32" i="2"/>
  <c r="AA31" i="2"/>
  <c r="AA30" i="2"/>
  <c r="AA29" i="2"/>
  <c r="W29" i="2"/>
  <c r="S29" i="2"/>
  <c r="O29" i="2"/>
  <c r="K29" i="2"/>
  <c r="AA28" i="2"/>
  <c r="W28" i="2"/>
  <c r="S28" i="2"/>
  <c r="O28" i="2"/>
  <c r="K28" i="2"/>
  <c r="AA27" i="2"/>
  <c r="W27" i="2"/>
  <c r="S27" i="2"/>
  <c r="O27" i="2"/>
  <c r="K27" i="2"/>
  <c r="AA26" i="2"/>
  <c r="W26" i="2"/>
  <c r="S26" i="2"/>
  <c r="O26" i="2"/>
  <c r="K26" i="2"/>
  <c r="AA25" i="2"/>
  <c r="W25" i="2"/>
  <c r="S25" i="2"/>
  <c r="O25" i="2"/>
  <c r="K25" i="2"/>
  <c r="AA24" i="2"/>
  <c r="W24" i="2"/>
  <c r="S24" i="2"/>
  <c r="O24" i="2"/>
  <c r="K24" i="2"/>
  <c r="AA23" i="2"/>
  <c r="AA14" i="2"/>
  <c r="AA13" i="2"/>
  <c r="W13" i="2"/>
  <c r="S13" i="2"/>
  <c r="O13" i="2"/>
  <c r="K13" i="2"/>
  <c r="AA12" i="2"/>
  <c r="W12" i="2"/>
  <c r="S12" i="2"/>
  <c r="O12" i="2"/>
  <c r="K12" i="2"/>
  <c r="AA11" i="2"/>
  <c r="W11" i="2"/>
  <c r="S11" i="2"/>
  <c r="O11" i="2"/>
  <c r="K11" i="2"/>
  <c r="AA10" i="2"/>
  <c r="W10" i="2"/>
  <c r="S10" i="2"/>
  <c r="O10" i="2"/>
  <c r="K10" i="2"/>
  <c r="AA9" i="2"/>
  <c r="W9" i="2"/>
  <c r="S9" i="2"/>
  <c r="O9" i="2"/>
  <c r="K9" i="2"/>
  <c r="AA8" i="2"/>
  <c r="W8" i="2"/>
  <c r="S8" i="2"/>
  <c r="O8" i="2"/>
  <c r="K8" i="2"/>
  <c r="AA7" i="2"/>
  <c r="AA22" i="2"/>
  <c r="AA21" i="2"/>
  <c r="W21" i="2"/>
  <c r="S21" i="2"/>
  <c r="O21" i="2"/>
  <c r="K21" i="2"/>
  <c r="AA20" i="2"/>
  <c r="W20" i="2"/>
  <c r="S20" i="2"/>
  <c r="O20" i="2"/>
  <c r="K20" i="2"/>
  <c r="AA19" i="2"/>
  <c r="W19" i="2"/>
  <c r="S19" i="2"/>
  <c r="O19" i="2"/>
  <c r="K19" i="2"/>
  <c r="AA18" i="2"/>
  <c r="W18" i="2"/>
  <c r="S18" i="2"/>
  <c r="O18" i="2"/>
  <c r="K18" i="2"/>
  <c r="AA17" i="2"/>
  <c r="W17" i="2"/>
  <c r="S17" i="2"/>
  <c r="O17" i="2"/>
  <c r="K17" i="2"/>
  <c r="AA16" i="2"/>
  <c r="W16" i="2"/>
  <c r="S16" i="2"/>
  <c r="O16" i="2"/>
  <c r="K16" i="2"/>
  <c r="AA15" i="2"/>
  <c r="AA22" i="1"/>
  <c r="AA21" i="1"/>
  <c r="W21" i="1"/>
  <c r="S21" i="1"/>
  <c r="O21" i="1"/>
  <c r="X21" i="1" s="1"/>
  <c r="K21" i="1"/>
  <c r="AA20" i="1"/>
  <c r="W20" i="1"/>
  <c r="S20" i="1"/>
  <c r="O20" i="1"/>
  <c r="K20" i="1"/>
  <c r="AA19" i="1"/>
  <c r="W19" i="1"/>
  <c r="X19" i="1" s="1"/>
  <c r="S19" i="1"/>
  <c r="O19" i="1"/>
  <c r="K19" i="1"/>
  <c r="AA18" i="1"/>
  <c r="W18" i="1"/>
  <c r="S18" i="1"/>
  <c r="O18" i="1"/>
  <c r="K18" i="1"/>
  <c r="K22" i="1" s="1"/>
  <c r="AA17" i="1"/>
  <c r="W17" i="1"/>
  <c r="S17" i="1"/>
  <c r="O17" i="1"/>
  <c r="K17" i="1"/>
  <c r="AA16" i="1"/>
  <c r="W16" i="1"/>
  <c r="S16" i="1"/>
  <c r="O16" i="1"/>
  <c r="K16" i="1"/>
  <c r="AA15" i="1"/>
  <c r="AA14" i="1"/>
  <c r="AA13" i="1"/>
  <c r="W13" i="1"/>
  <c r="S13" i="1"/>
  <c r="O13" i="1"/>
  <c r="K13" i="1"/>
  <c r="AA12" i="1"/>
  <c r="W12" i="1"/>
  <c r="S12" i="1"/>
  <c r="O12" i="1"/>
  <c r="K12" i="1"/>
  <c r="AA11" i="1"/>
  <c r="W11" i="1"/>
  <c r="S11" i="1"/>
  <c r="O11" i="1"/>
  <c r="K11" i="1"/>
  <c r="AA10" i="1"/>
  <c r="W10" i="1"/>
  <c r="S10" i="1"/>
  <c r="O10" i="1"/>
  <c r="K10" i="1"/>
  <c r="AA9" i="1"/>
  <c r="W9" i="1"/>
  <c r="S9" i="1"/>
  <c r="O9" i="1"/>
  <c r="K9" i="1"/>
  <c r="AA8" i="1"/>
  <c r="W8" i="1"/>
  <c r="S8" i="1"/>
  <c r="O8" i="1"/>
  <c r="K8" i="1"/>
  <c r="AA7" i="1"/>
  <c r="X10" i="5" l="1"/>
  <c r="W14" i="6"/>
  <c r="X9" i="5"/>
  <c r="X11" i="5"/>
  <c r="X8" i="5"/>
  <c r="X11" i="6"/>
  <c r="X17" i="7"/>
  <c r="S38" i="4"/>
  <c r="O14" i="4"/>
  <c r="X13" i="4"/>
  <c r="X27" i="4"/>
  <c r="X45" i="4"/>
  <c r="X35" i="4"/>
  <c r="W38" i="4"/>
  <c r="X26" i="4"/>
  <c r="O46" i="4"/>
  <c r="X9" i="4"/>
  <c r="K30" i="4"/>
  <c r="X34" i="4"/>
  <c r="S14" i="4"/>
  <c r="X19" i="4"/>
  <c r="X17" i="4"/>
  <c r="W30" i="4"/>
  <c r="X25" i="4"/>
  <c r="X8" i="4"/>
  <c r="X43" i="4"/>
  <c r="X42" i="4"/>
  <c r="W46" i="4"/>
  <c r="X40" i="4"/>
  <c r="X24" i="4"/>
  <c r="X10" i="4"/>
  <c r="K22" i="4"/>
  <c r="X16" i="4"/>
  <c r="S22" i="3"/>
  <c r="X20" i="3"/>
  <c r="W30" i="3"/>
  <c r="X19" i="3"/>
  <c r="X28" i="3"/>
  <c r="O14" i="1"/>
  <c r="W22" i="1"/>
  <c r="X13" i="1"/>
  <c r="K14" i="3"/>
  <c r="X26" i="3"/>
  <c r="X10" i="3"/>
  <c r="S22" i="1"/>
  <c r="X11" i="3"/>
  <c r="X9" i="3"/>
  <c r="X27" i="3"/>
  <c r="X18" i="1"/>
  <c r="X25" i="3"/>
  <c r="K14" i="1"/>
  <c r="X11" i="1"/>
  <c r="W14" i="1"/>
  <c r="X9" i="1"/>
  <c r="X12" i="1"/>
  <c r="O14" i="3"/>
  <c r="X8" i="3"/>
  <c r="X16" i="3"/>
  <c r="S30" i="3"/>
  <c r="X24" i="3"/>
  <c r="X28" i="2"/>
  <c r="X21" i="2"/>
  <c r="X29" i="2"/>
  <c r="K14" i="2"/>
  <c r="O38" i="2"/>
  <c r="X36" i="2"/>
  <c r="W22" i="2"/>
  <c r="X19" i="2"/>
  <c r="W14" i="2"/>
  <c r="X37" i="2"/>
  <c r="X20" i="2"/>
  <c r="X10" i="2"/>
  <c r="W30" i="2"/>
  <c r="X25" i="2"/>
  <c r="K38" i="2"/>
  <c r="X34" i="2"/>
  <c r="X35" i="2"/>
  <c r="X13" i="2"/>
  <c r="X11" i="2"/>
  <c r="S14" i="2"/>
  <c r="W38" i="2"/>
  <c r="X27" i="2"/>
  <c r="X26" i="2"/>
  <c r="X17" i="2"/>
  <c r="X18" i="2"/>
  <c r="W14" i="7"/>
  <c r="X13" i="7"/>
  <c r="X12" i="7"/>
  <c r="X18" i="7"/>
  <c r="X21" i="7"/>
  <c r="S22" i="7"/>
  <c r="K22" i="7"/>
  <c r="X11" i="7"/>
  <c r="X9" i="7"/>
  <c r="K14" i="7"/>
  <c r="S14" i="7"/>
  <c r="X16" i="7"/>
  <c r="O22" i="7"/>
  <c r="X16" i="1"/>
  <c r="O22" i="1"/>
  <c r="O22" i="2"/>
  <c r="O14" i="2"/>
  <c r="O30" i="2"/>
  <c r="S38" i="2"/>
  <c r="X18" i="3"/>
  <c r="O30" i="3"/>
  <c r="X33" i="4"/>
  <c r="W14" i="4"/>
  <c r="X11" i="4"/>
  <c r="O22" i="4"/>
  <c r="X29" i="4"/>
  <c r="O14" i="5"/>
  <c r="X9" i="6"/>
  <c r="W22" i="7"/>
  <c r="X19" i="7"/>
  <c r="O14" i="7"/>
  <c r="X8" i="1"/>
  <c r="X16" i="2"/>
  <c r="K22" i="2"/>
  <c r="X8" i="2"/>
  <c r="K30" i="2"/>
  <c r="X32" i="2"/>
  <c r="X10" i="1"/>
  <c r="X17" i="1"/>
  <c r="X20" i="1"/>
  <c r="X9" i="2"/>
  <c r="X12" i="2"/>
  <c r="X17" i="3"/>
  <c r="K38" i="4"/>
  <c r="S14" i="5"/>
  <c r="S14" i="3"/>
  <c r="X13" i="3"/>
  <c r="O22" i="3"/>
  <c r="W22" i="3"/>
  <c r="O38" i="4"/>
  <c r="O30" i="4"/>
  <c r="X41" i="4"/>
  <c r="O14" i="6"/>
  <c r="X24" i="2"/>
  <c r="X33" i="2"/>
  <c r="K22" i="3"/>
  <c r="S46" i="4"/>
  <c r="K14" i="6"/>
  <c r="S14" i="1"/>
  <c r="S22" i="2"/>
  <c r="S30" i="2"/>
  <c r="W14" i="3"/>
  <c r="X12" i="3"/>
  <c r="K30" i="3"/>
  <c r="X32" i="4"/>
  <c r="X12" i="4"/>
  <c r="X18" i="4"/>
  <c r="S22" i="4"/>
  <c r="S30" i="4"/>
  <c r="K46" i="4"/>
  <c r="K14" i="5"/>
  <c r="X8" i="6"/>
  <c r="X20" i="7"/>
  <c r="X10" i="7"/>
  <c r="X8" i="7"/>
  <c r="X14" i="5" l="1"/>
  <c r="Z10" i="5" s="1"/>
  <c r="X14" i="6"/>
  <c r="Z8" i="6" s="1"/>
  <c r="X14" i="4"/>
  <c r="X38" i="4"/>
  <c r="Z33" i="4" s="1"/>
  <c r="X22" i="4"/>
  <c r="Z17" i="4" s="1"/>
  <c r="X30" i="4"/>
  <c r="Z28" i="4" s="1"/>
  <c r="X22" i="1"/>
  <c r="Z16" i="1" s="1"/>
  <c r="X14" i="1"/>
  <c r="Z14" i="1" s="1"/>
  <c r="X14" i="3"/>
  <c r="Z14" i="3" s="1"/>
  <c r="X30" i="3"/>
  <c r="Z27" i="3" s="1"/>
  <c r="X22" i="2"/>
  <c r="X14" i="2"/>
  <c r="X38" i="2"/>
  <c r="X14" i="7"/>
  <c r="Z14" i="7" s="1"/>
  <c r="X22" i="7"/>
  <c r="Z21" i="7" s="1"/>
  <c r="Z11" i="1"/>
  <c r="X22" i="3"/>
  <c r="X30" i="2"/>
  <c r="Z22" i="1"/>
  <c r="Z20" i="1"/>
  <c r="Z19" i="1"/>
  <c r="Z17" i="1"/>
  <c r="Z15" i="1"/>
  <c r="Z18" i="1"/>
  <c r="Z12" i="4"/>
  <c r="Z11" i="4"/>
  <c r="Z10" i="4"/>
  <c r="Z13" i="4"/>
  <c r="Z7" i="4"/>
  <c r="Z14" i="4"/>
  <c r="Z9" i="4"/>
  <c r="Z8" i="4"/>
  <c r="Z12" i="5"/>
  <c r="Z38" i="4"/>
  <c r="X46" i="4"/>
  <c r="Z8" i="5" l="1"/>
  <c r="Z7" i="5"/>
  <c r="Z11" i="5"/>
  <c r="Z13" i="5"/>
  <c r="Z9" i="5"/>
  <c r="Z14" i="5"/>
  <c r="Z10" i="6"/>
  <c r="Z7" i="6"/>
  <c r="Z9" i="6"/>
  <c r="Z14" i="6"/>
  <c r="Z11" i="6"/>
  <c r="Z13" i="6"/>
  <c r="Z12" i="6"/>
  <c r="Z12" i="7"/>
  <c r="Z10" i="7"/>
  <c r="Z9" i="7"/>
  <c r="Z7" i="7"/>
  <c r="Z8" i="7"/>
  <c r="Z11" i="7"/>
  <c r="Z13" i="7"/>
  <c r="Z15" i="7"/>
  <c r="Z18" i="7"/>
  <c r="Z19" i="7"/>
  <c r="Z36" i="4"/>
  <c r="Z31" i="4"/>
  <c r="Z35" i="4"/>
  <c r="Z37" i="4"/>
  <c r="Z34" i="4"/>
  <c r="Z25" i="4"/>
  <c r="Z32" i="4"/>
  <c r="Z20" i="4"/>
  <c r="Z15" i="4"/>
  <c r="Z19" i="4"/>
  <c r="Z21" i="4"/>
  <c r="Z18" i="4"/>
  <c r="Z16" i="4"/>
  <c r="Z22" i="4"/>
  <c r="Z29" i="4"/>
  <c r="Z27" i="4"/>
  <c r="Z30" i="4"/>
  <c r="Z26" i="4"/>
  <c r="Z24" i="4"/>
  <c r="Z23" i="4"/>
  <c r="Z21" i="1"/>
  <c r="Z12" i="3"/>
  <c r="Z7" i="3"/>
  <c r="Z13" i="3"/>
  <c r="Z9" i="3"/>
  <c r="Z11" i="3"/>
  <c r="Z8" i="3"/>
  <c r="Z10" i="3"/>
  <c r="Z28" i="3"/>
  <c r="Z25" i="3"/>
  <c r="Z30" i="3"/>
  <c r="Z23" i="3"/>
  <c r="Z29" i="3"/>
  <c r="Z26" i="3"/>
  <c r="Z10" i="1"/>
  <c r="Z7" i="1"/>
  <c r="Z12" i="1"/>
  <c r="Z8" i="1"/>
  <c r="Z13" i="1"/>
  <c r="Z9" i="1"/>
  <c r="Z24" i="3"/>
  <c r="Z24" i="2"/>
  <c r="Z28" i="2"/>
  <c r="Z23" i="2"/>
  <c r="Z25" i="2"/>
  <c r="Z29" i="2"/>
  <c r="Z26" i="2"/>
  <c r="Z30" i="2"/>
  <c r="Z27" i="2"/>
  <c r="Z32" i="2"/>
  <c r="Z36" i="2"/>
  <c r="Z31" i="2"/>
  <c r="Z33" i="2"/>
  <c r="Z37" i="2"/>
  <c r="Z35" i="2"/>
  <c r="Z34" i="2"/>
  <c r="Z38" i="2"/>
  <c r="Z8" i="2"/>
  <c r="Z12" i="2"/>
  <c r="Z7" i="2"/>
  <c r="Z9" i="2"/>
  <c r="Z13" i="2"/>
  <c r="Z11" i="2"/>
  <c r="Z10" i="2"/>
  <c r="Z14" i="2"/>
  <c r="Z16" i="2"/>
  <c r="Z20" i="2"/>
  <c r="Z17" i="2"/>
  <c r="Z21" i="2"/>
  <c r="Z18" i="2"/>
  <c r="Z22" i="2"/>
  <c r="Z19" i="2"/>
  <c r="Z20" i="7"/>
  <c r="Z16" i="7"/>
  <c r="Z17" i="7"/>
  <c r="Z22" i="7"/>
  <c r="Z41" i="4"/>
  <c r="Z46" i="4"/>
  <c r="Z40" i="4"/>
  <c r="Z45" i="4"/>
  <c r="Z39" i="4"/>
  <c r="Z42" i="4"/>
  <c r="Z44" i="4"/>
  <c r="Z43" i="4"/>
  <c r="Z17" i="3"/>
  <c r="Z22" i="3"/>
  <c r="Z16" i="3"/>
  <c r="Z18" i="3"/>
  <c r="Z19" i="3"/>
  <c r="Z21" i="3"/>
  <c r="Z15" i="3"/>
  <c r="Z20" i="3"/>
</calcChain>
</file>

<file path=xl/sharedStrings.xml><?xml version="1.0" encoding="utf-8"?>
<sst xmlns="http://schemas.openxmlformats.org/spreadsheetml/2006/main" count="575" uniqueCount="195">
  <si>
    <t>SGŽ Přebor Jihočeského kraje a Vysočiny</t>
  </si>
  <si>
    <t>18.11.2017</t>
  </si>
  <si>
    <t>Základní stupeň</t>
  </si>
  <si>
    <t>pořadí</t>
  </si>
  <si>
    <t>ev. č./č.družstva</t>
  </si>
  <si>
    <t>č. oddilu</t>
  </si>
  <si>
    <t>jméno</t>
  </si>
  <si>
    <t>ročnik</t>
  </si>
  <si>
    <t>oddíl</t>
  </si>
  <si>
    <t>trenér</t>
  </si>
  <si>
    <t>D</t>
  </si>
  <si>
    <t>E</t>
  </si>
  <si>
    <t>pen</t>
  </si>
  <si>
    <t>přeskok</t>
  </si>
  <si>
    <t>bradla</t>
  </si>
  <si>
    <t>kladina</t>
  </si>
  <si>
    <t>prostná</t>
  </si>
  <si>
    <t>celkem</t>
  </si>
  <si>
    <t>pozn</t>
  </si>
  <si>
    <t>řazení 1</t>
  </si>
  <si>
    <t>řazení 2</t>
  </si>
  <si>
    <t>řazení 3</t>
  </si>
  <si>
    <t>přihlášeno po uzávěrce</t>
  </si>
  <si>
    <t>Merkur České Budějovice</t>
  </si>
  <si>
    <t>Bernardová Karolína</t>
  </si>
  <si>
    <t>Polívková, Vandělíková</t>
  </si>
  <si>
    <t>Kubešová Amálie</t>
  </si>
  <si>
    <t>Lattnerová Elizabeth</t>
  </si>
  <si>
    <t>Vanišová Eliška</t>
  </si>
  <si>
    <t>Mičková Andrea</t>
  </si>
  <si>
    <t>Celkem</t>
  </si>
  <si>
    <t>TJ Lokomotiva Veselí n.Lužnicí</t>
  </si>
  <si>
    <t>Bůžková Kristýna</t>
  </si>
  <si>
    <t>Urbanová</t>
  </si>
  <si>
    <t>Kozlová Barbora</t>
  </si>
  <si>
    <t>Maryšková Nela</t>
  </si>
  <si>
    <t>TJ Slovan Jindřichův Hradec</t>
  </si>
  <si>
    <t>Haneflová,Pavlíková,Dvořáková</t>
  </si>
  <si>
    <t>III. liga - Mladší žákyně</t>
  </si>
  <si>
    <t>Bucharová Tereza</t>
  </si>
  <si>
    <t>Kubešová Martina</t>
  </si>
  <si>
    <t>Štojdlová Sofie</t>
  </si>
  <si>
    <t>Macková Aněžka</t>
  </si>
  <si>
    <t>Mráčková Lea</t>
  </si>
  <si>
    <t>TJ Spartak Trhové Sviny</t>
  </si>
  <si>
    <t>Hálová Michaela</t>
  </si>
  <si>
    <t>Vlková Zuzana</t>
  </si>
  <si>
    <t>SG Pelhřimov</t>
  </si>
  <si>
    <t>Svobodová</t>
  </si>
  <si>
    <t>Holická Anna</t>
  </si>
  <si>
    <t>Špačková Bára</t>
  </si>
  <si>
    <t>Vendlová Anna</t>
  </si>
  <si>
    <t>Dvořáková Anna</t>
  </si>
  <si>
    <t>TJ Spartak MAS Sezimovo Ústí</t>
  </si>
  <si>
    <t>Švaříčková Markéta</t>
  </si>
  <si>
    <t>TJ Sokol Bedřichov</t>
  </si>
  <si>
    <t>Dlouhá Klára</t>
  </si>
  <si>
    <t>kolektiv trenérů</t>
  </si>
  <si>
    <t>Mansfeldová Bára</t>
  </si>
  <si>
    <t>Sedláková Tereza</t>
  </si>
  <si>
    <t>Jelínková Jasmina</t>
  </si>
  <si>
    <t>Rajková,Sedláková</t>
  </si>
  <si>
    <t>Bártová Eliška</t>
  </si>
  <si>
    <t>Sedláková, Rajková</t>
  </si>
  <si>
    <t>Kopecká Aneta</t>
  </si>
  <si>
    <t>Sedláková Kateřina</t>
  </si>
  <si>
    <t>III. liga - Starší žákyně</t>
  </si>
  <si>
    <t>Bagová Nikola</t>
  </si>
  <si>
    <t>Bago, Imbrová</t>
  </si>
  <si>
    <t>Kollerová Marika</t>
  </si>
  <si>
    <t>Švehlová Rozárie</t>
  </si>
  <si>
    <t>White Hannah</t>
  </si>
  <si>
    <t>Merkur České Budějovice B</t>
  </si>
  <si>
    <t>Kolbanová Kristýna</t>
  </si>
  <si>
    <t>Kubešková Karolína</t>
  </si>
  <si>
    <t>Šůnová Laura</t>
  </si>
  <si>
    <t>Martanová Klára</t>
  </si>
  <si>
    <t>Novotná</t>
  </si>
  <si>
    <t>Linhartová Adéla</t>
  </si>
  <si>
    <t>Novotná Iva</t>
  </si>
  <si>
    <t>Ellederová Aneta</t>
  </si>
  <si>
    <t>Ardamicová Aneta</t>
  </si>
  <si>
    <t>III. liga - Žákyně C</t>
  </si>
  <si>
    <t>Hájková Kristýna</t>
  </si>
  <si>
    <t>Švecová Eliška</t>
  </si>
  <si>
    <t>Svobodovi</t>
  </si>
  <si>
    <t>Wienerová Tereza</t>
  </si>
  <si>
    <t>Vybíralová Kateřina</t>
  </si>
  <si>
    <t>Belšánová, Vybíralovi, Dubová</t>
  </si>
  <si>
    <t>Šímová Viktorie</t>
  </si>
  <si>
    <t>Maryšková Karolína</t>
  </si>
  <si>
    <t>Dubová, Belšánová, Vybíralovi</t>
  </si>
  <si>
    <t>Kupková Linda</t>
  </si>
  <si>
    <t>Haneflová, Pavlíková, Dvořáková A.</t>
  </si>
  <si>
    <t>Dvořáková Barbora</t>
  </si>
  <si>
    <t>Pilečková Amálie</t>
  </si>
  <si>
    <t>Vágnerová Lucie</t>
  </si>
  <si>
    <t>Vesecká Sandra</t>
  </si>
  <si>
    <t>Vonešová Tereza</t>
  </si>
  <si>
    <t>Jenknerová Karolína</t>
  </si>
  <si>
    <t>Tisoňová Zdeňka</t>
  </si>
  <si>
    <t>Linhartová Bára</t>
  </si>
  <si>
    <t>Tisoňová Šárka</t>
  </si>
  <si>
    <t>TJ Spartak Trhové Sviny B</t>
  </si>
  <si>
    <t>Koptová Nela</t>
  </si>
  <si>
    <t>Marková Karolína</t>
  </si>
  <si>
    <t>Nýdlová Veronika</t>
  </si>
  <si>
    <t>Prachařová Martina</t>
  </si>
  <si>
    <t>III. liga - Žákyně B</t>
  </si>
  <si>
    <t>Švehlová Kateřina</t>
  </si>
  <si>
    <t>Vlažná Tina</t>
  </si>
  <si>
    <t>Chromá Sára</t>
  </si>
  <si>
    <t>Hýblová Kristýna</t>
  </si>
  <si>
    <t>Krajňáková Eliška</t>
  </si>
  <si>
    <t>Jírová, Dubová</t>
  </si>
  <si>
    <t>III. liga - Juniorky a ženy C</t>
  </si>
  <si>
    <t>TJ Šumavan Vimperk</t>
  </si>
  <si>
    <t>Reichmanová Natálie</t>
  </si>
  <si>
    <t>Kotlíková Marie</t>
  </si>
  <si>
    <t>Tokárová Vanesa</t>
  </si>
  <si>
    <t>Pelešková Jitka</t>
  </si>
  <si>
    <t>Marie Kotlíková</t>
  </si>
  <si>
    <t>15.11.2017 20:04</t>
  </si>
  <si>
    <t>Zdeňková Barbora</t>
  </si>
  <si>
    <t>II. liga</t>
  </si>
  <si>
    <t>Aubrechtová Kateřina</t>
  </si>
  <si>
    <t>Chalupová Petra</t>
  </si>
  <si>
    <t>Janáková Dominika</t>
  </si>
  <si>
    <t>Pučejdlová Zuzana</t>
  </si>
  <si>
    <t>Řehoušková Amálie</t>
  </si>
  <si>
    <t>Kešnarová Barbora</t>
  </si>
  <si>
    <t>Dubová, Vybíralovi, Belšánová</t>
  </si>
  <si>
    <t>Honzíková Klára</t>
  </si>
  <si>
    <t>Kotalíková Diana</t>
  </si>
  <si>
    <t>Rybáková Rozálie</t>
  </si>
  <si>
    <t>Slabá Marie</t>
  </si>
  <si>
    <t>poznámka</t>
  </si>
  <si>
    <t>oddil</t>
  </si>
  <si>
    <t>Hlavní rozhodčí: Novotná Iva</t>
  </si>
  <si>
    <t>Ředitel závodu: Belšanová Miroslava</t>
  </si>
  <si>
    <t>Přebor družstev Jihočeského kraje a Kraje Vysočina</t>
  </si>
  <si>
    <t>18.11.2017 Jindřichův Hradec</t>
  </si>
  <si>
    <t>Ředitel závodu: Belšánová Miroslava</t>
  </si>
  <si>
    <t>SEZNAM ROZHODČÍCH</t>
  </si>
  <si>
    <t>Kešnarová Alena</t>
  </si>
  <si>
    <t>přeskok D1, E1</t>
  </si>
  <si>
    <t>Zourová Světlana</t>
  </si>
  <si>
    <t>přeskok  D2, E1</t>
  </si>
  <si>
    <t>Dytrichová Renata</t>
  </si>
  <si>
    <t>přeskok E2</t>
  </si>
  <si>
    <t>TJ Nová Včelnice</t>
  </si>
  <si>
    <t>Porkristlová Jana</t>
  </si>
  <si>
    <t>přeskok E3</t>
  </si>
  <si>
    <t>TJ Merkur České Budějovice</t>
  </si>
  <si>
    <t>Hálová Naďa</t>
  </si>
  <si>
    <t>přeskok E4</t>
  </si>
  <si>
    <t>Jírová Dita</t>
  </si>
  <si>
    <t>bradla D1, E1</t>
  </si>
  <si>
    <t>Polívková Irena</t>
  </si>
  <si>
    <t>bradla D2, E1</t>
  </si>
  <si>
    <t>Svobodová Štěpánka</t>
  </si>
  <si>
    <t>bradla E2</t>
  </si>
  <si>
    <t>Rajková Eva</t>
  </si>
  <si>
    <t>bradla E3</t>
  </si>
  <si>
    <t>Parmová Martina</t>
  </si>
  <si>
    <t>bradla E4</t>
  </si>
  <si>
    <t>kladina D1</t>
  </si>
  <si>
    <t>Jírová Gabriela</t>
  </si>
  <si>
    <t>kladina D2</t>
  </si>
  <si>
    <t>Vobořilová Dita</t>
  </si>
  <si>
    <t>kladina E1</t>
  </si>
  <si>
    <t>Pfauerová Eliška</t>
  </si>
  <si>
    <t>kladina E2</t>
  </si>
  <si>
    <t>Smoleňová Kateřina</t>
  </si>
  <si>
    <t>kladina E3</t>
  </si>
  <si>
    <t>Líkařová Monika</t>
  </si>
  <si>
    <t>kladina E4</t>
  </si>
  <si>
    <t>Haneflová Kristýna</t>
  </si>
  <si>
    <t>prostná  D1</t>
  </si>
  <si>
    <t>Kubešová Michaela</t>
  </si>
  <si>
    <t>prostná  D2</t>
  </si>
  <si>
    <t>Plavcová Žaneta</t>
  </si>
  <si>
    <t>prostná  E1</t>
  </si>
  <si>
    <t>Vybíralová Michaela</t>
  </si>
  <si>
    <t>prostná  E2</t>
  </si>
  <si>
    <t>Blažková Michaela</t>
  </si>
  <si>
    <t>prostná  E3</t>
  </si>
  <si>
    <t>prostná  E4</t>
  </si>
  <si>
    <t>TJ Lokomotiva Veselí n.L.</t>
  </si>
  <si>
    <t>TJ Spartak MAS S. Ústí</t>
  </si>
  <si>
    <t>Merkur Č. Budějovice</t>
  </si>
  <si>
    <t>TJ Slovan J. Hradec</t>
  </si>
  <si>
    <t>TJ Lokomotiva Veselí nad Lužnicí</t>
  </si>
  <si>
    <t>TJ Spartak T. Sviny</t>
  </si>
  <si>
    <t>Horáčková Adéla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</si>
</sst>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0" x14ac:knownFonts="1">
    <font>
      <sz val="11"/>
      <color rgb="FF000000"/>
      <name val="Calibri"/>
    </font>
    <font>
      <b/>
      <sz val="14"/>
      <color rgb="FF000000"/>
      <name val="Calibri"/>
    </font>
    <font>
      <b/>
      <sz val="11"/>
      <color rgb="FF000000"/>
      <name val="Calibri"/>
    </font>
    <font>
      <b/>
      <sz val="12"/>
      <color rgb="FF000000"/>
      <name val="Calibri"/>
      <family val="2"/>
      <charset val="238"/>
    </font>
    <font>
      <b/>
      <sz val="14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sz val="8"/>
      <color rgb="FF000000"/>
      <name val="Calibri"/>
      <family val="2"/>
      <charset val="238"/>
    </font>
    <font>
      <sz val="10"/>
      <color rgb="FF000000"/>
      <name val="Calibri"/>
      <family val="2"/>
      <charset val="238"/>
    </font>
    <font>
      <b/>
      <sz val="10"/>
      <color rgb="FF00000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66"/>
        <bgColor rgb="FF000000"/>
      </patternFill>
    </fill>
    <fill>
      <patternFill patternType="solid">
        <fgColor rgb="FFCCCCCC"/>
        <bgColor rgb="FF0000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horizontal="left"/>
    </xf>
    <xf numFmtId="0" fontId="2" fillId="2" borderId="0" xfId="0" applyFont="1" applyFill="1"/>
    <xf numFmtId="0" fontId="2" fillId="3" borderId="0" xfId="0" applyFont="1" applyFill="1"/>
    <xf numFmtId="164" fontId="0" fillId="0" borderId="0" xfId="0" applyNumberFormat="1"/>
    <xf numFmtId="164" fontId="2" fillId="0" borderId="0" xfId="0" applyNumberFormat="1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5" fillId="0" borderId="1" xfId="0" applyFont="1" applyBorder="1"/>
    <xf numFmtId="0" fontId="6" fillId="0" borderId="1" xfId="0" applyFont="1" applyBorder="1"/>
    <xf numFmtId="0" fontId="0" fillId="0" borderId="1" xfId="0" applyBorder="1"/>
    <xf numFmtId="0" fontId="7" fillId="0" borderId="0" xfId="0" applyFont="1"/>
    <xf numFmtId="0" fontId="8" fillId="0" borderId="0" xfId="0" applyFont="1"/>
    <xf numFmtId="164" fontId="9" fillId="0" borderId="0" xfId="0" applyNumberFormat="1" applyFont="1"/>
    <xf numFmtId="0" fontId="9" fillId="3" borderId="0" xfId="0" applyFont="1" applyFill="1"/>
    <xf numFmtId="0" fontId="5" fillId="3" borderId="0" xfId="0" applyFont="1" applyFill="1"/>
  </cellXfs>
  <cellStyles count="1">
    <cellStyle name="Normální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2</xdr:row>
      <xdr:rowOff>0</xdr:rowOff>
    </xdr:from>
    <xdr:to>
      <xdr:col>11</xdr:col>
      <xdr:colOff>100639</xdr:colOff>
      <xdr:row>3</xdr:row>
      <xdr:rowOff>181012</xdr:rowOff>
    </xdr:to>
    <xdr:pic>
      <xdr:nvPicPr>
        <xdr:cNvPr id="10" name="Obrázek 9">
          <a:extLst>
            <a:ext uri="{FF2B5EF4-FFF2-40B4-BE49-F238E27FC236}">
              <a16:creationId xmlns:a16="http://schemas.microsoft.com/office/drawing/2014/main" id="{000C2336-E960-46FC-9C68-FF7CAF1156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34575" y="476250"/>
          <a:ext cx="634039" cy="426757"/>
        </a:xfrm>
        <a:prstGeom prst="rect">
          <a:avLst/>
        </a:prstGeom>
      </xdr:spPr>
    </xdr:pic>
    <xdr:clientData/>
  </xdr:twoCellAnchor>
  <xdr:twoCellAnchor editAs="oneCell">
    <xdr:from>
      <xdr:col>14</xdr:col>
      <xdr:colOff>0</xdr:colOff>
      <xdr:row>2</xdr:row>
      <xdr:rowOff>0</xdr:rowOff>
    </xdr:from>
    <xdr:to>
      <xdr:col>15</xdr:col>
      <xdr:colOff>51867</xdr:colOff>
      <xdr:row>3</xdr:row>
      <xdr:rowOff>158149</xdr:rowOff>
    </xdr:to>
    <xdr:pic>
      <xdr:nvPicPr>
        <xdr:cNvPr id="12" name="Obrázek 11">
          <a:extLst>
            <a:ext uri="{FF2B5EF4-FFF2-40B4-BE49-F238E27FC236}">
              <a16:creationId xmlns:a16="http://schemas.microsoft.com/office/drawing/2014/main" id="{4D136462-27A3-4DC6-BBBA-241B89E93E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868150" y="476250"/>
          <a:ext cx="585267" cy="396274"/>
        </a:xfrm>
        <a:prstGeom prst="rect">
          <a:avLst/>
        </a:prstGeom>
      </xdr:spPr>
    </xdr:pic>
    <xdr:clientData/>
  </xdr:twoCellAnchor>
  <xdr:twoCellAnchor editAs="oneCell">
    <xdr:from>
      <xdr:col>18</xdr:col>
      <xdr:colOff>0</xdr:colOff>
      <xdr:row>2</xdr:row>
      <xdr:rowOff>0</xdr:rowOff>
    </xdr:from>
    <xdr:to>
      <xdr:col>19</xdr:col>
      <xdr:colOff>100639</xdr:colOff>
      <xdr:row>3</xdr:row>
      <xdr:rowOff>164246</xdr:rowOff>
    </xdr:to>
    <xdr:pic>
      <xdr:nvPicPr>
        <xdr:cNvPr id="14" name="Obrázek 13">
          <a:extLst>
            <a:ext uri="{FF2B5EF4-FFF2-40B4-BE49-F238E27FC236}">
              <a16:creationId xmlns:a16="http://schemas.microsoft.com/office/drawing/2014/main" id="{CC996549-2CFD-4D46-AAA5-AF416E9282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3801725" y="476250"/>
          <a:ext cx="634039" cy="402371"/>
        </a:xfrm>
        <a:prstGeom prst="rect">
          <a:avLst/>
        </a:prstGeom>
      </xdr:spPr>
    </xdr:pic>
    <xdr:clientData/>
  </xdr:twoCellAnchor>
  <xdr:twoCellAnchor editAs="oneCell">
    <xdr:from>
      <xdr:col>22</xdr:col>
      <xdr:colOff>0</xdr:colOff>
      <xdr:row>2</xdr:row>
      <xdr:rowOff>0</xdr:rowOff>
    </xdr:from>
    <xdr:to>
      <xdr:col>23</xdr:col>
      <xdr:colOff>82349</xdr:colOff>
      <xdr:row>3</xdr:row>
      <xdr:rowOff>164246</xdr:rowOff>
    </xdr:to>
    <xdr:pic>
      <xdr:nvPicPr>
        <xdr:cNvPr id="16" name="Obrázek 15">
          <a:extLst>
            <a:ext uri="{FF2B5EF4-FFF2-40B4-BE49-F238E27FC236}">
              <a16:creationId xmlns:a16="http://schemas.microsoft.com/office/drawing/2014/main" id="{2D7BF209-5E5C-4871-BD2B-03317A9641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5735300" y="476250"/>
          <a:ext cx="615749" cy="40237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2</xdr:row>
      <xdr:rowOff>0</xdr:rowOff>
    </xdr:from>
    <xdr:to>
      <xdr:col>11</xdr:col>
      <xdr:colOff>153979</xdr:colOff>
      <xdr:row>3</xdr:row>
      <xdr:rowOff>181012</xdr:rowOff>
    </xdr:to>
    <xdr:pic>
      <xdr:nvPicPr>
        <xdr:cNvPr id="6" name="Obrázek 5">
          <a:extLst>
            <a:ext uri="{FF2B5EF4-FFF2-40B4-BE49-F238E27FC236}">
              <a16:creationId xmlns:a16="http://schemas.microsoft.com/office/drawing/2014/main" id="{DD377760-AC03-4A97-AED4-D463F1DB4C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34575" y="476250"/>
          <a:ext cx="634039" cy="426757"/>
        </a:xfrm>
        <a:prstGeom prst="rect">
          <a:avLst/>
        </a:prstGeom>
      </xdr:spPr>
    </xdr:pic>
    <xdr:clientData/>
  </xdr:twoCellAnchor>
  <xdr:twoCellAnchor editAs="oneCell">
    <xdr:from>
      <xdr:col>14</xdr:col>
      <xdr:colOff>0</xdr:colOff>
      <xdr:row>2</xdr:row>
      <xdr:rowOff>0</xdr:rowOff>
    </xdr:from>
    <xdr:to>
      <xdr:col>15</xdr:col>
      <xdr:colOff>51867</xdr:colOff>
      <xdr:row>3</xdr:row>
      <xdr:rowOff>158149</xdr:rowOff>
    </xdr:to>
    <xdr:pic>
      <xdr:nvPicPr>
        <xdr:cNvPr id="7" name="Obrázek 6">
          <a:extLst>
            <a:ext uri="{FF2B5EF4-FFF2-40B4-BE49-F238E27FC236}">
              <a16:creationId xmlns:a16="http://schemas.microsoft.com/office/drawing/2014/main" id="{EDBD0616-3DA9-4624-85F2-50185377AA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868150" y="476250"/>
          <a:ext cx="585267" cy="396274"/>
        </a:xfrm>
        <a:prstGeom prst="rect">
          <a:avLst/>
        </a:prstGeom>
      </xdr:spPr>
    </xdr:pic>
    <xdr:clientData/>
  </xdr:twoCellAnchor>
  <xdr:twoCellAnchor editAs="oneCell">
    <xdr:from>
      <xdr:col>18</xdr:col>
      <xdr:colOff>0</xdr:colOff>
      <xdr:row>2</xdr:row>
      <xdr:rowOff>0</xdr:rowOff>
    </xdr:from>
    <xdr:to>
      <xdr:col>19</xdr:col>
      <xdr:colOff>100639</xdr:colOff>
      <xdr:row>3</xdr:row>
      <xdr:rowOff>164246</xdr:rowOff>
    </xdr:to>
    <xdr:pic>
      <xdr:nvPicPr>
        <xdr:cNvPr id="8" name="Obrázek 7">
          <a:extLst>
            <a:ext uri="{FF2B5EF4-FFF2-40B4-BE49-F238E27FC236}">
              <a16:creationId xmlns:a16="http://schemas.microsoft.com/office/drawing/2014/main" id="{E46FE680-A3AD-439E-8589-7629A8D32F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3801725" y="476250"/>
          <a:ext cx="634039" cy="402371"/>
        </a:xfrm>
        <a:prstGeom prst="rect">
          <a:avLst/>
        </a:prstGeom>
      </xdr:spPr>
    </xdr:pic>
    <xdr:clientData/>
  </xdr:twoCellAnchor>
  <xdr:twoCellAnchor editAs="oneCell">
    <xdr:from>
      <xdr:col>22</xdr:col>
      <xdr:colOff>0</xdr:colOff>
      <xdr:row>2</xdr:row>
      <xdr:rowOff>0</xdr:rowOff>
    </xdr:from>
    <xdr:to>
      <xdr:col>23</xdr:col>
      <xdr:colOff>82349</xdr:colOff>
      <xdr:row>3</xdr:row>
      <xdr:rowOff>164246</xdr:rowOff>
    </xdr:to>
    <xdr:pic>
      <xdr:nvPicPr>
        <xdr:cNvPr id="9" name="Obrázek 8">
          <a:extLst>
            <a:ext uri="{FF2B5EF4-FFF2-40B4-BE49-F238E27FC236}">
              <a16:creationId xmlns:a16="http://schemas.microsoft.com/office/drawing/2014/main" id="{9FB01596-46F0-4FBA-9AD7-815D627C27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5735300" y="476250"/>
          <a:ext cx="615749" cy="40237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2</xdr:row>
      <xdr:rowOff>0</xdr:rowOff>
    </xdr:from>
    <xdr:to>
      <xdr:col>11</xdr:col>
      <xdr:colOff>100639</xdr:colOff>
      <xdr:row>3</xdr:row>
      <xdr:rowOff>181012</xdr:rowOff>
    </xdr:to>
    <xdr:pic>
      <xdr:nvPicPr>
        <xdr:cNvPr id="6" name="Obrázek 5">
          <a:extLst>
            <a:ext uri="{FF2B5EF4-FFF2-40B4-BE49-F238E27FC236}">
              <a16:creationId xmlns:a16="http://schemas.microsoft.com/office/drawing/2014/main" id="{2E0DEB60-1993-4E7B-A67F-2408F32597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34575" y="476250"/>
          <a:ext cx="634039" cy="426757"/>
        </a:xfrm>
        <a:prstGeom prst="rect">
          <a:avLst/>
        </a:prstGeom>
      </xdr:spPr>
    </xdr:pic>
    <xdr:clientData/>
  </xdr:twoCellAnchor>
  <xdr:twoCellAnchor editAs="oneCell">
    <xdr:from>
      <xdr:col>14</xdr:col>
      <xdr:colOff>0</xdr:colOff>
      <xdr:row>2</xdr:row>
      <xdr:rowOff>0</xdr:rowOff>
    </xdr:from>
    <xdr:to>
      <xdr:col>15</xdr:col>
      <xdr:colOff>51867</xdr:colOff>
      <xdr:row>3</xdr:row>
      <xdr:rowOff>158149</xdr:rowOff>
    </xdr:to>
    <xdr:pic>
      <xdr:nvPicPr>
        <xdr:cNvPr id="7" name="Obrázek 6">
          <a:extLst>
            <a:ext uri="{FF2B5EF4-FFF2-40B4-BE49-F238E27FC236}">
              <a16:creationId xmlns:a16="http://schemas.microsoft.com/office/drawing/2014/main" id="{2AB6451B-9C45-41A8-8C27-D00C5EF1BB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868150" y="476250"/>
          <a:ext cx="585267" cy="396274"/>
        </a:xfrm>
        <a:prstGeom prst="rect">
          <a:avLst/>
        </a:prstGeom>
      </xdr:spPr>
    </xdr:pic>
    <xdr:clientData/>
  </xdr:twoCellAnchor>
  <xdr:twoCellAnchor editAs="oneCell">
    <xdr:from>
      <xdr:col>18</xdr:col>
      <xdr:colOff>0</xdr:colOff>
      <xdr:row>2</xdr:row>
      <xdr:rowOff>0</xdr:rowOff>
    </xdr:from>
    <xdr:to>
      <xdr:col>19</xdr:col>
      <xdr:colOff>100639</xdr:colOff>
      <xdr:row>3</xdr:row>
      <xdr:rowOff>164246</xdr:rowOff>
    </xdr:to>
    <xdr:pic>
      <xdr:nvPicPr>
        <xdr:cNvPr id="8" name="Obrázek 7">
          <a:extLst>
            <a:ext uri="{FF2B5EF4-FFF2-40B4-BE49-F238E27FC236}">
              <a16:creationId xmlns:a16="http://schemas.microsoft.com/office/drawing/2014/main" id="{2FF2A661-83DC-4B0B-A2AF-3B1352AB23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3801725" y="476250"/>
          <a:ext cx="634039" cy="402371"/>
        </a:xfrm>
        <a:prstGeom prst="rect">
          <a:avLst/>
        </a:prstGeom>
      </xdr:spPr>
    </xdr:pic>
    <xdr:clientData/>
  </xdr:twoCellAnchor>
  <xdr:twoCellAnchor editAs="oneCell">
    <xdr:from>
      <xdr:col>22</xdr:col>
      <xdr:colOff>0</xdr:colOff>
      <xdr:row>2</xdr:row>
      <xdr:rowOff>0</xdr:rowOff>
    </xdr:from>
    <xdr:to>
      <xdr:col>23</xdr:col>
      <xdr:colOff>82349</xdr:colOff>
      <xdr:row>3</xdr:row>
      <xdr:rowOff>164246</xdr:rowOff>
    </xdr:to>
    <xdr:pic>
      <xdr:nvPicPr>
        <xdr:cNvPr id="9" name="Obrázek 8">
          <a:extLst>
            <a:ext uri="{FF2B5EF4-FFF2-40B4-BE49-F238E27FC236}">
              <a16:creationId xmlns:a16="http://schemas.microsoft.com/office/drawing/2014/main" id="{F4A9B47D-7BCE-403B-BFD3-DA5578B539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5735300" y="476250"/>
          <a:ext cx="615749" cy="40237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2</xdr:row>
      <xdr:rowOff>0</xdr:rowOff>
    </xdr:from>
    <xdr:to>
      <xdr:col>11</xdr:col>
      <xdr:colOff>100639</xdr:colOff>
      <xdr:row>3</xdr:row>
      <xdr:rowOff>181012</xdr:rowOff>
    </xdr:to>
    <xdr:pic>
      <xdr:nvPicPr>
        <xdr:cNvPr id="6" name="Obrázek 5">
          <a:extLst>
            <a:ext uri="{FF2B5EF4-FFF2-40B4-BE49-F238E27FC236}">
              <a16:creationId xmlns:a16="http://schemas.microsoft.com/office/drawing/2014/main" id="{4E231D98-4BC3-4253-B449-787D1CB528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34575" y="476250"/>
          <a:ext cx="634039" cy="426757"/>
        </a:xfrm>
        <a:prstGeom prst="rect">
          <a:avLst/>
        </a:prstGeom>
      </xdr:spPr>
    </xdr:pic>
    <xdr:clientData/>
  </xdr:twoCellAnchor>
  <xdr:twoCellAnchor editAs="oneCell">
    <xdr:from>
      <xdr:col>14</xdr:col>
      <xdr:colOff>0</xdr:colOff>
      <xdr:row>2</xdr:row>
      <xdr:rowOff>0</xdr:rowOff>
    </xdr:from>
    <xdr:to>
      <xdr:col>15</xdr:col>
      <xdr:colOff>51867</xdr:colOff>
      <xdr:row>3</xdr:row>
      <xdr:rowOff>158149</xdr:rowOff>
    </xdr:to>
    <xdr:pic>
      <xdr:nvPicPr>
        <xdr:cNvPr id="7" name="Obrázek 6">
          <a:extLst>
            <a:ext uri="{FF2B5EF4-FFF2-40B4-BE49-F238E27FC236}">
              <a16:creationId xmlns:a16="http://schemas.microsoft.com/office/drawing/2014/main" id="{B617E90A-AB18-456E-9026-C111867A95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868150" y="476250"/>
          <a:ext cx="585267" cy="396274"/>
        </a:xfrm>
        <a:prstGeom prst="rect">
          <a:avLst/>
        </a:prstGeom>
      </xdr:spPr>
    </xdr:pic>
    <xdr:clientData/>
  </xdr:twoCellAnchor>
  <xdr:twoCellAnchor editAs="oneCell">
    <xdr:from>
      <xdr:col>18</xdr:col>
      <xdr:colOff>0</xdr:colOff>
      <xdr:row>2</xdr:row>
      <xdr:rowOff>0</xdr:rowOff>
    </xdr:from>
    <xdr:to>
      <xdr:col>19</xdr:col>
      <xdr:colOff>100639</xdr:colOff>
      <xdr:row>3</xdr:row>
      <xdr:rowOff>164246</xdr:rowOff>
    </xdr:to>
    <xdr:pic>
      <xdr:nvPicPr>
        <xdr:cNvPr id="8" name="Obrázek 7">
          <a:extLst>
            <a:ext uri="{FF2B5EF4-FFF2-40B4-BE49-F238E27FC236}">
              <a16:creationId xmlns:a16="http://schemas.microsoft.com/office/drawing/2014/main" id="{1A8AE2D0-BFEE-4E3F-BE7D-77B6203444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3801725" y="476250"/>
          <a:ext cx="634039" cy="402371"/>
        </a:xfrm>
        <a:prstGeom prst="rect">
          <a:avLst/>
        </a:prstGeom>
      </xdr:spPr>
    </xdr:pic>
    <xdr:clientData/>
  </xdr:twoCellAnchor>
  <xdr:twoCellAnchor editAs="oneCell">
    <xdr:from>
      <xdr:col>22</xdr:col>
      <xdr:colOff>0</xdr:colOff>
      <xdr:row>2</xdr:row>
      <xdr:rowOff>0</xdr:rowOff>
    </xdr:from>
    <xdr:to>
      <xdr:col>23</xdr:col>
      <xdr:colOff>82349</xdr:colOff>
      <xdr:row>3</xdr:row>
      <xdr:rowOff>164246</xdr:rowOff>
    </xdr:to>
    <xdr:pic>
      <xdr:nvPicPr>
        <xdr:cNvPr id="9" name="Obrázek 8">
          <a:extLst>
            <a:ext uri="{FF2B5EF4-FFF2-40B4-BE49-F238E27FC236}">
              <a16:creationId xmlns:a16="http://schemas.microsoft.com/office/drawing/2014/main" id="{E44BAED5-34D4-4F3A-A8F9-96761D0817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5735300" y="476250"/>
          <a:ext cx="615749" cy="40237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2</xdr:row>
      <xdr:rowOff>0</xdr:rowOff>
    </xdr:from>
    <xdr:to>
      <xdr:col>11</xdr:col>
      <xdr:colOff>100639</xdr:colOff>
      <xdr:row>3</xdr:row>
      <xdr:rowOff>181012</xdr:rowOff>
    </xdr:to>
    <xdr:pic>
      <xdr:nvPicPr>
        <xdr:cNvPr id="6" name="Obrázek 5">
          <a:extLst>
            <a:ext uri="{FF2B5EF4-FFF2-40B4-BE49-F238E27FC236}">
              <a16:creationId xmlns:a16="http://schemas.microsoft.com/office/drawing/2014/main" id="{4C91F9FA-C1AD-4410-8EE9-AFF1266557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34575" y="476250"/>
          <a:ext cx="634039" cy="426757"/>
        </a:xfrm>
        <a:prstGeom prst="rect">
          <a:avLst/>
        </a:prstGeom>
      </xdr:spPr>
    </xdr:pic>
    <xdr:clientData/>
  </xdr:twoCellAnchor>
  <xdr:twoCellAnchor editAs="oneCell">
    <xdr:from>
      <xdr:col>14</xdr:col>
      <xdr:colOff>0</xdr:colOff>
      <xdr:row>2</xdr:row>
      <xdr:rowOff>0</xdr:rowOff>
    </xdr:from>
    <xdr:to>
      <xdr:col>15</xdr:col>
      <xdr:colOff>51867</xdr:colOff>
      <xdr:row>3</xdr:row>
      <xdr:rowOff>158149</xdr:rowOff>
    </xdr:to>
    <xdr:pic>
      <xdr:nvPicPr>
        <xdr:cNvPr id="7" name="Obrázek 6">
          <a:extLst>
            <a:ext uri="{FF2B5EF4-FFF2-40B4-BE49-F238E27FC236}">
              <a16:creationId xmlns:a16="http://schemas.microsoft.com/office/drawing/2014/main" id="{F01525AC-5CDB-4EB0-B47D-8479FF0CC2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868150" y="476250"/>
          <a:ext cx="585267" cy="396274"/>
        </a:xfrm>
        <a:prstGeom prst="rect">
          <a:avLst/>
        </a:prstGeom>
      </xdr:spPr>
    </xdr:pic>
    <xdr:clientData/>
  </xdr:twoCellAnchor>
  <xdr:twoCellAnchor editAs="oneCell">
    <xdr:from>
      <xdr:col>18</xdr:col>
      <xdr:colOff>0</xdr:colOff>
      <xdr:row>2</xdr:row>
      <xdr:rowOff>0</xdr:rowOff>
    </xdr:from>
    <xdr:to>
      <xdr:col>19</xdr:col>
      <xdr:colOff>100639</xdr:colOff>
      <xdr:row>3</xdr:row>
      <xdr:rowOff>164246</xdr:rowOff>
    </xdr:to>
    <xdr:pic>
      <xdr:nvPicPr>
        <xdr:cNvPr id="8" name="Obrázek 7">
          <a:extLst>
            <a:ext uri="{FF2B5EF4-FFF2-40B4-BE49-F238E27FC236}">
              <a16:creationId xmlns:a16="http://schemas.microsoft.com/office/drawing/2014/main" id="{C5304E66-702D-4F0D-BDDE-7D5F1C2BAD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3801725" y="476250"/>
          <a:ext cx="634039" cy="402371"/>
        </a:xfrm>
        <a:prstGeom prst="rect">
          <a:avLst/>
        </a:prstGeom>
      </xdr:spPr>
    </xdr:pic>
    <xdr:clientData/>
  </xdr:twoCellAnchor>
  <xdr:twoCellAnchor editAs="oneCell">
    <xdr:from>
      <xdr:col>22</xdr:col>
      <xdr:colOff>0</xdr:colOff>
      <xdr:row>2</xdr:row>
      <xdr:rowOff>0</xdr:rowOff>
    </xdr:from>
    <xdr:to>
      <xdr:col>23</xdr:col>
      <xdr:colOff>82349</xdr:colOff>
      <xdr:row>3</xdr:row>
      <xdr:rowOff>164246</xdr:rowOff>
    </xdr:to>
    <xdr:pic>
      <xdr:nvPicPr>
        <xdr:cNvPr id="9" name="Obrázek 8">
          <a:extLst>
            <a:ext uri="{FF2B5EF4-FFF2-40B4-BE49-F238E27FC236}">
              <a16:creationId xmlns:a16="http://schemas.microsoft.com/office/drawing/2014/main" id="{09671D21-0539-481B-8103-59A0D82DF5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5735300" y="476250"/>
          <a:ext cx="615749" cy="40237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2</xdr:row>
      <xdr:rowOff>0</xdr:rowOff>
    </xdr:from>
    <xdr:to>
      <xdr:col>11</xdr:col>
      <xdr:colOff>100639</xdr:colOff>
      <xdr:row>3</xdr:row>
      <xdr:rowOff>181012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3EB2BF36-1280-439B-8D84-0522F599DC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34575" y="476250"/>
          <a:ext cx="634039" cy="426757"/>
        </a:xfrm>
        <a:prstGeom prst="rect">
          <a:avLst/>
        </a:prstGeom>
      </xdr:spPr>
    </xdr:pic>
    <xdr:clientData/>
  </xdr:twoCellAnchor>
  <xdr:twoCellAnchor editAs="oneCell">
    <xdr:from>
      <xdr:col>14</xdr:col>
      <xdr:colOff>0</xdr:colOff>
      <xdr:row>2</xdr:row>
      <xdr:rowOff>0</xdr:rowOff>
    </xdr:from>
    <xdr:to>
      <xdr:col>15</xdr:col>
      <xdr:colOff>51867</xdr:colOff>
      <xdr:row>3</xdr:row>
      <xdr:rowOff>158149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1BE7BA0B-A999-486E-982B-239A7F731D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868150" y="476250"/>
          <a:ext cx="585267" cy="396274"/>
        </a:xfrm>
        <a:prstGeom prst="rect">
          <a:avLst/>
        </a:prstGeom>
      </xdr:spPr>
    </xdr:pic>
    <xdr:clientData/>
  </xdr:twoCellAnchor>
  <xdr:twoCellAnchor editAs="oneCell">
    <xdr:from>
      <xdr:col>18</xdr:col>
      <xdr:colOff>0</xdr:colOff>
      <xdr:row>2</xdr:row>
      <xdr:rowOff>0</xdr:rowOff>
    </xdr:from>
    <xdr:to>
      <xdr:col>19</xdr:col>
      <xdr:colOff>100639</xdr:colOff>
      <xdr:row>3</xdr:row>
      <xdr:rowOff>164246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8EC00EC0-3A7B-4A5E-AE16-C0018B4219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3801725" y="476250"/>
          <a:ext cx="634039" cy="402371"/>
        </a:xfrm>
        <a:prstGeom prst="rect">
          <a:avLst/>
        </a:prstGeom>
      </xdr:spPr>
    </xdr:pic>
    <xdr:clientData/>
  </xdr:twoCellAnchor>
  <xdr:twoCellAnchor editAs="oneCell">
    <xdr:from>
      <xdr:col>22</xdr:col>
      <xdr:colOff>0</xdr:colOff>
      <xdr:row>2</xdr:row>
      <xdr:rowOff>0</xdr:rowOff>
    </xdr:from>
    <xdr:to>
      <xdr:col>23</xdr:col>
      <xdr:colOff>82349</xdr:colOff>
      <xdr:row>3</xdr:row>
      <xdr:rowOff>164246</xdr:rowOff>
    </xdr:to>
    <xdr:pic>
      <xdr:nvPicPr>
        <xdr:cNvPr id="5" name="Obrázek 4">
          <a:extLst>
            <a:ext uri="{FF2B5EF4-FFF2-40B4-BE49-F238E27FC236}">
              <a16:creationId xmlns:a16="http://schemas.microsoft.com/office/drawing/2014/main" id="{D3CCE2D5-4D93-4E22-8DC4-C2B55D073F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5735300" y="476250"/>
          <a:ext cx="615749" cy="402371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2</xdr:row>
      <xdr:rowOff>0</xdr:rowOff>
    </xdr:from>
    <xdr:to>
      <xdr:col>11</xdr:col>
      <xdr:colOff>100639</xdr:colOff>
      <xdr:row>3</xdr:row>
      <xdr:rowOff>181012</xdr:rowOff>
    </xdr:to>
    <xdr:pic>
      <xdr:nvPicPr>
        <xdr:cNvPr id="6" name="Obrázek 5">
          <a:extLst>
            <a:ext uri="{FF2B5EF4-FFF2-40B4-BE49-F238E27FC236}">
              <a16:creationId xmlns:a16="http://schemas.microsoft.com/office/drawing/2014/main" id="{492DA329-0FDB-4F8B-BF8D-E309CFE455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34575" y="476250"/>
          <a:ext cx="634039" cy="426757"/>
        </a:xfrm>
        <a:prstGeom prst="rect">
          <a:avLst/>
        </a:prstGeom>
      </xdr:spPr>
    </xdr:pic>
    <xdr:clientData/>
  </xdr:twoCellAnchor>
  <xdr:twoCellAnchor editAs="oneCell">
    <xdr:from>
      <xdr:col>14</xdr:col>
      <xdr:colOff>0</xdr:colOff>
      <xdr:row>2</xdr:row>
      <xdr:rowOff>0</xdr:rowOff>
    </xdr:from>
    <xdr:to>
      <xdr:col>15</xdr:col>
      <xdr:colOff>51867</xdr:colOff>
      <xdr:row>3</xdr:row>
      <xdr:rowOff>158149</xdr:rowOff>
    </xdr:to>
    <xdr:pic>
      <xdr:nvPicPr>
        <xdr:cNvPr id="7" name="Obrázek 6">
          <a:extLst>
            <a:ext uri="{FF2B5EF4-FFF2-40B4-BE49-F238E27FC236}">
              <a16:creationId xmlns:a16="http://schemas.microsoft.com/office/drawing/2014/main" id="{3B5B6126-91B1-4C46-BAE3-C14E37AC0F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868150" y="476250"/>
          <a:ext cx="585267" cy="396274"/>
        </a:xfrm>
        <a:prstGeom prst="rect">
          <a:avLst/>
        </a:prstGeom>
      </xdr:spPr>
    </xdr:pic>
    <xdr:clientData/>
  </xdr:twoCellAnchor>
  <xdr:twoCellAnchor editAs="oneCell">
    <xdr:from>
      <xdr:col>18</xdr:col>
      <xdr:colOff>0</xdr:colOff>
      <xdr:row>2</xdr:row>
      <xdr:rowOff>0</xdr:rowOff>
    </xdr:from>
    <xdr:to>
      <xdr:col>19</xdr:col>
      <xdr:colOff>100639</xdr:colOff>
      <xdr:row>3</xdr:row>
      <xdr:rowOff>164246</xdr:rowOff>
    </xdr:to>
    <xdr:pic>
      <xdr:nvPicPr>
        <xdr:cNvPr id="8" name="Obrázek 7">
          <a:extLst>
            <a:ext uri="{FF2B5EF4-FFF2-40B4-BE49-F238E27FC236}">
              <a16:creationId xmlns:a16="http://schemas.microsoft.com/office/drawing/2014/main" id="{58982078-2EE0-45EF-ACAA-97E9991452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3801725" y="476250"/>
          <a:ext cx="634039" cy="402371"/>
        </a:xfrm>
        <a:prstGeom prst="rect">
          <a:avLst/>
        </a:prstGeom>
      </xdr:spPr>
    </xdr:pic>
    <xdr:clientData/>
  </xdr:twoCellAnchor>
  <xdr:twoCellAnchor editAs="oneCell">
    <xdr:from>
      <xdr:col>22</xdr:col>
      <xdr:colOff>0</xdr:colOff>
      <xdr:row>2</xdr:row>
      <xdr:rowOff>0</xdr:rowOff>
    </xdr:from>
    <xdr:to>
      <xdr:col>23</xdr:col>
      <xdr:colOff>82349</xdr:colOff>
      <xdr:row>3</xdr:row>
      <xdr:rowOff>164246</xdr:rowOff>
    </xdr:to>
    <xdr:pic>
      <xdr:nvPicPr>
        <xdr:cNvPr id="9" name="Obrázek 8">
          <a:extLst>
            <a:ext uri="{FF2B5EF4-FFF2-40B4-BE49-F238E27FC236}">
              <a16:creationId xmlns:a16="http://schemas.microsoft.com/office/drawing/2014/main" id="{3994B370-7121-4317-9417-BD35FD0611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5735300" y="476250"/>
          <a:ext cx="615749" cy="4023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22"/>
  <sheetViews>
    <sheetView topLeftCell="A7" workbookViewId="0">
      <selection activeCell="Q42" sqref="Q42"/>
    </sheetView>
  </sheetViews>
  <sheetFormatPr defaultRowHeight="15" x14ac:dyDescent="0.25"/>
  <cols>
    <col min="1" max="1" width="6.7109375" customWidth="1"/>
    <col min="2" max="3" width="10" hidden="1" customWidth="1"/>
    <col min="4" max="4" width="19.42578125" customWidth="1"/>
    <col min="5" max="5" width="6.42578125" customWidth="1"/>
    <col min="6" max="6" width="19.7109375" customWidth="1"/>
    <col min="7" max="7" width="22.28515625" customWidth="1"/>
    <col min="8" max="10" width="7" customWidth="1"/>
    <col min="11" max="11" width="8" customWidth="1"/>
    <col min="12" max="14" width="7" customWidth="1"/>
    <col min="15" max="15" width="8" customWidth="1"/>
    <col min="16" max="18" width="7" customWidth="1"/>
    <col min="19" max="19" width="8" customWidth="1"/>
    <col min="20" max="22" width="7" customWidth="1"/>
    <col min="23" max="24" width="8" customWidth="1"/>
    <col min="25" max="25" width="3.85546875" hidden="1" customWidth="1"/>
    <col min="26" max="26" width="0.140625" customWidth="1"/>
    <col min="27" max="27" width="15.140625" hidden="1" customWidth="1"/>
    <col min="28" max="28" width="8.28515625" hidden="1" customWidth="1"/>
    <col min="29" max="29" width="30" hidden="1" customWidth="1"/>
    <col min="30" max="30" width="10.28515625" customWidth="1"/>
  </cols>
  <sheetData>
    <row r="1" spans="1:29" ht="18.75" x14ac:dyDescent="0.3">
      <c r="D1" s="1" t="s">
        <v>0</v>
      </c>
    </row>
    <row r="2" spans="1:29" ht="18.75" x14ac:dyDescent="0.3">
      <c r="D2" s="1" t="s">
        <v>1</v>
      </c>
      <c r="G2" s="6" t="s">
        <v>139</v>
      </c>
    </row>
    <row r="3" spans="1:29" ht="18.75" x14ac:dyDescent="0.3">
      <c r="D3" s="1" t="s">
        <v>2</v>
      </c>
      <c r="G3" s="6" t="s">
        <v>138</v>
      </c>
    </row>
    <row r="6" spans="1:29" x14ac:dyDescent="0.25">
      <c r="A6" s="2" t="s">
        <v>3</v>
      </c>
      <c r="B6" s="2" t="s">
        <v>4</v>
      </c>
      <c r="C6" s="2" t="s">
        <v>5</v>
      </c>
      <c r="D6" s="2" t="s">
        <v>6</v>
      </c>
      <c r="E6" s="2" t="s">
        <v>7</v>
      </c>
      <c r="F6" s="2" t="s">
        <v>8</v>
      </c>
      <c r="G6" s="2" t="s">
        <v>9</v>
      </c>
      <c r="H6" s="2" t="s">
        <v>10</v>
      </c>
      <c r="I6" s="2" t="s">
        <v>11</v>
      </c>
      <c r="J6" s="2" t="s">
        <v>12</v>
      </c>
      <c r="K6" s="2" t="s">
        <v>13</v>
      </c>
      <c r="L6" s="2" t="s">
        <v>10</v>
      </c>
      <c r="M6" s="2" t="s">
        <v>11</v>
      </c>
      <c r="N6" s="2" t="s">
        <v>12</v>
      </c>
      <c r="O6" s="2" t="s">
        <v>14</v>
      </c>
      <c r="P6" s="2" t="s">
        <v>10</v>
      </c>
      <c r="Q6" s="2" t="s">
        <v>11</v>
      </c>
      <c r="R6" s="2" t="s">
        <v>12</v>
      </c>
      <c r="S6" s="2" t="s">
        <v>15</v>
      </c>
      <c r="T6" s="2" t="s">
        <v>10</v>
      </c>
      <c r="U6" s="2" t="s">
        <v>11</v>
      </c>
      <c r="V6" s="2" t="s">
        <v>12</v>
      </c>
      <c r="W6" s="2" t="s">
        <v>16</v>
      </c>
      <c r="X6" s="2" t="s">
        <v>17</v>
      </c>
      <c r="Y6" s="2" t="s">
        <v>18</v>
      </c>
      <c r="Z6" s="2" t="s">
        <v>19</v>
      </c>
      <c r="AA6" s="2" t="s">
        <v>20</v>
      </c>
      <c r="AB6" s="2" t="s">
        <v>21</v>
      </c>
      <c r="AC6" s="2" t="s">
        <v>22</v>
      </c>
    </row>
    <row r="7" spans="1:29" x14ac:dyDescent="0.25">
      <c r="A7" s="3">
        <v>1</v>
      </c>
      <c r="B7" s="3">
        <v>1242</v>
      </c>
      <c r="C7" s="3">
        <v>3479</v>
      </c>
      <c r="D7" s="3" t="s">
        <v>23</v>
      </c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>
        <f>X14</f>
        <v>176.52500000000001</v>
      </c>
      <c r="AA7" t="str">
        <f>D7</f>
        <v>Merkur České Budějovice</v>
      </c>
      <c r="AB7">
        <v>1</v>
      </c>
    </row>
    <row r="8" spans="1:29" x14ac:dyDescent="0.25">
      <c r="B8">
        <v>335927</v>
      </c>
      <c r="C8">
        <v>3479</v>
      </c>
      <c r="D8" t="s">
        <v>24</v>
      </c>
      <c r="E8">
        <v>2010</v>
      </c>
      <c r="F8" s="13" t="s">
        <v>190</v>
      </c>
      <c r="G8" s="13" t="s">
        <v>25</v>
      </c>
      <c r="H8" s="4">
        <v>0</v>
      </c>
      <c r="I8" s="4">
        <v>0</v>
      </c>
      <c r="J8" s="4">
        <v>0</v>
      </c>
      <c r="K8" s="5">
        <f t="shared" ref="K8:K13" si="0">H8+I8-J8</f>
        <v>0</v>
      </c>
      <c r="L8" s="4">
        <v>6</v>
      </c>
      <c r="M8" s="4">
        <v>9</v>
      </c>
      <c r="N8" s="4">
        <v>0</v>
      </c>
      <c r="O8" s="5">
        <f t="shared" ref="O8:O13" si="1">L8+M8-N8</f>
        <v>15</v>
      </c>
      <c r="P8" s="4">
        <v>6</v>
      </c>
      <c r="Q8" s="4">
        <v>8.8000000000000007</v>
      </c>
      <c r="R8" s="4">
        <v>0</v>
      </c>
      <c r="S8" s="5">
        <f t="shared" ref="S8:S13" si="2">P8+Q8-R8</f>
        <v>14.8</v>
      </c>
      <c r="T8" s="4">
        <v>6</v>
      </c>
      <c r="U8" s="4">
        <v>8.1999999999999993</v>
      </c>
      <c r="V8" s="4">
        <v>0</v>
      </c>
      <c r="W8" s="5">
        <f t="shared" ref="W8:W13" si="3">T8+U8-V8</f>
        <v>14.2</v>
      </c>
      <c r="X8" s="5">
        <f t="shared" ref="X8:X14" si="4">K8+O8+S8+W8</f>
        <v>44</v>
      </c>
      <c r="Z8">
        <f>X14</f>
        <v>176.52500000000001</v>
      </c>
      <c r="AA8" t="str">
        <f>D7</f>
        <v>Merkur České Budějovice</v>
      </c>
      <c r="AB8">
        <v>2</v>
      </c>
    </row>
    <row r="9" spans="1:29" x14ac:dyDescent="0.25">
      <c r="B9">
        <v>677048</v>
      </c>
      <c r="C9">
        <v>3479</v>
      </c>
      <c r="D9" t="s">
        <v>26</v>
      </c>
      <c r="E9">
        <v>2010</v>
      </c>
      <c r="F9" s="13" t="s">
        <v>190</v>
      </c>
      <c r="G9" s="13" t="s">
        <v>25</v>
      </c>
      <c r="H9" s="4">
        <v>6</v>
      </c>
      <c r="I9" s="4">
        <v>8.35</v>
      </c>
      <c r="J9" s="4">
        <v>0</v>
      </c>
      <c r="K9" s="5">
        <f t="shared" si="0"/>
        <v>14.35</v>
      </c>
      <c r="L9" s="4">
        <v>6</v>
      </c>
      <c r="M9" s="4">
        <v>9</v>
      </c>
      <c r="N9" s="4">
        <v>0</v>
      </c>
      <c r="O9" s="5">
        <f t="shared" si="1"/>
        <v>15</v>
      </c>
      <c r="P9" s="4">
        <v>6</v>
      </c>
      <c r="Q9" s="4">
        <v>8.9499999999999993</v>
      </c>
      <c r="R9" s="4">
        <v>0</v>
      </c>
      <c r="S9" s="5">
        <f t="shared" si="2"/>
        <v>14.95</v>
      </c>
      <c r="T9" s="4">
        <v>0</v>
      </c>
      <c r="U9" s="4">
        <v>0</v>
      </c>
      <c r="V9" s="4">
        <v>0</v>
      </c>
      <c r="W9" s="5">
        <f t="shared" si="3"/>
        <v>0</v>
      </c>
      <c r="X9" s="5">
        <f t="shared" si="4"/>
        <v>44.3</v>
      </c>
      <c r="Z9">
        <f>X14</f>
        <v>176.52500000000001</v>
      </c>
      <c r="AA9" t="str">
        <f>D7</f>
        <v>Merkur České Budějovice</v>
      </c>
      <c r="AB9">
        <v>3</v>
      </c>
    </row>
    <row r="10" spans="1:29" x14ac:dyDescent="0.25">
      <c r="B10">
        <v>604045</v>
      </c>
      <c r="C10">
        <v>3479</v>
      </c>
      <c r="D10" t="s">
        <v>27</v>
      </c>
      <c r="E10">
        <v>2010</v>
      </c>
      <c r="F10" s="13" t="s">
        <v>190</v>
      </c>
      <c r="G10" s="13" t="s">
        <v>25</v>
      </c>
      <c r="H10" s="4">
        <v>6</v>
      </c>
      <c r="I10" s="4">
        <v>9.0500000000000007</v>
      </c>
      <c r="J10" s="4">
        <v>0</v>
      </c>
      <c r="K10" s="5">
        <f t="shared" si="0"/>
        <v>15.05</v>
      </c>
      <c r="L10" s="4">
        <v>6</v>
      </c>
      <c r="M10" s="4">
        <v>9</v>
      </c>
      <c r="N10" s="4">
        <v>0</v>
      </c>
      <c r="O10" s="5">
        <f t="shared" si="1"/>
        <v>15</v>
      </c>
      <c r="P10" s="4">
        <v>6</v>
      </c>
      <c r="Q10" s="4">
        <v>9</v>
      </c>
      <c r="R10" s="4">
        <v>0</v>
      </c>
      <c r="S10" s="5">
        <f t="shared" si="2"/>
        <v>15</v>
      </c>
      <c r="T10" s="4">
        <v>6</v>
      </c>
      <c r="U10" s="4">
        <v>7.65</v>
      </c>
      <c r="V10" s="4">
        <v>0</v>
      </c>
      <c r="W10" s="5">
        <f t="shared" si="3"/>
        <v>13.65</v>
      </c>
      <c r="X10" s="5">
        <f t="shared" si="4"/>
        <v>58.699999999999996</v>
      </c>
      <c r="Z10">
        <f>X14</f>
        <v>176.52500000000001</v>
      </c>
      <c r="AA10" t="str">
        <f>D7</f>
        <v>Merkur České Budějovice</v>
      </c>
      <c r="AB10">
        <v>4</v>
      </c>
    </row>
    <row r="11" spans="1:29" x14ac:dyDescent="0.25">
      <c r="B11">
        <v>936265</v>
      </c>
      <c r="C11">
        <v>3479</v>
      </c>
      <c r="D11" t="s">
        <v>28</v>
      </c>
      <c r="E11">
        <v>2010</v>
      </c>
      <c r="F11" s="13" t="s">
        <v>190</v>
      </c>
      <c r="G11" s="13" t="s">
        <v>25</v>
      </c>
      <c r="H11" s="4">
        <v>6</v>
      </c>
      <c r="I11" s="4">
        <v>8.4749999999999996</v>
      </c>
      <c r="J11" s="4">
        <v>0</v>
      </c>
      <c r="K11" s="5">
        <f t="shared" si="0"/>
        <v>14.475</v>
      </c>
      <c r="L11" s="4">
        <v>0</v>
      </c>
      <c r="M11" s="4">
        <v>0</v>
      </c>
      <c r="N11" s="4">
        <v>0</v>
      </c>
      <c r="O11" s="5">
        <f t="shared" si="1"/>
        <v>0</v>
      </c>
      <c r="P11" s="4">
        <v>6</v>
      </c>
      <c r="Q11" s="4">
        <v>8.6</v>
      </c>
      <c r="R11" s="4">
        <v>0</v>
      </c>
      <c r="S11" s="5">
        <f t="shared" si="2"/>
        <v>14.6</v>
      </c>
      <c r="T11" s="4">
        <v>6</v>
      </c>
      <c r="U11" s="4">
        <v>8.25</v>
      </c>
      <c r="V11" s="4">
        <v>0</v>
      </c>
      <c r="W11" s="5">
        <f t="shared" si="3"/>
        <v>14.25</v>
      </c>
      <c r="X11" s="5">
        <f t="shared" si="4"/>
        <v>43.325000000000003</v>
      </c>
      <c r="Z11">
        <f>X14</f>
        <v>176.52500000000001</v>
      </c>
      <c r="AA11" t="str">
        <f>D7</f>
        <v>Merkur České Budějovice</v>
      </c>
      <c r="AB11">
        <v>5</v>
      </c>
    </row>
    <row r="12" spans="1:29" x14ac:dyDescent="0.25">
      <c r="B12">
        <v>456664</v>
      </c>
      <c r="C12">
        <v>3479</v>
      </c>
      <c r="D12" t="s">
        <v>29</v>
      </c>
      <c r="E12">
        <v>2010</v>
      </c>
      <c r="F12" s="13" t="s">
        <v>190</v>
      </c>
      <c r="G12" s="13" t="s">
        <v>25</v>
      </c>
      <c r="H12" s="4">
        <v>6</v>
      </c>
      <c r="I12" s="4">
        <v>8.0500000000000007</v>
      </c>
      <c r="J12" s="4">
        <v>0</v>
      </c>
      <c r="K12" s="5">
        <f t="shared" si="0"/>
        <v>14.05</v>
      </c>
      <c r="L12" s="4">
        <v>6</v>
      </c>
      <c r="M12" s="4">
        <v>8.6999999999999993</v>
      </c>
      <c r="N12" s="4">
        <v>0</v>
      </c>
      <c r="O12" s="5">
        <f t="shared" si="1"/>
        <v>14.7</v>
      </c>
      <c r="P12" s="4">
        <v>6</v>
      </c>
      <c r="Q12" s="4">
        <v>0</v>
      </c>
      <c r="R12" s="4">
        <v>0</v>
      </c>
      <c r="S12" s="5">
        <f t="shared" si="2"/>
        <v>6</v>
      </c>
      <c r="T12" s="4">
        <v>6</v>
      </c>
      <c r="U12" s="4">
        <v>8.4499999999999993</v>
      </c>
      <c r="V12" s="4">
        <v>0</v>
      </c>
      <c r="W12" s="5">
        <f t="shared" si="3"/>
        <v>14.45</v>
      </c>
      <c r="X12" s="5">
        <f t="shared" si="4"/>
        <v>49.2</v>
      </c>
      <c r="Z12">
        <f>X14</f>
        <v>176.52500000000001</v>
      </c>
      <c r="AA12" t="str">
        <f>D7</f>
        <v>Merkur České Budějovice</v>
      </c>
      <c r="AB12">
        <v>6</v>
      </c>
    </row>
    <row r="13" spans="1:29" x14ac:dyDescent="0.25">
      <c r="B13">
        <v>0</v>
      </c>
      <c r="C13">
        <v>0</v>
      </c>
      <c r="G13" s="13"/>
      <c r="H13" s="4">
        <v>0</v>
      </c>
      <c r="I13" s="4">
        <v>0</v>
      </c>
      <c r="J13" s="4">
        <v>0</v>
      </c>
      <c r="K13" s="5">
        <f t="shared" si="0"/>
        <v>0</v>
      </c>
      <c r="L13" s="4">
        <v>0</v>
      </c>
      <c r="M13" s="4">
        <v>0</v>
      </c>
      <c r="N13" s="4">
        <v>0</v>
      </c>
      <c r="O13" s="5">
        <f t="shared" si="1"/>
        <v>0</v>
      </c>
      <c r="P13" s="4">
        <v>0</v>
      </c>
      <c r="Q13" s="4">
        <v>0</v>
      </c>
      <c r="R13" s="4">
        <v>0</v>
      </c>
      <c r="S13" s="5">
        <f t="shared" si="2"/>
        <v>0</v>
      </c>
      <c r="T13" s="4">
        <v>0</v>
      </c>
      <c r="U13" s="4">
        <v>0</v>
      </c>
      <c r="V13" s="4">
        <v>0</v>
      </c>
      <c r="W13" s="5">
        <f t="shared" si="3"/>
        <v>0</v>
      </c>
      <c r="X13" s="5">
        <f t="shared" si="4"/>
        <v>0</v>
      </c>
      <c r="Z13">
        <f>X14</f>
        <v>176.52500000000001</v>
      </c>
      <c r="AA13" t="str">
        <f>D7</f>
        <v>Merkur České Budějovice</v>
      </c>
      <c r="AB13">
        <v>7</v>
      </c>
    </row>
    <row r="14" spans="1:29" x14ac:dyDescent="0.25">
      <c r="A14" s="5"/>
      <c r="B14" s="5"/>
      <c r="C14" s="5"/>
      <c r="D14" s="5" t="s">
        <v>30</v>
      </c>
      <c r="E14" s="5"/>
      <c r="F14" s="5"/>
      <c r="G14" s="14"/>
      <c r="H14" s="5"/>
      <c r="I14" s="5"/>
      <c r="J14" s="5">
        <v>0</v>
      </c>
      <c r="K14" s="5">
        <f>LARGE(K8:K13,3)+LARGE(K8:K13,2)+LARGE(K8:K13,1)-J14</f>
        <v>43.875</v>
      </c>
      <c r="L14" s="5"/>
      <c r="M14" s="5"/>
      <c r="N14" s="5">
        <v>0</v>
      </c>
      <c r="O14" s="5">
        <f>LARGE(O8:O13,3)+LARGE(O8:O13,2)+LARGE(O8:O13,1)-N14</f>
        <v>45</v>
      </c>
      <c r="P14" s="5"/>
      <c r="Q14" s="5"/>
      <c r="R14" s="5">
        <v>0</v>
      </c>
      <c r="S14" s="5">
        <f>LARGE(S8:S13,3)+LARGE(S8:S13,2)+LARGE(S8:S13,1)-R14</f>
        <v>44.75</v>
      </c>
      <c r="T14" s="5"/>
      <c r="U14" s="5"/>
      <c r="V14" s="5">
        <v>0</v>
      </c>
      <c r="W14" s="5">
        <f>LARGE(W8:W13,3)+LARGE(W8:W13,2)+LARGE(W8:W13,1)-V14</f>
        <v>42.9</v>
      </c>
      <c r="X14" s="5">
        <f t="shared" si="4"/>
        <v>176.52500000000001</v>
      </c>
      <c r="Z14">
        <f>X14</f>
        <v>176.52500000000001</v>
      </c>
      <c r="AA14" t="str">
        <f>D7</f>
        <v>Merkur České Budějovice</v>
      </c>
      <c r="AB14">
        <v>8</v>
      </c>
    </row>
    <row r="15" spans="1:29" x14ac:dyDescent="0.25">
      <c r="A15" s="3">
        <v>2</v>
      </c>
      <c r="B15" s="3">
        <v>1237</v>
      </c>
      <c r="C15" s="3">
        <v>5995</v>
      </c>
      <c r="D15" s="16" t="s">
        <v>192</v>
      </c>
      <c r="E15" s="3"/>
      <c r="F15" s="3"/>
      <c r="G15" s="15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>
        <f>X22</f>
        <v>174.4</v>
      </c>
      <c r="AA15" t="str">
        <f>D15</f>
        <v>TJ Lokomotiva Veselí nad Lužnicí</v>
      </c>
      <c r="AB15">
        <v>1</v>
      </c>
    </row>
    <row r="16" spans="1:29" x14ac:dyDescent="0.25">
      <c r="B16">
        <v>178761</v>
      </c>
      <c r="C16">
        <v>5995</v>
      </c>
      <c r="D16" t="s">
        <v>32</v>
      </c>
      <c r="E16">
        <v>2010</v>
      </c>
      <c r="F16" s="13" t="s">
        <v>188</v>
      </c>
      <c r="G16" s="13" t="s">
        <v>33</v>
      </c>
      <c r="H16" s="4">
        <v>6</v>
      </c>
      <c r="I16" s="4">
        <v>8.5</v>
      </c>
      <c r="J16" s="4">
        <v>0</v>
      </c>
      <c r="K16" s="5">
        <f t="shared" ref="K16:K21" si="5">H16+I16-J16</f>
        <v>14.5</v>
      </c>
      <c r="L16" s="4">
        <v>6</v>
      </c>
      <c r="M16" s="4">
        <v>8.9499999999999993</v>
      </c>
      <c r="N16" s="4">
        <v>0</v>
      </c>
      <c r="O16" s="5">
        <f t="shared" ref="O16:O21" si="6">L16+M16-N16</f>
        <v>14.95</v>
      </c>
      <c r="P16" s="4">
        <v>6</v>
      </c>
      <c r="Q16" s="4">
        <v>8.6</v>
      </c>
      <c r="R16" s="4">
        <v>0</v>
      </c>
      <c r="S16" s="5">
        <f t="shared" ref="S16:S21" si="7">P16+Q16-R16</f>
        <v>14.6</v>
      </c>
      <c r="T16" s="4">
        <v>6</v>
      </c>
      <c r="U16" s="4">
        <v>7.3</v>
      </c>
      <c r="V16" s="4">
        <v>0</v>
      </c>
      <c r="W16" s="5">
        <f t="shared" ref="W16:W21" si="8">T16+U16-V16</f>
        <v>13.3</v>
      </c>
      <c r="X16" s="5">
        <f t="shared" ref="X16:X22" si="9">K16+O16+S16+W16</f>
        <v>57.349999999999994</v>
      </c>
      <c r="Z16">
        <f>X22</f>
        <v>174.4</v>
      </c>
      <c r="AA16" t="str">
        <f>D15</f>
        <v>TJ Lokomotiva Veselí nad Lužnicí</v>
      </c>
      <c r="AB16">
        <v>2</v>
      </c>
    </row>
    <row r="17" spans="1:28" x14ac:dyDescent="0.25">
      <c r="B17">
        <v>676035</v>
      </c>
      <c r="C17">
        <v>5995</v>
      </c>
      <c r="D17" t="s">
        <v>34</v>
      </c>
      <c r="E17">
        <v>2010</v>
      </c>
      <c r="F17" s="13" t="s">
        <v>188</v>
      </c>
      <c r="G17" s="13" t="s">
        <v>33</v>
      </c>
      <c r="H17" s="4">
        <v>6</v>
      </c>
      <c r="I17" s="4">
        <v>8.75</v>
      </c>
      <c r="J17" s="4">
        <v>0</v>
      </c>
      <c r="K17" s="5">
        <f t="shared" si="5"/>
        <v>14.75</v>
      </c>
      <c r="L17" s="4">
        <v>6</v>
      </c>
      <c r="M17" s="4">
        <v>8.85</v>
      </c>
      <c r="N17" s="4">
        <v>0</v>
      </c>
      <c r="O17" s="5">
        <f t="shared" si="6"/>
        <v>14.85</v>
      </c>
      <c r="P17" s="4">
        <v>6</v>
      </c>
      <c r="Q17" s="4">
        <v>8.9499999999999993</v>
      </c>
      <c r="R17" s="4">
        <v>0</v>
      </c>
      <c r="S17" s="5">
        <f t="shared" si="7"/>
        <v>14.95</v>
      </c>
      <c r="T17" s="4">
        <v>6</v>
      </c>
      <c r="U17" s="4">
        <v>7.2</v>
      </c>
      <c r="V17" s="4">
        <v>0</v>
      </c>
      <c r="W17" s="5">
        <f t="shared" si="8"/>
        <v>13.2</v>
      </c>
      <c r="X17" s="5">
        <f t="shared" si="9"/>
        <v>57.75</v>
      </c>
      <c r="Z17">
        <f>X22</f>
        <v>174.4</v>
      </c>
      <c r="AA17" t="str">
        <f>D15</f>
        <v>TJ Lokomotiva Veselí nad Lužnicí</v>
      </c>
      <c r="AB17">
        <v>3</v>
      </c>
    </row>
    <row r="18" spans="1:28" x14ac:dyDescent="0.25">
      <c r="B18">
        <v>956013</v>
      </c>
      <c r="C18">
        <v>4792</v>
      </c>
      <c r="D18" t="s">
        <v>35</v>
      </c>
      <c r="E18">
        <v>2010</v>
      </c>
      <c r="F18" s="13" t="s">
        <v>191</v>
      </c>
      <c r="G18" s="12" t="s">
        <v>37</v>
      </c>
      <c r="H18" s="4">
        <v>6</v>
      </c>
      <c r="I18" s="4">
        <v>8.4</v>
      </c>
      <c r="J18" s="4">
        <v>0</v>
      </c>
      <c r="K18" s="5">
        <f t="shared" si="5"/>
        <v>14.4</v>
      </c>
      <c r="L18" s="4">
        <v>6</v>
      </c>
      <c r="M18" s="4">
        <v>9.5</v>
      </c>
      <c r="N18" s="4">
        <v>0</v>
      </c>
      <c r="O18" s="5">
        <f t="shared" si="6"/>
        <v>15.5</v>
      </c>
      <c r="P18" s="4">
        <v>6</v>
      </c>
      <c r="Q18" s="4">
        <v>9</v>
      </c>
      <c r="R18" s="4">
        <v>0</v>
      </c>
      <c r="S18" s="5">
        <f t="shared" si="7"/>
        <v>15</v>
      </c>
      <c r="T18" s="4">
        <v>6</v>
      </c>
      <c r="U18" s="4">
        <v>8.4</v>
      </c>
      <c r="V18" s="4">
        <v>0</v>
      </c>
      <c r="W18" s="5">
        <f t="shared" si="8"/>
        <v>14.4</v>
      </c>
      <c r="X18" s="5">
        <f t="shared" si="9"/>
        <v>59.3</v>
      </c>
      <c r="Z18">
        <f>X22</f>
        <v>174.4</v>
      </c>
      <c r="AA18" t="str">
        <f>D15</f>
        <v>TJ Lokomotiva Veselí nad Lužnicí</v>
      </c>
      <c r="AB18">
        <v>4</v>
      </c>
    </row>
    <row r="19" spans="1:28" x14ac:dyDescent="0.25">
      <c r="B19">
        <v>473429</v>
      </c>
      <c r="C19">
        <v>4792</v>
      </c>
      <c r="F19" s="13"/>
      <c r="G19" s="12"/>
      <c r="H19" s="4">
        <v>0</v>
      </c>
      <c r="I19" s="4">
        <v>0</v>
      </c>
      <c r="J19" s="4">
        <v>0</v>
      </c>
      <c r="K19" s="5">
        <f t="shared" si="5"/>
        <v>0</v>
      </c>
      <c r="L19" s="4">
        <v>0</v>
      </c>
      <c r="M19" s="4">
        <v>0</v>
      </c>
      <c r="N19" s="4">
        <v>0</v>
      </c>
      <c r="O19" s="5">
        <f t="shared" si="6"/>
        <v>0</v>
      </c>
      <c r="P19" s="4">
        <v>0</v>
      </c>
      <c r="Q19" s="4">
        <v>0</v>
      </c>
      <c r="R19" s="4">
        <v>0</v>
      </c>
      <c r="S19" s="5">
        <f t="shared" si="7"/>
        <v>0</v>
      </c>
      <c r="T19" s="4">
        <v>0</v>
      </c>
      <c r="U19" s="4">
        <v>0</v>
      </c>
      <c r="V19" s="4">
        <v>0</v>
      </c>
      <c r="W19" s="5">
        <f t="shared" si="8"/>
        <v>0</v>
      </c>
      <c r="X19" s="5">
        <f t="shared" si="9"/>
        <v>0</v>
      </c>
      <c r="Z19">
        <f>X22</f>
        <v>174.4</v>
      </c>
      <c r="AA19" t="str">
        <f>D15</f>
        <v>TJ Lokomotiva Veselí nad Lužnicí</v>
      </c>
      <c r="AB19">
        <v>5</v>
      </c>
    </row>
    <row r="20" spans="1:28" x14ac:dyDescent="0.25">
      <c r="B20">
        <v>0</v>
      </c>
      <c r="C20">
        <v>0</v>
      </c>
      <c r="H20" s="4">
        <v>0</v>
      </c>
      <c r="I20" s="4">
        <v>0</v>
      </c>
      <c r="J20" s="4">
        <v>0</v>
      </c>
      <c r="K20" s="5">
        <f t="shared" si="5"/>
        <v>0</v>
      </c>
      <c r="L20" s="4">
        <v>0</v>
      </c>
      <c r="M20" s="4">
        <v>0</v>
      </c>
      <c r="N20" s="4">
        <v>0</v>
      </c>
      <c r="O20" s="5">
        <f t="shared" si="6"/>
        <v>0</v>
      </c>
      <c r="P20" s="4">
        <v>0</v>
      </c>
      <c r="Q20" s="4">
        <v>0</v>
      </c>
      <c r="R20" s="4">
        <v>0</v>
      </c>
      <c r="S20" s="5">
        <f t="shared" si="7"/>
        <v>0</v>
      </c>
      <c r="T20" s="4">
        <v>0</v>
      </c>
      <c r="U20" s="4">
        <v>0</v>
      </c>
      <c r="V20" s="4">
        <v>0</v>
      </c>
      <c r="W20" s="5">
        <f t="shared" si="8"/>
        <v>0</v>
      </c>
      <c r="X20" s="5">
        <f t="shared" si="9"/>
        <v>0</v>
      </c>
      <c r="Z20">
        <f>X22</f>
        <v>174.4</v>
      </c>
      <c r="AA20" t="str">
        <f>D15</f>
        <v>TJ Lokomotiva Veselí nad Lužnicí</v>
      </c>
      <c r="AB20">
        <v>6</v>
      </c>
    </row>
    <row r="21" spans="1:28" x14ac:dyDescent="0.25">
      <c r="B21">
        <v>0</v>
      </c>
      <c r="C21">
        <v>0</v>
      </c>
      <c r="H21" s="4">
        <v>0</v>
      </c>
      <c r="I21" s="4">
        <v>0</v>
      </c>
      <c r="J21" s="4">
        <v>0</v>
      </c>
      <c r="K21" s="5">
        <f t="shared" si="5"/>
        <v>0</v>
      </c>
      <c r="L21" s="4">
        <v>0</v>
      </c>
      <c r="M21" s="4">
        <v>0</v>
      </c>
      <c r="N21" s="4">
        <v>0</v>
      </c>
      <c r="O21" s="5">
        <f t="shared" si="6"/>
        <v>0</v>
      </c>
      <c r="P21" s="4">
        <v>0</v>
      </c>
      <c r="Q21" s="4">
        <v>0</v>
      </c>
      <c r="R21" s="4">
        <v>0</v>
      </c>
      <c r="S21" s="5">
        <f t="shared" si="7"/>
        <v>0</v>
      </c>
      <c r="T21" s="4">
        <v>0</v>
      </c>
      <c r="U21" s="4">
        <v>0</v>
      </c>
      <c r="V21" s="4">
        <v>0</v>
      </c>
      <c r="W21" s="5">
        <f t="shared" si="8"/>
        <v>0</v>
      </c>
      <c r="X21" s="5">
        <f t="shared" si="9"/>
        <v>0</v>
      </c>
      <c r="Z21">
        <f>X22</f>
        <v>174.4</v>
      </c>
      <c r="AA21" t="str">
        <f>D15</f>
        <v>TJ Lokomotiva Veselí nad Lužnicí</v>
      </c>
      <c r="AB21">
        <v>7</v>
      </c>
    </row>
    <row r="22" spans="1:28" x14ac:dyDescent="0.25">
      <c r="A22" s="5"/>
      <c r="B22" s="5"/>
      <c r="C22" s="5"/>
      <c r="D22" s="5" t="s">
        <v>30</v>
      </c>
      <c r="E22" s="5"/>
      <c r="F22" s="5"/>
      <c r="G22" s="5"/>
      <c r="H22" s="5"/>
      <c r="I22" s="5"/>
      <c r="J22" s="5">
        <v>0</v>
      </c>
      <c r="K22" s="5">
        <f>LARGE(K16:K21,3)+LARGE(K16:K21,2)+LARGE(K16:K21,1)-J22</f>
        <v>43.65</v>
      </c>
      <c r="L22" s="5"/>
      <c r="M22" s="5"/>
      <c r="N22" s="5">
        <v>0</v>
      </c>
      <c r="O22" s="5">
        <f>LARGE(O16:O21,3)+LARGE(O16:O21,2)+LARGE(O16:O21,1)-N22</f>
        <v>45.3</v>
      </c>
      <c r="P22" s="5"/>
      <c r="Q22" s="5"/>
      <c r="R22" s="5">
        <v>0</v>
      </c>
      <c r="S22" s="5">
        <f>LARGE(S16:S21,3)+LARGE(S16:S21,2)+LARGE(S16:S21,1)-R22</f>
        <v>44.55</v>
      </c>
      <c r="T22" s="5"/>
      <c r="U22" s="5"/>
      <c r="V22" s="5">
        <v>0</v>
      </c>
      <c r="W22" s="5">
        <f>LARGE(W16:W21,3)+LARGE(W16:W21,2)+LARGE(W16:W21,1)-V22</f>
        <v>40.9</v>
      </c>
      <c r="X22" s="5">
        <f t="shared" si="9"/>
        <v>174.4</v>
      </c>
      <c r="Z22">
        <f>X22</f>
        <v>174.4</v>
      </c>
      <c r="AA22" t="str">
        <f>D15</f>
        <v>TJ Lokomotiva Veselí nad Lužnicí</v>
      </c>
      <c r="AB22">
        <v>8</v>
      </c>
    </row>
  </sheetData>
  <sheetProtection formatCells="0" formatColumns="0" formatRows="0" insertColumns="0" insertRows="0" insertHyperlinks="0" deleteColumns="0" deleteRows="0" sort="0" autoFilter="0" pivotTables="0"/>
  <sortState ref="A7:AC22">
    <sortCondition descending="1" ref="Z7"/>
  </sortState>
  <pageMargins left="0.25" right="0.25" top="0.75" bottom="0.75" header="0.3" footer="0.3"/>
  <pageSetup paperSize="9" scale="68" fitToHeight="0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C38"/>
  <sheetViews>
    <sheetView topLeftCell="A5" workbookViewId="0">
      <selection activeCell="G28" sqref="G28"/>
    </sheetView>
  </sheetViews>
  <sheetFormatPr defaultRowHeight="15" x14ac:dyDescent="0.25"/>
  <cols>
    <col min="1" max="1" width="6.42578125" customWidth="1"/>
    <col min="2" max="2" width="7.7109375" hidden="1" customWidth="1"/>
    <col min="3" max="3" width="18.42578125" hidden="1" customWidth="1"/>
    <col min="4" max="4" width="18.7109375" customWidth="1"/>
    <col min="5" max="5" width="6.140625" customWidth="1"/>
    <col min="6" max="6" width="19.7109375" customWidth="1"/>
    <col min="7" max="7" width="22.140625" customWidth="1"/>
    <col min="8" max="10" width="7" customWidth="1"/>
    <col min="11" max="11" width="7.28515625" customWidth="1"/>
    <col min="12" max="14" width="7" customWidth="1"/>
    <col min="15" max="15" width="8" customWidth="1"/>
    <col min="16" max="18" width="7" customWidth="1"/>
    <col min="19" max="19" width="8" customWidth="1"/>
    <col min="20" max="22" width="7" customWidth="1"/>
    <col min="23" max="23" width="8" customWidth="1"/>
    <col min="24" max="24" width="7.85546875" customWidth="1"/>
    <col min="25" max="25" width="30" hidden="1" customWidth="1"/>
    <col min="26" max="26" width="10.42578125" hidden="1" customWidth="1"/>
    <col min="27" max="27" width="7.7109375" hidden="1" customWidth="1"/>
    <col min="28" max="28" width="0.140625" hidden="1" customWidth="1"/>
    <col min="29" max="29" width="8.7109375" hidden="1" customWidth="1"/>
  </cols>
  <sheetData>
    <row r="1" spans="1:29" ht="18.75" x14ac:dyDescent="0.3">
      <c r="D1" s="1" t="s">
        <v>0</v>
      </c>
    </row>
    <row r="2" spans="1:29" ht="18.75" x14ac:dyDescent="0.3">
      <c r="D2" s="1" t="s">
        <v>1</v>
      </c>
      <c r="G2" s="6" t="s">
        <v>139</v>
      </c>
    </row>
    <row r="3" spans="1:29" ht="18.75" x14ac:dyDescent="0.3">
      <c r="D3" s="1" t="s">
        <v>38</v>
      </c>
      <c r="G3" s="6" t="s">
        <v>138</v>
      </c>
    </row>
    <row r="6" spans="1:29" x14ac:dyDescent="0.25">
      <c r="A6" s="2" t="s">
        <v>3</v>
      </c>
      <c r="B6" s="2" t="s">
        <v>4</v>
      </c>
      <c r="C6" s="2" t="s">
        <v>5</v>
      </c>
      <c r="D6" s="2" t="s">
        <v>6</v>
      </c>
      <c r="E6" s="2" t="s">
        <v>7</v>
      </c>
      <c r="F6" s="2" t="s">
        <v>8</v>
      </c>
      <c r="G6" s="2" t="s">
        <v>9</v>
      </c>
      <c r="H6" s="2" t="s">
        <v>10</v>
      </c>
      <c r="I6" s="2" t="s">
        <v>11</v>
      </c>
      <c r="J6" s="2" t="s">
        <v>12</v>
      </c>
      <c r="K6" s="2" t="s">
        <v>13</v>
      </c>
      <c r="L6" s="2" t="s">
        <v>10</v>
      </c>
      <c r="M6" s="2" t="s">
        <v>11</v>
      </c>
      <c r="N6" s="2" t="s">
        <v>12</v>
      </c>
      <c r="O6" s="2" t="s">
        <v>14</v>
      </c>
      <c r="P6" s="2" t="s">
        <v>10</v>
      </c>
      <c r="Q6" s="2" t="s">
        <v>11</v>
      </c>
      <c r="R6" s="2" t="s">
        <v>12</v>
      </c>
      <c r="S6" s="2" t="s">
        <v>15</v>
      </c>
      <c r="T6" s="2" t="s">
        <v>10</v>
      </c>
      <c r="U6" s="2" t="s">
        <v>11</v>
      </c>
      <c r="V6" s="2" t="s">
        <v>12</v>
      </c>
      <c r="W6" s="2" t="s">
        <v>16</v>
      </c>
      <c r="X6" s="2" t="s">
        <v>17</v>
      </c>
      <c r="Y6" s="2" t="s">
        <v>18</v>
      </c>
      <c r="Z6" s="2" t="s">
        <v>19</v>
      </c>
      <c r="AA6" s="2" t="s">
        <v>20</v>
      </c>
      <c r="AB6" s="2" t="s">
        <v>21</v>
      </c>
      <c r="AC6" s="2" t="s">
        <v>22</v>
      </c>
    </row>
    <row r="7" spans="1:29" x14ac:dyDescent="0.25">
      <c r="A7" s="3">
        <v>1</v>
      </c>
      <c r="B7" s="3">
        <v>1208</v>
      </c>
      <c r="C7" s="3">
        <v>4792</v>
      </c>
      <c r="D7" s="3" t="s">
        <v>36</v>
      </c>
      <c r="E7" s="3"/>
      <c r="F7" s="15"/>
      <c r="G7" s="15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>
        <f>X14</f>
        <v>149.44999999999999</v>
      </c>
      <c r="AA7" t="str">
        <f>D7</f>
        <v>TJ Slovan Jindřichův Hradec</v>
      </c>
      <c r="AB7">
        <v>1</v>
      </c>
    </row>
    <row r="8" spans="1:29" x14ac:dyDescent="0.25">
      <c r="B8">
        <v>215353</v>
      </c>
      <c r="C8">
        <v>5185</v>
      </c>
      <c r="D8" t="s">
        <v>46</v>
      </c>
      <c r="E8">
        <v>2009</v>
      </c>
      <c r="F8" s="13" t="s">
        <v>47</v>
      </c>
      <c r="G8" s="13" t="s">
        <v>48</v>
      </c>
      <c r="H8" s="4">
        <v>6</v>
      </c>
      <c r="I8" s="4">
        <v>8.9</v>
      </c>
      <c r="J8" s="4">
        <v>0</v>
      </c>
      <c r="K8" s="5">
        <f t="shared" ref="K8:K13" si="0">H8+I8-J8</f>
        <v>14.9</v>
      </c>
      <c r="L8" s="4">
        <v>2.2999999999999998</v>
      </c>
      <c r="M8" s="4">
        <v>8.4499999999999993</v>
      </c>
      <c r="N8" s="4">
        <v>0</v>
      </c>
      <c r="O8" s="5">
        <f t="shared" ref="O8:O13" si="1">L8+M8-N8</f>
        <v>10.75</v>
      </c>
      <c r="P8" s="4">
        <v>0</v>
      </c>
      <c r="Q8" s="4">
        <v>0</v>
      </c>
      <c r="R8" s="4">
        <v>0</v>
      </c>
      <c r="S8" s="5">
        <f t="shared" ref="S8:S13" si="2">P8+Q8-R8</f>
        <v>0</v>
      </c>
      <c r="T8" s="4">
        <v>0</v>
      </c>
      <c r="U8" s="4">
        <v>0</v>
      </c>
      <c r="V8" s="4">
        <v>0</v>
      </c>
      <c r="W8" s="5">
        <f t="shared" ref="W8:W13" si="3">T8+U8-V8</f>
        <v>0</v>
      </c>
      <c r="X8" s="5">
        <f t="shared" ref="X8:X14" si="4">K8+O8+S8+W8</f>
        <v>25.65</v>
      </c>
      <c r="Z8">
        <f>X14</f>
        <v>149.44999999999999</v>
      </c>
      <c r="AA8" t="str">
        <f>D7</f>
        <v>TJ Slovan Jindřichův Hradec</v>
      </c>
      <c r="AB8">
        <v>2</v>
      </c>
    </row>
    <row r="9" spans="1:29" x14ac:dyDescent="0.25">
      <c r="B9">
        <v>194683</v>
      </c>
      <c r="C9">
        <v>4792</v>
      </c>
      <c r="D9" t="s">
        <v>49</v>
      </c>
      <c r="E9">
        <v>2009</v>
      </c>
      <c r="F9" s="13" t="s">
        <v>191</v>
      </c>
      <c r="G9" s="12" t="s">
        <v>37</v>
      </c>
      <c r="H9" s="4">
        <v>6</v>
      </c>
      <c r="I9" s="4">
        <v>9.65</v>
      </c>
      <c r="J9" s="4">
        <v>0</v>
      </c>
      <c r="K9" s="5">
        <f t="shared" si="0"/>
        <v>15.65</v>
      </c>
      <c r="L9" s="4">
        <v>3.5</v>
      </c>
      <c r="M9" s="4">
        <v>8.3000000000000007</v>
      </c>
      <c r="N9" s="4">
        <v>0</v>
      </c>
      <c r="O9" s="5">
        <f t="shared" si="1"/>
        <v>11.8</v>
      </c>
      <c r="P9" s="4">
        <v>3.5</v>
      </c>
      <c r="Q9" s="4">
        <v>9.15</v>
      </c>
      <c r="R9" s="4">
        <v>0</v>
      </c>
      <c r="S9" s="5">
        <f t="shared" si="2"/>
        <v>12.65</v>
      </c>
      <c r="T9" s="4">
        <v>4.0999999999999996</v>
      </c>
      <c r="U9" s="4">
        <v>8.6</v>
      </c>
      <c r="V9" s="4">
        <v>0</v>
      </c>
      <c r="W9" s="5">
        <f t="shared" si="3"/>
        <v>12.7</v>
      </c>
      <c r="X9" s="5">
        <f t="shared" si="4"/>
        <v>52.8</v>
      </c>
      <c r="Z9">
        <f>X14</f>
        <v>149.44999999999999</v>
      </c>
      <c r="AA9" t="str">
        <f>D7</f>
        <v>TJ Slovan Jindřichův Hradec</v>
      </c>
      <c r="AB9">
        <v>3</v>
      </c>
    </row>
    <row r="10" spans="1:29" x14ac:dyDescent="0.25">
      <c r="B10">
        <v>373466</v>
      </c>
      <c r="C10">
        <v>4792</v>
      </c>
      <c r="D10" t="s">
        <v>50</v>
      </c>
      <c r="E10">
        <v>2009</v>
      </c>
      <c r="F10" s="13" t="s">
        <v>191</v>
      </c>
      <c r="G10" s="12" t="s">
        <v>37</v>
      </c>
      <c r="H10" s="4">
        <v>0</v>
      </c>
      <c r="I10" s="4">
        <v>0</v>
      </c>
      <c r="J10" s="4">
        <v>0</v>
      </c>
      <c r="K10" s="5">
        <f t="shared" si="0"/>
        <v>0</v>
      </c>
      <c r="L10" s="4">
        <v>2.2999999999999998</v>
      </c>
      <c r="M10" s="4">
        <v>8.9</v>
      </c>
      <c r="N10" s="4">
        <v>0</v>
      </c>
      <c r="O10" s="5">
        <f t="shared" si="1"/>
        <v>11.2</v>
      </c>
      <c r="P10" s="4">
        <v>3.2</v>
      </c>
      <c r="Q10" s="4">
        <v>7.65</v>
      </c>
      <c r="R10" s="4">
        <v>0</v>
      </c>
      <c r="S10" s="5">
        <f t="shared" si="2"/>
        <v>10.850000000000001</v>
      </c>
      <c r="T10" s="4">
        <v>3</v>
      </c>
      <c r="U10" s="4">
        <v>8</v>
      </c>
      <c r="V10" s="4">
        <v>0</v>
      </c>
      <c r="W10" s="5">
        <f t="shared" si="3"/>
        <v>11</v>
      </c>
      <c r="X10" s="5">
        <f t="shared" si="4"/>
        <v>33.049999999999997</v>
      </c>
      <c r="Z10">
        <f>X14</f>
        <v>149.44999999999999</v>
      </c>
      <c r="AA10" t="str">
        <f>D7</f>
        <v>TJ Slovan Jindřichův Hradec</v>
      </c>
      <c r="AB10">
        <v>4</v>
      </c>
    </row>
    <row r="11" spans="1:29" x14ac:dyDescent="0.25">
      <c r="B11">
        <v>341941</v>
      </c>
      <c r="C11">
        <v>4792</v>
      </c>
      <c r="D11" t="s">
        <v>51</v>
      </c>
      <c r="E11">
        <v>2009</v>
      </c>
      <c r="F11" s="13" t="s">
        <v>191</v>
      </c>
      <c r="G11" s="12" t="s">
        <v>37</v>
      </c>
      <c r="H11" s="4">
        <v>6</v>
      </c>
      <c r="I11" s="4">
        <v>8.6</v>
      </c>
      <c r="J11" s="4">
        <v>0</v>
      </c>
      <c r="K11" s="5">
        <f t="shared" si="0"/>
        <v>14.6</v>
      </c>
      <c r="L11" s="4">
        <v>0</v>
      </c>
      <c r="M11" s="4">
        <v>0</v>
      </c>
      <c r="N11" s="4">
        <v>0</v>
      </c>
      <c r="O11" s="5">
        <f t="shared" si="1"/>
        <v>0</v>
      </c>
      <c r="P11" s="4">
        <v>3</v>
      </c>
      <c r="Q11" s="4">
        <v>7.15</v>
      </c>
      <c r="R11" s="4">
        <v>0</v>
      </c>
      <c r="S11" s="5">
        <f t="shared" si="2"/>
        <v>10.15</v>
      </c>
      <c r="T11" s="4">
        <v>3.2</v>
      </c>
      <c r="U11" s="4">
        <v>7.95</v>
      </c>
      <c r="V11" s="4">
        <v>0</v>
      </c>
      <c r="W11" s="5">
        <f t="shared" si="3"/>
        <v>11.15</v>
      </c>
      <c r="X11" s="5">
        <f t="shared" si="4"/>
        <v>35.9</v>
      </c>
      <c r="Z11">
        <f>X14</f>
        <v>149.44999999999999</v>
      </c>
      <c r="AA11" t="str">
        <f>D7</f>
        <v>TJ Slovan Jindřichův Hradec</v>
      </c>
      <c r="AB11">
        <v>5</v>
      </c>
    </row>
    <row r="12" spans="1:29" x14ac:dyDescent="0.25">
      <c r="B12">
        <v>761704</v>
      </c>
      <c r="C12">
        <v>4792</v>
      </c>
      <c r="D12" t="s">
        <v>52</v>
      </c>
      <c r="E12">
        <v>2009</v>
      </c>
      <c r="F12" s="13" t="s">
        <v>191</v>
      </c>
      <c r="G12" s="12" t="s">
        <v>37</v>
      </c>
      <c r="H12" s="4">
        <v>6</v>
      </c>
      <c r="I12" s="4">
        <v>9</v>
      </c>
      <c r="J12" s="4">
        <v>0</v>
      </c>
      <c r="K12" s="5">
        <f t="shared" si="0"/>
        <v>15</v>
      </c>
      <c r="L12" s="4">
        <v>1.8</v>
      </c>
      <c r="M12" s="4">
        <v>8.6999999999999993</v>
      </c>
      <c r="N12" s="4">
        <v>2</v>
      </c>
      <c r="O12" s="5">
        <f t="shared" si="1"/>
        <v>8.5</v>
      </c>
      <c r="P12" s="4">
        <v>3.2</v>
      </c>
      <c r="Q12" s="4">
        <v>8.4499999999999993</v>
      </c>
      <c r="R12" s="4">
        <v>0</v>
      </c>
      <c r="S12" s="5">
        <f t="shared" si="2"/>
        <v>11.649999999999999</v>
      </c>
      <c r="T12" s="4">
        <v>3</v>
      </c>
      <c r="U12" s="4">
        <v>8.15</v>
      </c>
      <c r="V12" s="4">
        <v>0</v>
      </c>
      <c r="W12" s="5">
        <f t="shared" si="3"/>
        <v>11.15</v>
      </c>
      <c r="X12" s="5">
        <f t="shared" si="4"/>
        <v>46.3</v>
      </c>
      <c r="Z12">
        <f>X14</f>
        <v>149.44999999999999</v>
      </c>
      <c r="AA12" t="str">
        <f>D7</f>
        <v>TJ Slovan Jindřichův Hradec</v>
      </c>
      <c r="AB12">
        <v>6</v>
      </c>
    </row>
    <row r="13" spans="1:29" x14ac:dyDescent="0.25">
      <c r="B13">
        <v>0</v>
      </c>
      <c r="C13">
        <v>0</v>
      </c>
      <c r="F13" s="13"/>
      <c r="G13" s="13"/>
      <c r="H13" s="4">
        <v>0</v>
      </c>
      <c r="I13" s="4">
        <v>0</v>
      </c>
      <c r="J13" s="4">
        <v>0</v>
      </c>
      <c r="K13" s="5">
        <f t="shared" si="0"/>
        <v>0</v>
      </c>
      <c r="L13" s="4">
        <v>0</v>
      </c>
      <c r="M13" s="4">
        <v>0</v>
      </c>
      <c r="N13" s="4">
        <v>0</v>
      </c>
      <c r="O13" s="5">
        <f t="shared" si="1"/>
        <v>0</v>
      </c>
      <c r="P13" s="4">
        <v>0</v>
      </c>
      <c r="Q13" s="4">
        <v>0</v>
      </c>
      <c r="R13" s="4">
        <v>0</v>
      </c>
      <c r="S13" s="5">
        <f t="shared" si="2"/>
        <v>0</v>
      </c>
      <c r="T13" s="4">
        <v>0</v>
      </c>
      <c r="U13" s="4">
        <v>0</v>
      </c>
      <c r="V13" s="4">
        <v>0</v>
      </c>
      <c r="W13" s="5">
        <f t="shared" si="3"/>
        <v>0</v>
      </c>
      <c r="X13" s="5">
        <f t="shared" si="4"/>
        <v>0</v>
      </c>
      <c r="Z13">
        <f>X14</f>
        <v>149.44999999999999</v>
      </c>
      <c r="AA13" t="str">
        <f>D7</f>
        <v>TJ Slovan Jindřichův Hradec</v>
      </c>
      <c r="AB13">
        <v>7</v>
      </c>
    </row>
    <row r="14" spans="1:29" x14ac:dyDescent="0.25">
      <c r="A14" s="5"/>
      <c r="B14" s="5"/>
      <c r="C14" s="5"/>
      <c r="D14" s="5" t="s">
        <v>30</v>
      </c>
      <c r="E14" s="5"/>
      <c r="F14" s="14"/>
      <c r="G14" s="14"/>
      <c r="H14" s="5"/>
      <c r="I14" s="5"/>
      <c r="J14" s="5">
        <v>0</v>
      </c>
      <c r="K14" s="5">
        <f>LARGE(K8:K13,3)+LARGE(K8:K13,2)+LARGE(K8:K13,1)-J14</f>
        <v>45.55</v>
      </c>
      <c r="L14" s="5"/>
      <c r="M14" s="5"/>
      <c r="N14" s="5">
        <v>0</v>
      </c>
      <c r="O14" s="5">
        <f>LARGE(O8:O13,3)+LARGE(O8:O13,2)+LARGE(O8:O13,1)-N14</f>
        <v>33.75</v>
      </c>
      <c r="P14" s="5"/>
      <c r="Q14" s="5"/>
      <c r="R14" s="5">
        <v>0</v>
      </c>
      <c r="S14" s="5">
        <f>LARGE(S8:S13,3)+LARGE(S8:S13,2)+LARGE(S8:S13,1)-R14</f>
        <v>35.15</v>
      </c>
      <c r="T14" s="5"/>
      <c r="U14" s="5"/>
      <c r="V14" s="5">
        <v>0</v>
      </c>
      <c r="W14" s="5">
        <f>LARGE(W8:W13,3)+LARGE(W8:W13,2)+LARGE(W8:W13,1)-V14</f>
        <v>35</v>
      </c>
      <c r="X14" s="5">
        <f t="shared" si="4"/>
        <v>149.44999999999999</v>
      </c>
      <c r="Z14">
        <f>X14</f>
        <v>149.44999999999999</v>
      </c>
      <c r="AA14" t="str">
        <f>D7</f>
        <v>TJ Slovan Jindřichův Hradec</v>
      </c>
      <c r="AB14">
        <v>8</v>
      </c>
    </row>
    <row r="15" spans="1:29" x14ac:dyDescent="0.25">
      <c r="A15" s="3">
        <v>2</v>
      </c>
      <c r="B15" s="3">
        <v>1239</v>
      </c>
      <c r="C15" s="3">
        <v>3479</v>
      </c>
      <c r="D15" s="3" t="s">
        <v>23</v>
      </c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AA15" t="str">
        <f>D15</f>
        <v>Merkur České Budějovice</v>
      </c>
      <c r="AB15">
        <v>1</v>
      </c>
    </row>
    <row r="16" spans="1:29" x14ac:dyDescent="0.25">
      <c r="B16">
        <v>601025</v>
      </c>
      <c r="C16">
        <v>3479</v>
      </c>
      <c r="D16" t="s">
        <v>39</v>
      </c>
      <c r="E16">
        <v>2009</v>
      </c>
      <c r="F16" s="13" t="s">
        <v>190</v>
      </c>
      <c r="G16" s="13" t="s">
        <v>40</v>
      </c>
      <c r="H16" s="4">
        <v>6</v>
      </c>
      <c r="I16" s="4">
        <v>8.8249999999999993</v>
      </c>
      <c r="J16" s="4">
        <v>0</v>
      </c>
      <c r="K16" s="5">
        <f t="shared" ref="K16:K21" si="5">H16+I16-J16</f>
        <v>14.824999999999999</v>
      </c>
      <c r="L16" s="4">
        <v>4</v>
      </c>
      <c r="M16" s="4">
        <v>7.5</v>
      </c>
      <c r="N16" s="4">
        <v>0</v>
      </c>
      <c r="O16" s="5">
        <f t="shared" ref="O16:O21" si="6">L16+M16-N16</f>
        <v>11.5</v>
      </c>
      <c r="P16" s="4">
        <v>3.6</v>
      </c>
      <c r="Q16" s="4">
        <v>6.55</v>
      </c>
      <c r="R16" s="4">
        <v>0</v>
      </c>
      <c r="S16" s="5">
        <f t="shared" ref="S16:S21" si="7">P16+Q16-R16</f>
        <v>10.15</v>
      </c>
      <c r="T16" s="4">
        <v>3.9</v>
      </c>
      <c r="U16" s="4">
        <v>7.4</v>
      </c>
      <c r="V16" s="4">
        <v>0</v>
      </c>
      <c r="W16" s="5">
        <f t="shared" ref="W16:W21" si="8">T16+U16-V16</f>
        <v>11.3</v>
      </c>
      <c r="X16" s="5">
        <f t="shared" ref="X16:X22" si="9">K16+O16+S16+W16</f>
        <v>47.775000000000006</v>
      </c>
      <c r="Z16">
        <f>X22</f>
        <v>146.6</v>
      </c>
      <c r="AA16" t="str">
        <f>D14</f>
        <v>Celkem</v>
      </c>
      <c r="AB16">
        <v>2</v>
      </c>
    </row>
    <row r="17" spans="1:28" x14ac:dyDescent="0.25">
      <c r="B17">
        <v>509454</v>
      </c>
      <c r="C17">
        <v>3479</v>
      </c>
      <c r="D17" t="s">
        <v>41</v>
      </c>
      <c r="E17">
        <v>2009</v>
      </c>
      <c r="F17" s="13" t="s">
        <v>190</v>
      </c>
      <c r="G17" s="13" t="s">
        <v>40</v>
      </c>
      <c r="H17" s="4">
        <v>6</v>
      </c>
      <c r="I17" s="4">
        <v>9.2249999999999996</v>
      </c>
      <c r="J17" s="4">
        <v>0</v>
      </c>
      <c r="K17" s="5">
        <f t="shared" si="5"/>
        <v>15.225</v>
      </c>
      <c r="L17" s="4">
        <v>5.6</v>
      </c>
      <c r="M17" s="4">
        <v>7.1</v>
      </c>
      <c r="N17" s="4">
        <v>0</v>
      </c>
      <c r="O17" s="5">
        <f t="shared" si="6"/>
        <v>12.7</v>
      </c>
      <c r="P17" s="4">
        <v>3.7</v>
      </c>
      <c r="Q17" s="4">
        <v>6.9</v>
      </c>
      <c r="R17" s="4">
        <v>0</v>
      </c>
      <c r="S17" s="5">
        <f t="shared" si="7"/>
        <v>10.600000000000001</v>
      </c>
      <c r="T17" s="4">
        <v>3.9</v>
      </c>
      <c r="U17" s="4">
        <v>8.3000000000000007</v>
      </c>
      <c r="V17" s="4">
        <v>0</v>
      </c>
      <c r="W17" s="5">
        <f t="shared" si="8"/>
        <v>12.200000000000001</v>
      </c>
      <c r="X17" s="5">
        <f t="shared" si="9"/>
        <v>50.725000000000001</v>
      </c>
      <c r="Z17">
        <f>X22</f>
        <v>146.6</v>
      </c>
      <c r="AA17" t="str">
        <f>D14</f>
        <v>Celkem</v>
      </c>
      <c r="AB17">
        <v>3</v>
      </c>
    </row>
    <row r="18" spans="1:28" x14ac:dyDescent="0.25">
      <c r="B18">
        <v>475120</v>
      </c>
      <c r="C18">
        <v>5995</v>
      </c>
      <c r="D18" t="s">
        <v>42</v>
      </c>
      <c r="E18">
        <v>2009</v>
      </c>
      <c r="F18" s="13" t="s">
        <v>188</v>
      </c>
      <c r="G18" s="13" t="s">
        <v>33</v>
      </c>
      <c r="H18" s="4">
        <v>6</v>
      </c>
      <c r="I18" s="4">
        <v>8</v>
      </c>
      <c r="J18" s="4">
        <v>0</v>
      </c>
      <c r="K18" s="5">
        <f t="shared" si="5"/>
        <v>14</v>
      </c>
      <c r="L18" s="4">
        <v>0</v>
      </c>
      <c r="M18" s="4">
        <v>0</v>
      </c>
      <c r="N18" s="4">
        <v>0</v>
      </c>
      <c r="O18" s="5">
        <f t="shared" si="6"/>
        <v>0</v>
      </c>
      <c r="P18" s="4">
        <v>0</v>
      </c>
      <c r="Q18" s="4">
        <v>0</v>
      </c>
      <c r="R18" s="4">
        <v>0</v>
      </c>
      <c r="S18" s="5">
        <f t="shared" si="7"/>
        <v>0</v>
      </c>
      <c r="T18" s="4">
        <v>3.1</v>
      </c>
      <c r="U18" s="4">
        <v>7.45</v>
      </c>
      <c r="V18" s="4">
        <v>0</v>
      </c>
      <c r="W18" s="5">
        <f t="shared" si="8"/>
        <v>10.55</v>
      </c>
      <c r="X18" s="5">
        <f t="shared" si="9"/>
        <v>24.55</v>
      </c>
      <c r="Z18">
        <f>X22</f>
        <v>146.6</v>
      </c>
      <c r="AA18" t="str">
        <f>D14</f>
        <v>Celkem</v>
      </c>
      <c r="AB18">
        <v>4</v>
      </c>
    </row>
    <row r="19" spans="1:28" x14ac:dyDescent="0.25">
      <c r="B19">
        <v>753975</v>
      </c>
      <c r="C19">
        <v>6453</v>
      </c>
      <c r="D19" t="s">
        <v>43</v>
      </c>
      <c r="E19">
        <v>2009</v>
      </c>
      <c r="F19" s="13" t="s">
        <v>44</v>
      </c>
      <c r="G19" s="13" t="s">
        <v>45</v>
      </c>
      <c r="H19" s="4">
        <v>0</v>
      </c>
      <c r="I19" s="4">
        <v>0</v>
      </c>
      <c r="J19" s="4">
        <v>0</v>
      </c>
      <c r="K19" s="5">
        <f t="shared" si="5"/>
        <v>0</v>
      </c>
      <c r="L19" s="4">
        <v>1.7</v>
      </c>
      <c r="M19" s="4">
        <v>7.45</v>
      </c>
      <c r="N19" s="4">
        <v>2</v>
      </c>
      <c r="O19" s="5">
        <f t="shared" si="6"/>
        <v>7.15</v>
      </c>
      <c r="P19" s="4">
        <v>3</v>
      </c>
      <c r="Q19" s="4">
        <v>8.0500000000000007</v>
      </c>
      <c r="R19" s="4">
        <v>0</v>
      </c>
      <c r="S19" s="5">
        <f t="shared" si="7"/>
        <v>11.05</v>
      </c>
      <c r="T19" s="4">
        <v>0</v>
      </c>
      <c r="U19" s="4">
        <v>0</v>
      </c>
      <c r="V19" s="4">
        <v>0</v>
      </c>
      <c r="W19" s="5">
        <f t="shared" si="8"/>
        <v>0</v>
      </c>
      <c r="X19" s="5">
        <f t="shared" si="9"/>
        <v>18.200000000000003</v>
      </c>
      <c r="Z19">
        <f>X22</f>
        <v>146.6</v>
      </c>
      <c r="AA19" t="str">
        <f>D14</f>
        <v>Celkem</v>
      </c>
      <c r="AB19">
        <v>5</v>
      </c>
    </row>
    <row r="20" spans="1:28" x14ac:dyDescent="0.25">
      <c r="B20">
        <v>746868</v>
      </c>
      <c r="C20">
        <v>3479</v>
      </c>
      <c r="D20" t="s">
        <v>194</v>
      </c>
      <c r="E20">
        <v>2009</v>
      </c>
      <c r="F20" s="13" t="s">
        <v>190</v>
      </c>
      <c r="G20" s="13" t="s">
        <v>40</v>
      </c>
      <c r="H20" s="4">
        <v>6</v>
      </c>
      <c r="I20" s="4">
        <v>8.6</v>
      </c>
      <c r="J20" s="4">
        <v>0</v>
      </c>
      <c r="K20" s="5">
        <f t="shared" si="5"/>
        <v>14.6</v>
      </c>
      <c r="L20" s="4">
        <v>4</v>
      </c>
      <c r="M20" s="4">
        <v>7.15</v>
      </c>
      <c r="N20" s="4">
        <v>0</v>
      </c>
      <c r="O20" s="5">
        <f t="shared" si="6"/>
        <v>11.15</v>
      </c>
      <c r="P20" s="4">
        <v>3.6</v>
      </c>
      <c r="Q20" s="4">
        <v>6.45</v>
      </c>
      <c r="R20" s="4">
        <v>0</v>
      </c>
      <c r="S20" s="5">
        <f t="shared" si="7"/>
        <v>10.050000000000001</v>
      </c>
      <c r="T20" s="4">
        <v>3.8</v>
      </c>
      <c r="U20" s="4">
        <v>7.5</v>
      </c>
      <c r="V20" s="4">
        <v>0</v>
      </c>
      <c r="W20" s="5">
        <f t="shared" si="8"/>
        <v>11.3</v>
      </c>
      <c r="X20" s="5">
        <f t="shared" si="9"/>
        <v>47.099999999999994</v>
      </c>
      <c r="Z20">
        <f>X22</f>
        <v>146.6</v>
      </c>
      <c r="AA20" t="str">
        <f>D14</f>
        <v>Celkem</v>
      </c>
      <c r="AB20">
        <v>6</v>
      </c>
    </row>
    <row r="21" spans="1:28" x14ac:dyDescent="0.25">
      <c r="B21">
        <v>0</v>
      </c>
      <c r="C21">
        <v>0</v>
      </c>
      <c r="F21" s="13"/>
      <c r="G21" s="13"/>
      <c r="H21" s="4">
        <v>0</v>
      </c>
      <c r="I21" s="4">
        <v>0</v>
      </c>
      <c r="J21" s="4">
        <v>0</v>
      </c>
      <c r="K21" s="5">
        <f t="shared" si="5"/>
        <v>0</v>
      </c>
      <c r="L21" s="4">
        <v>0</v>
      </c>
      <c r="M21" s="4">
        <v>0</v>
      </c>
      <c r="N21" s="4">
        <v>0</v>
      </c>
      <c r="O21" s="5">
        <f t="shared" si="6"/>
        <v>0</v>
      </c>
      <c r="P21" s="4">
        <v>0</v>
      </c>
      <c r="Q21" s="4">
        <v>0</v>
      </c>
      <c r="R21" s="4">
        <v>0</v>
      </c>
      <c r="S21" s="5">
        <f t="shared" si="7"/>
        <v>0</v>
      </c>
      <c r="T21" s="4">
        <v>0</v>
      </c>
      <c r="U21" s="4">
        <v>0</v>
      </c>
      <c r="V21" s="4">
        <v>0</v>
      </c>
      <c r="W21" s="5">
        <f t="shared" si="8"/>
        <v>0</v>
      </c>
      <c r="X21" s="5">
        <f t="shared" si="9"/>
        <v>0</v>
      </c>
      <c r="Z21">
        <f>X22</f>
        <v>146.6</v>
      </c>
      <c r="AA21" t="str">
        <f>D14</f>
        <v>Celkem</v>
      </c>
      <c r="AB21">
        <v>7</v>
      </c>
    </row>
    <row r="22" spans="1:28" x14ac:dyDescent="0.25">
      <c r="A22" s="5"/>
      <c r="B22" s="5"/>
      <c r="C22" s="5"/>
      <c r="D22" s="5" t="s">
        <v>30</v>
      </c>
      <c r="E22" s="5"/>
      <c r="F22" s="14"/>
      <c r="G22" s="14"/>
      <c r="H22" s="5"/>
      <c r="I22" s="5"/>
      <c r="J22" s="5">
        <v>0</v>
      </c>
      <c r="K22" s="5">
        <f>LARGE(K16:K21,3)+LARGE(K16:K21,2)+LARGE(K16:K21,1)-J22</f>
        <v>44.65</v>
      </c>
      <c r="L22" s="5"/>
      <c r="M22" s="5"/>
      <c r="N22" s="5">
        <v>0</v>
      </c>
      <c r="O22" s="5">
        <f>LARGE(O16:O21,3)+LARGE(O16:O21,2)+LARGE(O16:O21,1)-N22</f>
        <v>35.349999999999994</v>
      </c>
      <c r="P22" s="5"/>
      <c r="Q22" s="5"/>
      <c r="R22" s="5">
        <v>0</v>
      </c>
      <c r="S22" s="5">
        <f>LARGE(S16:S21,3)+LARGE(S16:S21,2)+LARGE(S16:S21,1)-R22</f>
        <v>31.8</v>
      </c>
      <c r="T22" s="5"/>
      <c r="U22" s="5"/>
      <c r="V22" s="5">
        <v>0</v>
      </c>
      <c r="W22" s="5">
        <f>LARGE(W16:W21,3)+LARGE(W16:W21,2)+LARGE(W16:W21,1)-V22</f>
        <v>34.800000000000004</v>
      </c>
      <c r="X22" s="5">
        <f t="shared" si="9"/>
        <v>146.6</v>
      </c>
      <c r="Z22">
        <f>X22</f>
        <v>146.6</v>
      </c>
      <c r="AA22" t="str">
        <f>D14</f>
        <v>Celkem</v>
      </c>
      <c r="AB22">
        <v>8</v>
      </c>
    </row>
    <row r="23" spans="1:28" x14ac:dyDescent="0.25">
      <c r="A23" s="3">
        <v>3</v>
      </c>
      <c r="B23" s="3">
        <v>1219</v>
      </c>
      <c r="C23" s="3">
        <v>1482</v>
      </c>
      <c r="D23" s="16" t="s">
        <v>53</v>
      </c>
      <c r="E23" s="3"/>
      <c r="F23" s="15"/>
      <c r="G23" s="15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>
        <f>X30</f>
        <v>145</v>
      </c>
      <c r="AA23" t="str">
        <f>D23</f>
        <v>TJ Spartak MAS Sezimovo Ústí</v>
      </c>
      <c r="AB23">
        <v>1</v>
      </c>
    </row>
    <row r="24" spans="1:28" x14ac:dyDescent="0.25">
      <c r="B24">
        <v>164608</v>
      </c>
      <c r="C24">
        <v>6560</v>
      </c>
      <c r="D24" t="s">
        <v>54</v>
      </c>
      <c r="E24">
        <v>2009</v>
      </c>
      <c r="F24" s="13" t="s">
        <v>55</v>
      </c>
      <c r="G24" s="13" t="s">
        <v>52</v>
      </c>
      <c r="H24" s="4">
        <v>6</v>
      </c>
      <c r="I24" s="4">
        <v>7.95</v>
      </c>
      <c r="J24" s="4">
        <v>0</v>
      </c>
      <c r="K24" s="5">
        <f t="shared" ref="K24:K29" si="10">H24+I24-J24</f>
        <v>13.95</v>
      </c>
      <c r="L24" s="4">
        <v>2.2999999999999998</v>
      </c>
      <c r="M24" s="4">
        <v>8.85</v>
      </c>
      <c r="N24" s="4">
        <v>0</v>
      </c>
      <c r="O24" s="5">
        <f t="shared" ref="O24:O29" si="11">L24+M24-N24</f>
        <v>11.149999999999999</v>
      </c>
      <c r="P24" s="4">
        <v>3.2</v>
      </c>
      <c r="Q24" s="4">
        <v>8.25</v>
      </c>
      <c r="R24" s="4">
        <v>0</v>
      </c>
      <c r="S24" s="5">
        <f t="shared" ref="S24:S29" si="12">P24+Q24-R24</f>
        <v>11.45</v>
      </c>
      <c r="T24" s="4">
        <v>3.1</v>
      </c>
      <c r="U24" s="4">
        <v>7.65</v>
      </c>
      <c r="V24" s="4">
        <v>0</v>
      </c>
      <c r="W24" s="5">
        <f t="shared" ref="W24:W29" si="13">T24+U24-V24</f>
        <v>10.75</v>
      </c>
      <c r="X24" s="5">
        <f t="shared" ref="X24:X30" si="14">K24+O24+S24+W24</f>
        <v>47.3</v>
      </c>
      <c r="Z24">
        <f>X30</f>
        <v>145</v>
      </c>
      <c r="AA24" t="str">
        <f>D23</f>
        <v>TJ Spartak MAS Sezimovo Ústí</v>
      </c>
      <c r="AB24">
        <v>2</v>
      </c>
    </row>
    <row r="25" spans="1:28" x14ac:dyDescent="0.25">
      <c r="B25">
        <v>206426</v>
      </c>
      <c r="C25">
        <v>1482</v>
      </c>
      <c r="D25" t="s">
        <v>56</v>
      </c>
      <c r="E25">
        <v>2010</v>
      </c>
      <c r="F25" s="13" t="s">
        <v>189</v>
      </c>
      <c r="G25" s="13" t="s">
        <v>57</v>
      </c>
      <c r="H25" s="4">
        <v>6</v>
      </c>
      <c r="I25" s="4">
        <v>8.5</v>
      </c>
      <c r="J25" s="4">
        <v>0</v>
      </c>
      <c r="K25" s="5">
        <f t="shared" si="10"/>
        <v>14.5</v>
      </c>
      <c r="L25" s="4">
        <v>2.2999999999999998</v>
      </c>
      <c r="M25" s="4">
        <v>8</v>
      </c>
      <c r="N25" s="4">
        <v>0</v>
      </c>
      <c r="O25" s="5">
        <f t="shared" si="11"/>
        <v>10.3</v>
      </c>
      <c r="P25" s="4">
        <v>3.2</v>
      </c>
      <c r="Q25" s="4">
        <v>7.85</v>
      </c>
      <c r="R25" s="4">
        <v>0</v>
      </c>
      <c r="S25" s="5">
        <f t="shared" si="12"/>
        <v>11.05</v>
      </c>
      <c r="T25" s="4">
        <v>2.9</v>
      </c>
      <c r="U25" s="4">
        <v>8.15</v>
      </c>
      <c r="V25" s="4">
        <v>0</v>
      </c>
      <c r="W25" s="5">
        <f t="shared" si="13"/>
        <v>11.05</v>
      </c>
      <c r="X25" s="5">
        <f t="shared" si="14"/>
        <v>46.900000000000006</v>
      </c>
      <c r="Z25">
        <f>X30</f>
        <v>145</v>
      </c>
      <c r="AA25" t="str">
        <f>D23</f>
        <v>TJ Spartak MAS Sezimovo Ústí</v>
      </c>
      <c r="AB25">
        <v>3</v>
      </c>
    </row>
    <row r="26" spans="1:28" x14ac:dyDescent="0.25">
      <c r="B26">
        <v>763561</v>
      </c>
      <c r="C26">
        <v>1482</v>
      </c>
      <c r="D26" t="s">
        <v>58</v>
      </c>
      <c r="E26">
        <v>2009</v>
      </c>
      <c r="F26" s="13" t="s">
        <v>189</v>
      </c>
      <c r="G26" s="13" t="s">
        <v>57</v>
      </c>
      <c r="H26" s="4">
        <v>6</v>
      </c>
      <c r="I26" s="4">
        <v>8.3000000000000007</v>
      </c>
      <c r="J26" s="4">
        <v>0</v>
      </c>
      <c r="K26" s="5">
        <f t="shared" si="10"/>
        <v>14.3</v>
      </c>
      <c r="L26" s="4">
        <v>3.9</v>
      </c>
      <c r="M26" s="4">
        <v>7</v>
      </c>
      <c r="N26" s="4">
        <v>0</v>
      </c>
      <c r="O26" s="5">
        <f t="shared" si="11"/>
        <v>10.9</v>
      </c>
      <c r="P26" s="4">
        <v>3.6</v>
      </c>
      <c r="Q26" s="4">
        <v>6.65</v>
      </c>
      <c r="R26" s="4">
        <v>0</v>
      </c>
      <c r="S26" s="5">
        <f t="shared" si="12"/>
        <v>10.25</v>
      </c>
      <c r="T26" s="4">
        <v>3</v>
      </c>
      <c r="U26" s="4">
        <v>8.5</v>
      </c>
      <c r="V26" s="4">
        <v>0</v>
      </c>
      <c r="W26" s="5">
        <f t="shared" si="13"/>
        <v>11.5</v>
      </c>
      <c r="X26" s="5">
        <f t="shared" si="14"/>
        <v>46.95</v>
      </c>
      <c r="Z26">
        <f>X30</f>
        <v>145</v>
      </c>
      <c r="AA26" t="str">
        <f>D23</f>
        <v>TJ Spartak MAS Sezimovo Ústí</v>
      </c>
      <c r="AB26">
        <v>4</v>
      </c>
    </row>
    <row r="27" spans="1:28" x14ac:dyDescent="0.25">
      <c r="B27">
        <v>423758</v>
      </c>
      <c r="C27">
        <v>1482</v>
      </c>
      <c r="D27" t="s">
        <v>59</v>
      </c>
      <c r="E27">
        <v>2009</v>
      </c>
      <c r="F27" s="13" t="s">
        <v>189</v>
      </c>
      <c r="G27" s="13" t="s">
        <v>57</v>
      </c>
      <c r="H27" s="4">
        <v>6</v>
      </c>
      <c r="I27" s="4">
        <v>9</v>
      </c>
      <c r="J27" s="4">
        <v>0</v>
      </c>
      <c r="K27" s="5">
        <f t="shared" si="10"/>
        <v>15</v>
      </c>
      <c r="L27" s="4">
        <v>2.2999999999999998</v>
      </c>
      <c r="M27" s="4">
        <v>8.15</v>
      </c>
      <c r="N27" s="4">
        <v>0</v>
      </c>
      <c r="O27" s="5">
        <f t="shared" si="11"/>
        <v>10.45</v>
      </c>
      <c r="P27" s="4">
        <v>3.8</v>
      </c>
      <c r="Q27" s="4">
        <v>8.0500000000000007</v>
      </c>
      <c r="R27" s="4">
        <v>0</v>
      </c>
      <c r="S27" s="5">
        <f t="shared" si="12"/>
        <v>11.850000000000001</v>
      </c>
      <c r="T27" s="4">
        <v>3.4</v>
      </c>
      <c r="U27" s="4">
        <v>8.4</v>
      </c>
      <c r="V27" s="4">
        <v>0</v>
      </c>
      <c r="W27" s="5">
        <f t="shared" si="13"/>
        <v>11.8</v>
      </c>
      <c r="X27" s="5">
        <f t="shared" si="14"/>
        <v>49.099999999999994</v>
      </c>
      <c r="Z27">
        <f>X30</f>
        <v>145</v>
      </c>
      <c r="AA27" t="str">
        <f>D23</f>
        <v>TJ Spartak MAS Sezimovo Ústí</v>
      </c>
      <c r="AB27">
        <v>5</v>
      </c>
    </row>
    <row r="28" spans="1:28" x14ac:dyDescent="0.25">
      <c r="B28">
        <v>0</v>
      </c>
      <c r="C28">
        <v>0</v>
      </c>
      <c r="F28" s="13"/>
      <c r="G28" s="13"/>
      <c r="H28" s="4">
        <v>0</v>
      </c>
      <c r="I28" s="4">
        <v>0</v>
      </c>
      <c r="J28" s="4">
        <v>0</v>
      </c>
      <c r="K28" s="5">
        <f t="shared" si="10"/>
        <v>0</v>
      </c>
      <c r="L28" s="4">
        <v>0</v>
      </c>
      <c r="M28" s="4">
        <v>0</v>
      </c>
      <c r="N28" s="4">
        <v>0</v>
      </c>
      <c r="O28" s="5">
        <f t="shared" si="11"/>
        <v>0</v>
      </c>
      <c r="P28" s="4">
        <v>0</v>
      </c>
      <c r="Q28" s="4">
        <v>0</v>
      </c>
      <c r="R28" s="4">
        <v>0</v>
      </c>
      <c r="S28" s="5">
        <f t="shared" si="12"/>
        <v>0</v>
      </c>
      <c r="T28" s="4">
        <v>0</v>
      </c>
      <c r="U28" s="4">
        <v>0</v>
      </c>
      <c r="V28" s="4">
        <v>0</v>
      </c>
      <c r="W28" s="5">
        <f t="shared" si="13"/>
        <v>0</v>
      </c>
      <c r="X28" s="5">
        <f t="shared" si="14"/>
        <v>0</v>
      </c>
      <c r="Z28">
        <f>X30</f>
        <v>145</v>
      </c>
      <c r="AA28" t="str">
        <f>D23</f>
        <v>TJ Spartak MAS Sezimovo Ústí</v>
      </c>
      <c r="AB28">
        <v>6</v>
      </c>
    </row>
    <row r="29" spans="1:28" x14ac:dyDescent="0.25">
      <c r="B29">
        <v>0</v>
      </c>
      <c r="C29">
        <v>0</v>
      </c>
      <c r="F29" s="13"/>
      <c r="G29" s="13"/>
      <c r="H29" s="4">
        <v>0</v>
      </c>
      <c r="I29" s="4">
        <v>0</v>
      </c>
      <c r="J29" s="4">
        <v>0</v>
      </c>
      <c r="K29" s="5">
        <f t="shared" si="10"/>
        <v>0</v>
      </c>
      <c r="L29" s="4">
        <v>0</v>
      </c>
      <c r="M29" s="4">
        <v>0</v>
      </c>
      <c r="N29" s="4">
        <v>0</v>
      </c>
      <c r="O29" s="5">
        <f t="shared" si="11"/>
        <v>0</v>
      </c>
      <c r="P29" s="4">
        <v>0</v>
      </c>
      <c r="Q29" s="4">
        <v>0</v>
      </c>
      <c r="R29" s="4">
        <v>0</v>
      </c>
      <c r="S29" s="5">
        <f t="shared" si="12"/>
        <v>0</v>
      </c>
      <c r="T29" s="4">
        <v>0</v>
      </c>
      <c r="U29" s="4">
        <v>0</v>
      </c>
      <c r="V29" s="4">
        <v>0</v>
      </c>
      <c r="W29" s="5">
        <f t="shared" si="13"/>
        <v>0</v>
      </c>
      <c r="X29" s="5">
        <f t="shared" si="14"/>
        <v>0</v>
      </c>
      <c r="Z29">
        <f>X30</f>
        <v>145</v>
      </c>
      <c r="AA29" t="str">
        <f>D23</f>
        <v>TJ Spartak MAS Sezimovo Ústí</v>
      </c>
      <c r="AB29">
        <v>7</v>
      </c>
    </row>
    <row r="30" spans="1:28" x14ac:dyDescent="0.25">
      <c r="A30" s="5"/>
      <c r="B30" s="5"/>
      <c r="C30" s="5"/>
      <c r="D30" s="5" t="s">
        <v>30</v>
      </c>
      <c r="E30" s="5"/>
      <c r="F30" s="14"/>
      <c r="G30" s="14"/>
      <c r="H30" s="5"/>
      <c r="I30" s="5"/>
      <c r="J30" s="5">
        <v>0</v>
      </c>
      <c r="K30" s="5">
        <f>LARGE(K24:K29,3)+LARGE(K24:K29,2)+LARGE(K24:K29,1)-J30</f>
        <v>43.8</v>
      </c>
      <c r="L30" s="5"/>
      <c r="M30" s="5"/>
      <c r="N30" s="5">
        <v>0</v>
      </c>
      <c r="O30" s="5">
        <f>LARGE(O24:O29,3)+LARGE(O24:O29,2)+LARGE(O24:O29,1)-N30</f>
        <v>32.5</v>
      </c>
      <c r="P30" s="5"/>
      <c r="Q30" s="5"/>
      <c r="R30" s="5">
        <v>0</v>
      </c>
      <c r="S30" s="5">
        <f>LARGE(S24:S29,3)+LARGE(S24:S29,2)+LARGE(S24:S29,1)-R30</f>
        <v>34.35</v>
      </c>
      <c r="T30" s="5"/>
      <c r="U30" s="5"/>
      <c r="V30" s="5">
        <v>0</v>
      </c>
      <c r="W30" s="5">
        <f>LARGE(W24:W29,3)+LARGE(W24:W29,2)+LARGE(W24:W29,1)-V30</f>
        <v>34.35</v>
      </c>
      <c r="X30" s="5">
        <f t="shared" si="14"/>
        <v>145</v>
      </c>
      <c r="Z30">
        <f>X30</f>
        <v>145</v>
      </c>
      <c r="AA30" t="str">
        <f>D23</f>
        <v>TJ Spartak MAS Sezimovo Ústí</v>
      </c>
      <c r="AB30">
        <v>8</v>
      </c>
    </row>
    <row r="31" spans="1:28" x14ac:dyDescent="0.25">
      <c r="A31" s="3">
        <v>4</v>
      </c>
      <c r="B31" s="3">
        <v>1243</v>
      </c>
      <c r="C31" s="3">
        <v>1482</v>
      </c>
      <c r="D31" s="16" t="s">
        <v>53</v>
      </c>
      <c r="E31" s="3"/>
      <c r="F31" s="15"/>
      <c r="G31" s="15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>
        <f>X38</f>
        <v>133.85000000000002</v>
      </c>
      <c r="AA31" t="str">
        <f>D31</f>
        <v>TJ Spartak MAS Sezimovo Ústí</v>
      </c>
      <c r="AB31">
        <v>1</v>
      </c>
    </row>
    <row r="32" spans="1:28" x14ac:dyDescent="0.25">
      <c r="B32">
        <v>594130</v>
      </c>
      <c r="C32">
        <v>1482</v>
      </c>
      <c r="D32" t="s">
        <v>60</v>
      </c>
      <c r="E32">
        <v>2009</v>
      </c>
      <c r="F32" s="13" t="s">
        <v>189</v>
      </c>
      <c r="G32" s="13" t="s">
        <v>61</v>
      </c>
      <c r="H32" s="4">
        <v>6</v>
      </c>
      <c r="I32" s="4">
        <v>8.0500000000000007</v>
      </c>
      <c r="J32" s="4">
        <v>0</v>
      </c>
      <c r="K32" s="5">
        <f t="shared" ref="K32:K37" si="15">H32+I32-J32</f>
        <v>14.05</v>
      </c>
      <c r="L32" s="4">
        <v>2.2999999999999998</v>
      </c>
      <c r="M32" s="4">
        <v>7.55</v>
      </c>
      <c r="N32" s="4">
        <v>0</v>
      </c>
      <c r="O32" s="5">
        <f t="shared" ref="O32:O37" si="16">L32+M32-N32</f>
        <v>9.85</v>
      </c>
      <c r="P32" s="4">
        <v>3.2</v>
      </c>
      <c r="Q32" s="4">
        <v>6.6</v>
      </c>
      <c r="R32" s="4">
        <v>0</v>
      </c>
      <c r="S32" s="5">
        <f t="shared" ref="S32:S37" si="17">P32+Q32-R32</f>
        <v>9.8000000000000007</v>
      </c>
      <c r="T32" s="4">
        <v>3.2</v>
      </c>
      <c r="U32" s="4">
        <v>6.6</v>
      </c>
      <c r="V32" s="4">
        <v>0</v>
      </c>
      <c r="W32" s="5">
        <f t="shared" ref="W32:W37" si="18">T32+U32-V32</f>
        <v>9.8000000000000007</v>
      </c>
      <c r="X32" s="5">
        <f t="shared" ref="X32:X38" si="19">K32+O32+S32+W32</f>
        <v>43.5</v>
      </c>
      <c r="Z32">
        <f>X38</f>
        <v>133.85000000000002</v>
      </c>
      <c r="AA32" t="str">
        <f>D31</f>
        <v>TJ Spartak MAS Sezimovo Ústí</v>
      </c>
      <c r="AB32">
        <v>2</v>
      </c>
    </row>
    <row r="33" spans="1:28" x14ac:dyDescent="0.25">
      <c r="B33">
        <v>334109</v>
      </c>
      <c r="C33">
        <v>1482</v>
      </c>
      <c r="D33" t="s">
        <v>62</v>
      </c>
      <c r="E33">
        <v>2009</v>
      </c>
      <c r="F33" s="13" t="s">
        <v>189</v>
      </c>
      <c r="G33" s="13" t="s">
        <v>63</v>
      </c>
      <c r="H33" s="4">
        <v>6</v>
      </c>
      <c r="I33" s="4">
        <v>7.4</v>
      </c>
      <c r="J33" s="4">
        <v>0</v>
      </c>
      <c r="K33" s="5">
        <f t="shared" si="15"/>
        <v>13.4</v>
      </c>
      <c r="L33" s="4">
        <v>1.7</v>
      </c>
      <c r="M33" s="4">
        <v>7.5</v>
      </c>
      <c r="N33" s="4">
        <v>2</v>
      </c>
      <c r="O33" s="5">
        <f t="shared" si="16"/>
        <v>7.1999999999999993</v>
      </c>
      <c r="P33" s="4">
        <v>3.2</v>
      </c>
      <c r="Q33" s="4">
        <v>7.35</v>
      </c>
      <c r="R33" s="4">
        <v>0</v>
      </c>
      <c r="S33" s="5">
        <f t="shared" si="17"/>
        <v>10.55</v>
      </c>
      <c r="T33" s="4">
        <v>2.9</v>
      </c>
      <c r="U33" s="4">
        <v>6.25</v>
      </c>
      <c r="V33" s="4">
        <v>0</v>
      </c>
      <c r="W33" s="5">
        <f t="shared" si="18"/>
        <v>9.15</v>
      </c>
      <c r="X33" s="5">
        <f t="shared" si="19"/>
        <v>40.300000000000004</v>
      </c>
      <c r="Z33">
        <f>X38</f>
        <v>133.85000000000002</v>
      </c>
      <c r="AA33" t="str">
        <f>D31</f>
        <v>TJ Spartak MAS Sezimovo Ústí</v>
      </c>
      <c r="AB33">
        <v>3</v>
      </c>
    </row>
    <row r="34" spans="1:28" x14ac:dyDescent="0.25">
      <c r="B34">
        <v>681353</v>
      </c>
      <c r="C34">
        <v>1482</v>
      </c>
      <c r="D34" t="s">
        <v>64</v>
      </c>
      <c r="E34">
        <v>2010</v>
      </c>
      <c r="F34" s="13" t="s">
        <v>189</v>
      </c>
      <c r="G34" s="13" t="s">
        <v>57</v>
      </c>
      <c r="H34" s="4">
        <v>6</v>
      </c>
      <c r="I34" s="4">
        <v>6.3</v>
      </c>
      <c r="J34" s="4">
        <v>0</v>
      </c>
      <c r="K34" s="5">
        <f t="shared" si="15"/>
        <v>12.3</v>
      </c>
      <c r="L34" s="4">
        <v>2.2999999999999998</v>
      </c>
      <c r="M34" s="4">
        <v>7.95</v>
      </c>
      <c r="N34" s="4">
        <v>0</v>
      </c>
      <c r="O34" s="5">
        <f t="shared" si="16"/>
        <v>10.25</v>
      </c>
      <c r="P34" s="4">
        <v>3.4</v>
      </c>
      <c r="Q34" s="4">
        <v>7.4</v>
      </c>
      <c r="R34" s="4">
        <v>0</v>
      </c>
      <c r="S34" s="5">
        <f t="shared" si="17"/>
        <v>10.8</v>
      </c>
      <c r="T34" s="4">
        <v>2.9</v>
      </c>
      <c r="U34" s="4">
        <v>8.35</v>
      </c>
      <c r="V34" s="4">
        <v>0</v>
      </c>
      <c r="W34" s="5">
        <f t="shared" si="18"/>
        <v>11.25</v>
      </c>
      <c r="X34" s="5">
        <f t="shared" si="19"/>
        <v>44.6</v>
      </c>
      <c r="Z34">
        <f>X38</f>
        <v>133.85000000000002</v>
      </c>
      <c r="AA34" t="str">
        <f>D31</f>
        <v>TJ Spartak MAS Sezimovo Ústí</v>
      </c>
      <c r="AB34">
        <v>4</v>
      </c>
    </row>
    <row r="35" spans="1:28" x14ac:dyDescent="0.25">
      <c r="B35">
        <v>762116</v>
      </c>
      <c r="C35">
        <v>1482</v>
      </c>
      <c r="D35" t="s">
        <v>65</v>
      </c>
      <c r="E35">
        <v>2009</v>
      </c>
      <c r="F35" s="13" t="s">
        <v>189</v>
      </c>
      <c r="G35" s="13" t="s">
        <v>61</v>
      </c>
      <c r="H35" s="4">
        <v>6</v>
      </c>
      <c r="I35" s="4">
        <v>8.0500000000000007</v>
      </c>
      <c r="J35" s="4">
        <v>0</v>
      </c>
      <c r="K35" s="5">
        <f t="shared" si="15"/>
        <v>14.05</v>
      </c>
      <c r="L35" s="4">
        <v>2.2999999999999998</v>
      </c>
      <c r="M35" s="4">
        <v>8.5500000000000007</v>
      </c>
      <c r="N35" s="4">
        <v>0</v>
      </c>
      <c r="O35" s="5">
        <f t="shared" si="16"/>
        <v>10.850000000000001</v>
      </c>
      <c r="P35" s="4">
        <v>3.2</v>
      </c>
      <c r="Q35" s="4">
        <v>4.5</v>
      </c>
      <c r="R35" s="4">
        <v>0</v>
      </c>
      <c r="S35" s="5">
        <f t="shared" si="17"/>
        <v>7.7</v>
      </c>
      <c r="T35" s="4">
        <v>3.1</v>
      </c>
      <c r="U35" s="4">
        <v>6.1</v>
      </c>
      <c r="V35" s="4">
        <v>0</v>
      </c>
      <c r="W35" s="5">
        <f t="shared" si="18"/>
        <v>9.1999999999999993</v>
      </c>
      <c r="X35" s="5">
        <f t="shared" si="19"/>
        <v>41.8</v>
      </c>
      <c r="Z35">
        <f>X38</f>
        <v>133.85000000000002</v>
      </c>
      <c r="AA35" t="str">
        <f>D31</f>
        <v>TJ Spartak MAS Sezimovo Ústí</v>
      </c>
      <c r="AB35">
        <v>5</v>
      </c>
    </row>
    <row r="36" spans="1:28" x14ac:dyDescent="0.25">
      <c r="B36">
        <v>0</v>
      </c>
      <c r="C36">
        <v>0</v>
      </c>
      <c r="H36" s="4">
        <v>0</v>
      </c>
      <c r="I36" s="4">
        <v>0</v>
      </c>
      <c r="J36" s="4">
        <v>0</v>
      </c>
      <c r="K36" s="5">
        <f t="shared" si="15"/>
        <v>0</v>
      </c>
      <c r="L36" s="4">
        <v>0</v>
      </c>
      <c r="M36" s="4">
        <v>0</v>
      </c>
      <c r="N36" s="4">
        <v>0</v>
      </c>
      <c r="O36" s="5">
        <f t="shared" si="16"/>
        <v>0</v>
      </c>
      <c r="P36" s="4">
        <v>0</v>
      </c>
      <c r="Q36" s="4">
        <v>0</v>
      </c>
      <c r="R36" s="4">
        <v>0</v>
      </c>
      <c r="S36" s="5">
        <f t="shared" si="17"/>
        <v>0</v>
      </c>
      <c r="T36" s="4">
        <v>0</v>
      </c>
      <c r="U36" s="4">
        <v>0</v>
      </c>
      <c r="V36" s="4">
        <v>0</v>
      </c>
      <c r="W36" s="5">
        <f t="shared" si="18"/>
        <v>0</v>
      </c>
      <c r="X36" s="5">
        <f t="shared" si="19"/>
        <v>0</v>
      </c>
      <c r="Z36">
        <f>X38</f>
        <v>133.85000000000002</v>
      </c>
      <c r="AA36" t="str">
        <f>D31</f>
        <v>TJ Spartak MAS Sezimovo Ústí</v>
      </c>
      <c r="AB36">
        <v>6</v>
      </c>
    </row>
    <row r="37" spans="1:28" x14ac:dyDescent="0.25">
      <c r="B37">
        <v>0</v>
      </c>
      <c r="C37">
        <v>0</v>
      </c>
      <c r="H37" s="4">
        <v>0</v>
      </c>
      <c r="I37" s="4">
        <v>0</v>
      </c>
      <c r="J37" s="4">
        <v>0</v>
      </c>
      <c r="K37" s="5">
        <f t="shared" si="15"/>
        <v>0</v>
      </c>
      <c r="L37" s="4">
        <v>0</v>
      </c>
      <c r="M37" s="4">
        <v>0</v>
      </c>
      <c r="N37" s="4">
        <v>0</v>
      </c>
      <c r="O37" s="5">
        <f t="shared" si="16"/>
        <v>0</v>
      </c>
      <c r="P37" s="4">
        <v>0</v>
      </c>
      <c r="Q37" s="4">
        <v>0</v>
      </c>
      <c r="R37" s="4">
        <v>0</v>
      </c>
      <c r="S37" s="5">
        <f t="shared" si="17"/>
        <v>0</v>
      </c>
      <c r="T37" s="4">
        <v>0</v>
      </c>
      <c r="U37" s="4">
        <v>0</v>
      </c>
      <c r="V37" s="4">
        <v>0</v>
      </c>
      <c r="W37" s="5">
        <f t="shared" si="18"/>
        <v>0</v>
      </c>
      <c r="X37" s="5">
        <f t="shared" si="19"/>
        <v>0</v>
      </c>
      <c r="Z37">
        <f>X38</f>
        <v>133.85000000000002</v>
      </c>
      <c r="AA37" t="str">
        <f>D31</f>
        <v>TJ Spartak MAS Sezimovo Ústí</v>
      </c>
      <c r="AB37">
        <v>7</v>
      </c>
    </row>
    <row r="38" spans="1:28" x14ac:dyDescent="0.25">
      <c r="A38" s="5"/>
      <c r="B38" s="5"/>
      <c r="C38" s="5"/>
      <c r="D38" s="5" t="s">
        <v>30</v>
      </c>
      <c r="E38" s="5"/>
      <c r="F38" s="5"/>
      <c r="G38" s="5"/>
      <c r="H38" s="5"/>
      <c r="I38" s="5"/>
      <c r="J38" s="5">
        <v>0</v>
      </c>
      <c r="K38" s="5">
        <f>LARGE(K32:K37,3)+LARGE(K32:K37,2)+LARGE(K32:K37,1)-J38</f>
        <v>41.5</v>
      </c>
      <c r="L38" s="5"/>
      <c r="M38" s="5"/>
      <c r="N38" s="5">
        <v>0</v>
      </c>
      <c r="O38" s="5">
        <f>LARGE(O32:O37,3)+LARGE(O32:O37,2)+LARGE(O32:O37,1)-N38</f>
        <v>30.950000000000003</v>
      </c>
      <c r="P38" s="5"/>
      <c r="Q38" s="5"/>
      <c r="R38" s="5">
        <v>0</v>
      </c>
      <c r="S38" s="5">
        <f>LARGE(S32:S37,3)+LARGE(S32:S37,2)+LARGE(S32:S37,1)-R38</f>
        <v>31.150000000000002</v>
      </c>
      <c r="T38" s="5"/>
      <c r="U38" s="5"/>
      <c r="V38" s="5">
        <v>0</v>
      </c>
      <c r="W38" s="5">
        <f>LARGE(W32:W37,3)+LARGE(W32:W37,2)+LARGE(W32:W37,1)-V38</f>
        <v>30.25</v>
      </c>
      <c r="X38" s="5">
        <f t="shared" si="19"/>
        <v>133.85000000000002</v>
      </c>
      <c r="Z38">
        <f>X38</f>
        <v>133.85000000000002</v>
      </c>
      <c r="AA38" t="str">
        <f>D31</f>
        <v>TJ Spartak MAS Sezimovo Ústí</v>
      </c>
      <c r="AB38">
        <v>8</v>
      </c>
    </row>
  </sheetData>
  <sheetProtection formatCells="0" formatColumns="0" formatRows="0" insertColumns="0" insertRows="0" insertHyperlinks="0" deleteColumns="0" deleteRows="0" sort="0" autoFilter="0" pivotTables="0"/>
  <sortState ref="A7:AC39">
    <sortCondition descending="1" ref="Z7"/>
  </sortState>
  <pageMargins left="0.25" right="0.25" top="0.75" bottom="0.75" header="0.3" footer="0.3"/>
  <pageSetup paperSize="9" scale="72" fitToHeight="0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C30"/>
  <sheetViews>
    <sheetView topLeftCell="A4" workbookViewId="0">
      <selection activeCell="S14" sqref="S14"/>
    </sheetView>
  </sheetViews>
  <sheetFormatPr defaultRowHeight="15" x14ac:dyDescent="0.25"/>
  <cols>
    <col min="1" max="1" width="6.5703125" customWidth="1"/>
    <col min="2" max="3" width="10" hidden="1" customWidth="1"/>
    <col min="4" max="4" width="18.7109375" customWidth="1"/>
    <col min="5" max="5" width="6.28515625" customWidth="1"/>
    <col min="6" max="6" width="19.85546875" customWidth="1"/>
    <col min="7" max="7" width="19" customWidth="1"/>
    <col min="8" max="10" width="7" customWidth="1"/>
    <col min="11" max="11" width="8" customWidth="1"/>
    <col min="12" max="14" width="7" customWidth="1"/>
    <col min="15" max="15" width="8" customWidth="1"/>
    <col min="16" max="18" width="7" customWidth="1"/>
    <col min="19" max="19" width="8" customWidth="1"/>
    <col min="20" max="22" width="7" customWidth="1"/>
    <col min="23" max="23" width="8" customWidth="1"/>
    <col min="24" max="24" width="7.7109375" customWidth="1"/>
    <col min="25" max="25" width="30" hidden="1" customWidth="1"/>
    <col min="26" max="26" width="8" hidden="1" customWidth="1"/>
    <col min="27" max="27" width="20" hidden="1" customWidth="1"/>
    <col min="28" max="28" width="8" hidden="1" customWidth="1"/>
    <col min="29" max="29" width="30" hidden="1" customWidth="1"/>
  </cols>
  <sheetData>
    <row r="1" spans="1:29" ht="18.75" x14ac:dyDescent="0.3">
      <c r="D1" s="1" t="s">
        <v>0</v>
      </c>
    </row>
    <row r="2" spans="1:29" ht="18.75" x14ac:dyDescent="0.3">
      <c r="D2" s="1" t="s">
        <v>1</v>
      </c>
      <c r="G2" s="6" t="s">
        <v>139</v>
      </c>
    </row>
    <row r="3" spans="1:29" ht="18.75" x14ac:dyDescent="0.3">
      <c r="D3" s="1" t="s">
        <v>66</v>
      </c>
      <c r="G3" s="6" t="s">
        <v>138</v>
      </c>
    </row>
    <row r="6" spans="1:29" x14ac:dyDescent="0.25">
      <c r="A6" s="2" t="s">
        <v>3</v>
      </c>
      <c r="B6" s="2" t="s">
        <v>4</v>
      </c>
      <c r="C6" s="2" t="s">
        <v>5</v>
      </c>
      <c r="D6" s="2" t="s">
        <v>6</v>
      </c>
      <c r="E6" s="2" t="s">
        <v>7</v>
      </c>
      <c r="F6" s="2" t="s">
        <v>8</v>
      </c>
      <c r="G6" s="2" t="s">
        <v>9</v>
      </c>
      <c r="H6" s="2" t="s">
        <v>10</v>
      </c>
      <c r="I6" s="2" t="s">
        <v>11</v>
      </c>
      <c r="J6" s="2" t="s">
        <v>12</v>
      </c>
      <c r="K6" s="2" t="s">
        <v>13</v>
      </c>
      <c r="L6" s="2" t="s">
        <v>10</v>
      </c>
      <c r="M6" s="2" t="s">
        <v>11</v>
      </c>
      <c r="N6" s="2" t="s">
        <v>12</v>
      </c>
      <c r="O6" s="2" t="s">
        <v>14</v>
      </c>
      <c r="P6" s="2" t="s">
        <v>10</v>
      </c>
      <c r="Q6" s="2" t="s">
        <v>11</v>
      </c>
      <c r="R6" s="2" t="s">
        <v>12</v>
      </c>
      <c r="S6" s="2" t="s">
        <v>15</v>
      </c>
      <c r="T6" s="2" t="s">
        <v>10</v>
      </c>
      <c r="U6" s="2" t="s">
        <v>11</v>
      </c>
      <c r="V6" s="2" t="s">
        <v>12</v>
      </c>
      <c r="W6" s="2" t="s">
        <v>16</v>
      </c>
      <c r="X6" s="2" t="s">
        <v>17</v>
      </c>
      <c r="Y6" s="2" t="s">
        <v>18</v>
      </c>
      <c r="Z6" s="2" t="s">
        <v>19</v>
      </c>
      <c r="AA6" s="2" t="s">
        <v>20</v>
      </c>
      <c r="AB6" s="2" t="s">
        <v>21</v>
      </c>
      <c r="AC6" s="2" t="s">
        <v>22</v>
      </c>
    </row>
    <row r="7" spans="1:29" x14ac:dyDescent="0.25">
      <c r="A7" s="3">
        <v>1</v>
      </c>
      <c r="B7" s="3">
        <v>1224</v>
      </c>
      <c r="C7" s="3">
        <v>3479</v>
      </c>
      <c r="D7" s="3" t="s">
        <v>23</v>
      </c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>
        <f>X14</f>
        <v>135.47499999999999</v>
      </c>
      <c r="AA7" t="str">
        <f>D7</f>
        <v>Merkur České Budějovice</v>
      </c>
      <c r="AB7">
        <v>1</v>
      </c>
    </row>
    <row r="8" spans="1:29" x14ac:dyDescent="0.25">
      <c r="B8">
        <v>841779</v>
      </c>
      <c r="C8">
        <v>3479</v>
      </c>
      <c r="D8" t="s">
        <v>67</v>
      </c>
      <c r="E8">
        <v>2007</v>
      </c>
      <c r="F8" s="13" t="s">
        <v>190</v>
      </c>
      <c r="G8" s="13" t="s">
        <v>68</v>
      </c>
      <c r="H8" s="4">
        <v>2.8</v>
      </c>
      <c r="I8" s="4">
        <v>8.85</v>
      </c>
      <c r="J8" s="4">
        <v>0</v>
      </c>
      <c r="K8" s="5">
        <f t="shared" ref="K8:K13" si="0">H8+I8-J8</f>
        <v>11.649999999999999</v>
      </c>
      <c r="L8" s="4">
        <v>3</v>
      </c>
      <c r="M8" s="4">
        <v>7.35</v>
      </c>
      <c r="N8" s="4">
        <v>0</v>
      </c>
      <c r="O8" s="5">
        <f t="shared" ref="O8:O13" si="1">L8+M8-N8</f>
        <v>10.35</v>
      </c>
      <c r="P8" s="4">
        <v>4.5</v>
      </c>
      <c r="Q8" s="4">
        <v>8.1999999999999993</v>
      </c>
      <c r="R8" s="4">
        <v>0</v>
      </c>
      <c r="S8" s="5">
        <f t="shared" ref="S8:S13" si="2">P8+Q8-R8</f>
        <v>12.7</v>
      </c>
      <c r="T8" s="4">
        <v>4.0999999999999996</v>
      </c>
      <c r="U8" s="4">
        <v>7.5</v>
      </c>
      <c r="V8" s="4">
        <v>0</v>
      </c>
      <c r="W8" s="5">
        <f t="shared" ref="W8:W13" si="3">T8+U8-V8</f>
        <v>11.6</v>
      </c>
      <c r="X8" s="5">
        <f t="shared" ref="X8:X14" si="4">K8+O8+S8+W8</f>
        <v>46.300000000000004</v>
      </c>
      <c r="Z8">
        <f>X14</f>
        <v>135.47499999999999</v>
      </c>
      <c r="AA8" t="str">
        <f>D7</f>
        <v>Merkur České Budějovice</v>
      </c>
      <c r="AB8">
        <v>2</v>
      </c>
    </row>
    <row r="9" spans="1:29" x14ac:dyDescent="0.25">
      <c r="B9">
        <v>198628</v>
      </c>
      <c r="C9">
        <v>3479</v>
      </c>
      <c r="D9" t="s">
        <v>69</v>
      </c>
      <c r="E9">
        <v>2008</v>
      </c>
      <c r="F9" s="13" t="s">
        <v>190</v>
      </c>
      <c r="G9" s="13" t="s">
        <v>25</v>
      </c>
      <c r="H9" s="4">
        <v>2</v>
      </c>
      <c r="I9" s="4">
        <v>9.2249999999999996</v>
      </c>
      <c r="J9" s="4">
        <v>0</v>
      </c>
      <c r="K9" s="5">
        <f t="shared" si="0"/>
        <v>11.225</v>
      </c>
      <c r="L9" s="4">
        <v>2.2999999999999998</v>
      </c>
      <c r="M9" s="4">
        <v>6.5</v>
      </c>
      <c r="N9" s="4">
        <v>0</v>
      </c>
      <c r="O9" s="5">
        <f t="shared" si="1"/>
        <v>8.8000000000000007</v>
      </c>
      <c r="P9" s="4">
        <v>3.8</v>
      </c>
      <c r="Q9" s="4">
        <v>7.55</v>
      </c>
      <c r="R9" s="4">
        <v>0</v>
      </c>
      <c r="S9" s="5">
        <f t="shared" si="2"/>
        <v>11.35</v>
      </c>
      <c r="T9" s="4">
        <v>3.6</v>
      </c>
      <c r="U9" s="4">
        <v>7.65</v>
      </c>
      <c r="V9" s="4">
        <v>0</v>
      </c>
      <c r="W9" s="5">
        <f t="shared" si="3"/>
        <v>11.25</v>
      </c>
      <c r="X9" s="5">
        <f t="shared" si="4"/>
        <v>42.625</v>
      </c>
      <c r="Z9">
        <f>X14</f>
        <v>135.47499999999999</v>
      </c>
      <c r="AA9" t="str">
        <f>D7</f>
        <v>Merkur České Budějovice</v>
      </c>
      <c r="AB9">
        <v>3</v>
      </c>
    </row>
    <row r="10" spans="1:29" x14ac:dyDescent="0.25">
      <c r="B10">
        <v>402921</v>
      </c>
      <c r="C10">
        <v>3479</v>
      </c>
      <c r="D10" t="s">
        <v>70</v>
      </c>
      <c r="E10">
        <v>2008</v>
      </c>
      <c r="F10" s="13" t="s">
        <v>190</v>
      </c>
      <c r="G10" s="13" t="s">
        <v>68</v>
      </c>
      <c r="H10" s="4">
        <v>2.8</v>
      </c>
      <c r="I10" s="4">
        <v>8.4</v>
      </c>
      <c r="J10" s="4">
        <v>0</v>
      </c>
      <c r="K10" s="5">
        <f t="shared" si="0"/>
        <v>11.2</v>
      </c>
      <c r="L10" s="4">
        <v>2.2999999999999998</v>
      </c>
      <c r="M10" s="4">
        <v>7.4</v>
      </c>
      <c r="N10" s="4">
        <v>0</v>
      </c>
      <c r="O10" s="5">
        <f t="shared" si="1"/>
        <v>9.6999999999999993</v>
      </c>
      <c r="P10" s="4">
        <v>3.7</v>
      </c>
      <c r="Q10" s="4">
        <v>7.25</v>
      </c>
      <c r="R10" s="4">
        <v>0</v>
      </c>
      <c r="S10" s="5">
        <f t="shared" si="2"/>
        <v>10.95</v>
      </c>
      <c r="T10" s="4">
        <v>3.5</v>
      </c>
      <c r="U10" s="4">
        <v>7.4</v>
      </c>
      <c r="V10" s="4">
        <v>0</v>
      </c>
      <c r="W10" s="5">
        <f t="shared" si="3"/>
        <v>10.9</v>
      </c>
      <c r="X10" s="5">
        <f t="shared" si="4"/>
        <v>42.75</v>
      </c>
      <c r="Z10">
        <f>X14</f>
        <v>135.47499999999999</v>
      </c>
      <c r="AA10" t="str">
        <f>D7</f>
        <v>Merkur České Budějovice</v>
      </c>
      <c r="AB10">
        <v>4</v>
      </c>
    </row>
    <row r="11" spans="1:29" x14ac:dyDescent="0.25">
      <c r="B11">
        <v>514381</v>
      </c>
      <c r="C11">
        <v>3479</v>
      </c>
      <c r="D11" t="s">
        <v>71</v>
      </c>
      <c r="E11">
        <v>2008</v>
      </c>
      <c r="F11" s="13" t="s">
        <v>190</v>
      </c>
      <c r="G11" s="13" t="s">
        <v>68</v>
      </c>
      <c r="H11" s="4">
        <v>2.8</v>
      </c>
      <c r="I11" s="4">
        <v>8.8000000000000007</v>
      </c>
      <c r="J11" s="4">
        <v>0</v>
      </c>
      <c r="K11" s="5">
        <f t="shared" si="0"/>
        <v>11.600000000000001</v>
      </c>
      <c r="L11" s="4">
        <v>2.4</v>
      </c>
      <c r="M11" s="4">
        <v>7.9</v>
      </c>
      <c r="N11" s="4">
        <v>0</v>
      </c>
      <c r="O11" s="5">
        <f t="shared" si="1"/>
        <v>10.3</v>
      </c>
      <c r="P11" s="4">
        <v>4.7</v>
      </c>
      <c r="Q11" s="4">
        <v>8.15</v>
      </c>
      <c r="R11" s="4">
        <v>0</v>
      </c>
      <c r="S11" s="5">
        <f t="shared" si="2"/>
        <v>12.850000000000001</v>
      </c>
      <c r="T11" s="4">
        <v>4.2</v>
      </c>
      <c r="U11" s="4">
        <v>6.5</v>
      </c>
      <c r="V11" s="4">
        <v>0</v>
      </c>
      <c r="W11" s="5">
        <f t="shared" si="3"/>
        <v>10.7</v>
      </c>
      <c r="X11" s="5">
        <f t="shared" si="4"/>
        <v>45.45</v>
      </c>
      <c r="Z11">
        <f>X14</f>
        <v>135.47499999999999</v>
      </c>
      <c r="AA11" t="str">
        <f>D7</f>
        <v>Merkur České Budějovice</v>
      </c>
      <c r="AB11">
        <v>5</v>
      </c>
    </row>
    <row r="12" spans="1:29" x14ac:dyDescent="0.25">
      <c r="B12">
        <v>0</v>
      </c>
      <c r="C12">
        <v>0</v>
      </c>
      <c r="G12" s="13"/>
      <c r="H12" s="4">
        <v>0</v>
      </c>
      <c r="I12" s="4">
        <v>0</v>
      </c>
      <c r="J12" s="4">
        <v>0</v>
      </c>
      <c r="K12" s="5">
        <f t="shared" si="0"/>
        <v>0</v>
      </c>
      <c r="L12" s="4">
        <v>0</v>
      </c>
      <c r="M12" s="4">
        <v>0</v>
      </c>
      <c r="N12" s="4">
        <v>0</v>
      </c>
      <c r="O12" s="5">
        <f t="shared" si="1"/>
        <v>0</v>
      </c>
      <c r="P12" s="4">
        <v>0</v>
      </c>
      <c r="Q12" s="4">
        <v>0</v>
      </c>
      <c r="R12" s="4">
        <v>0</v>
      </c>
      <c r="S12" s="5">
        <f t="shared" si="2"/>
        <v>0</v>
      </c>
      <c r="T12" s="4">
        <v>0</v>
      </c>
      <c r="U12" s="4">
        <v>0</v>
      </c>
      <c r="V12" s="4">
        <v>0</v>
      </c>
      <c r="W12" s="5">
        <f t="shared" si="3"/>
        <v>0</v>
      </c>
      <c r="X12" s="5">
        <f t="shared" si="4"/>
        <v>0</v>
      </c>
      <c r="Z12">
        <f>X14</f>
        <v>135.47499999999999</v>
      </c>
      <c r="AA12" t="str">
        <f>D7</f>
        <v>Merkur České Budějovice</v>
      </c>
      <c r="AB12">
        <v>6</v>
      </c>
    </row>
    <row r="13" spans="1:29" x14ac:dyDescent="0.25">
      <c r="B13">
        <v>0</v>
      </c>
      <c r="C13">
        <v>0</v>
      </c>
      <c r="G13" s="13"/>
      <c r="H13" s="4">
        <v>0</v>
      </c>
      <c r="I13" s="4">
        <v>0</v>
      </c>
      <c r="J13" s="4">
        <v>0</v>
      </c>
      <c r="K13" s="5">
        <f t="shared" si="0"/>
        <v>0</v>
      </c>
      <c r="L13" s="4">
        <v>0</v>
      </c>
      <c r="M13" s="4">
        <v>0</v>
      </c>
      <c r="N13" s="4">
        <v>0</v>
      </c>
      <c r="O13" s="5">
        <f t="shared" si="1"/>
        <v>0</v>
      </c>
      <c r="P13" s="4">
        <v>0</v>
      </c>
      <c r="Q13" s="4">
        <v>0</v>
      </c>
      <c r="R13" s="4">
        <v>0</v>
      </c>
      <c r="S13" s="5">
        <f t="shared" si="2"/>
        <v>0</v>
      </c>
      <c r="T13" s="4">
        <v>0</v>
      </c>
      <c r="U13" s="4">
        <v>0</v>
      </c>
      <c r="V13" s="4">
        <v>0</v>
      </c>
      <c r="W13" s="5">
        <f t="shared" si="3"/>
        <v>0</v>
      </c>
      <c r="X13" s="5">
        <f t="shared" si="4"/>
        <v>0</v>
      </c>
      <c r="Z13">
        <f>X14</f>
        <v>135.47499999999999</v>
      </c>
      <c r="AA13" t="str">
        <f>D7</f>
        <v>Merkur České Budějovice</v>
      </c>
      <c r="AB13">
        <v>7</v>
      </c>
    </row>
    <row r="14" spans="1:29" x14ac:dyDescent="0.25">
      <c r="A14" s="5"/>
      <c r="B14" s="5"/>
      <c r="C14" s="5"/>
      <c r="D14" s="5" t="s">
        <v>30</v>
      </c>
      <c r="E14" s="5"/>
      <c r="F14" s="5"/>
      <c r="G14" s="14"/>
      <c r="H14" s="5"/>
      <c r="I14" s="5"/>
      <c r="J14" s="5">
        <v>0</v>
      </c>
      <c r="K14" s="5">
        <f>LARGE(K8:K13,3)+LARGE(K8:K13,2)+LARGE(K8:K13,1)-J14</f>
        <v>34.475000000000001</v>
      </c>
      <c r="L14" s="5"/>
      <c r="M14" s="5"/>
      <c r="N14" s="5">
        <v>0</v>
      </c>
      <c r="O14" s="5">
        <f>LARGE(O8:O13,3)+LARGE(O8:O13,2)+LARGE(O8:O13,1)-N14</f>
        <v>30.35</v>
      </c>
      <c r="P14" s="5"/>
      <c r="Q14" s="5"/>
      <c r="R14" s="5">
        <v>0</v>
      </c>
      <c r="S14" s="5">
        <f>LARGE(S8:S13,3)+LARGE(S8:S13,2)+LARGE(S8:S13,1)-R14</f>
        <v>36.9</v>
      </c>
      <c r="T14" s="5"/>
      <c r="U14" s="5"/>
      <c r="V14" s="5">
        <v>0</v>
      </c>
      <c r="W14" s="5">
        <f>LARGE(W8:W13,3)+LARGE(W8:W13,2)+LARGE(W8:W13,1)-V14</f>
        <v>33.75</v>
      </c>
      <c r="X14" s="5">
        <f t="shared" si="4"/>
        <v>135.47499999999999</v>
      </c>
      <c r="Z14">
        <f>X14</f>
        <v>135.47499999999999</v>
      </c>
      <c r="AA14" t="str">
        <f>D7</f>
        <v>Merkur České Budějovice</v>
      </c>
      <c r="AB14">
        <v>8</v>
      </c>
    </row>
    <row r="15" spans="1:29" x14ac:dyDescent="0.25">
      <c r="A15" s="3">
        <v>2</v>
      </c>
      <c r="B15" s="3">
        <v>1240</v>
      </c>
      <c r="C15" s="3">
        <v>3479</v>
      </c>
      <c r="D15" s="3" t="s">
        <v>72</v>
      </c>
      <c r="E15" s="3"/>
      <c r="F15" s="3"/>
      <c r="G15" s="15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>
        <f>X22</f>
        <v>121.07499999999999</v>
      </c>
      <c r="AA15" t="str">
        <f>D15</f>
        <v>Merkur České Budějovice B</v>
      </c>
      <c r="AB15">
        <v>1</v>
      </c>
    </row>
    <row r="16" spans="1:29" x14ac:dyDescent="0.25">
      <c r="B16">
        <v>755556</v>
      </c>
      <c r="C16">
        <v>3479</v>
      </c>
      <c r="D16" t="s">
        <v>73</v>
      </c>
      <c r="E16">
        <v>2008</v>
      </c>
      <c r="F16" s="13" t="s">
        <v>190</v>
      </c>
      <c r="G16" s="13" t="s">
        <v>40</v>
      </c>
      <c r="H16" s="4">
        <v>2</v>
      </c>
      <c r="I16" s="4">
        <v>8.9499999999999993</v>
      </c>
      <c r="J16" s="4">
        <v>0</v>
      </c>
      <c r="K16" s="5">
        <f t="shared" ref="K16:K21" si="5">H16+I16-J16</f>
        <v>10.95</v>
      </c>
      <c r="L16" s="4">
        <v>2</v>
      </c>
      <c r="M16" s="4">
        <v>6.8</v>
      </c>
      <c r="N16" s="4">
        <v>0</v>
      </c>
      <c r="O16" s="5">
        <f t="shared" ref="O16:O21" si="6">L16+M16-N16</f>
        <v>8.8000000000000007</v>
      </c>
      <c r="P16" s="4">
        <v>3.9</v>
      </c>
      <c r="Q16" s="4">
        <v>7.7</v>
      </c>
      <c r="R16" s="4">
        <v>0</v>
      </c>
      <c r="S16" s="5">
        <f t="shared" ref="S16:S21" si="7">P16+Q16-R16</f>
        <v>11.6</v>
      </c>
      <c r="T16" s="4">
        <v>3.5</v>
      </c>
      <c r="U16" s="4">
        <v>7.65</v>
      </c>
      <c r="V16" s="4">
        <v>0</v>
      </c>
      <c r="W16" s="5">
        <f t="shared" ref="W16:W21" si="8">T16+U16-V16</f>
        <v>11.15</v>
      </c>
      <c r="X16" s="5">
        <f t="shared" ref="X16:X22" si="9">K16+O16+S16+W16</f>
        <v>42.5</v>
      </c>
      <c r="Z16">
        <f>X22</f>
        <v>121.07499999999999</v>
      </c>
      <c r="AA16" t="str">
        <f>D15</f>
        <v>Merkur České Budějovice B</v>
      </c>
      <c r="AB16">
        <v>2</v>
      </c>
    </row>
    <row r="17" spans="1:28" x14ac:dyDescent="0.25">
      <c r="B17">
        <v>511693</v>
      </c>
      <c r="C17">
        <v>3479</v>
      </c>
      <c r="D17" t="s">
        <v>74</v>
      </c>
      <c r="E17">
        <v>2008</v>
      </c>
      <c r="F17" s="13" t="s">
        <v>190</v>
      </c>
      <c r="G17" s="13" t="s">
        <v>40</v>
      </c>
      <c r="H17" s="4">
        <v>2</v>
      </c>
      <c r="I17" s="4">
        <v>8.3000000000000007</v>
      </c>
      <c r="J17" s="4">
        <v>0</v>
      </c>
      <c r="K17" s="5">
        <f t="shared" si="5"/>
        <v>10.3</v>
      </c>
      <c r="L17" s="4">
        <v>2</v>
      </c>
      <c r="M17" s="4">
        <v>6.9</v>
      </c>
      <c r="N17" s="4">
        <v>0</v>
      </c>
      <c r="O17" s="5">
        <f t="shared" si="6"/>
        <v>8.9</v>
      </c>
      <c r="P17" s="4">
        <v>3.8</v>
      </c>
      <c r="Q17" s="4">
        <v>4.2</v>
      </c>
      <c r="R17" s="4">
        <v>0</v>
      </c>
      <c r="S17" s="5">
        <f t="shared" si="7"/>
        <v>8</v>
      </c>
      <c r="T17" s="4">
        <v>3.4</v>
      </c>
      <c r="U17" s="4">
        <v>7.45</v>
      </c>
      <c r="V17" s="4">
        <v>0</v>
      </c>
      <c r="W17" s="5">
        <f t="shared" si="8"/>
        <v>10.85</v>
      </c>
      <c r="X17" s="5">
        <f t="shared" si="9"/>
        <v>38.050000000000004</v>
      </c>
      <c r="Z17">
        <f>X22</f>
        <v>121.07499999999999</v>
      </c>
      <c r="AA17" t="str">
        <f>D15</f>
        <v>Merkur České Budějovice B</v>
      </c>
      <c r="AB17">
        <v>3</v>
      </c>
    </row>
    <row r="18" spans="1:28" x14ac:dyDescent="0.25">
      <c r="B18">
        <v>282012</v>
      </c>
      <c r="C18">
        <v>3479</v>
      </c>
      <c r="D18" t="s">
        <v>75</v>
      </c>
      <c r="E18">
        <v>2008</v>
      </c>
      <c r="F18" s="13" t="s">
        <v>190</v>
      </c>
      <c r="G18" s="13" t="s">
        <v>40</v>
      </c>
      <c r="H18" s="4">
        <v>2</v>
      </c>
      <c r="I18" s="4">
        <v>8.7249999999999996</v>
      </c>
      <c r="J18" s="4">
        <v>0</v>
      </c>
      <c r="K18" s="5">
        <f t="shared" si="5"/>
        <v>10.725</v>
      </c>
      <c r="L18" s="4">
        <v>2</v>
      </c>
      <c r="M18" s="4">
        <v>6.85</v>
      </c>
      <c r="N18" s="4">
        <v>0</v>
      </c>
      <c r="O18" s="5">
        <f t="shared" si="6"/>
        <v>8.85</v>
      </c>
      <c r="P18" s="4">
        <v>3.3</v>
      </c>
      <c r="Q18" s="4">
        <v>6.4</v>
      </c>
      <c r="R18" s="4">
        <v>0</v>
      </c>
      <c r="S18" s="5">
        <f t="shared" si="7"/>
        <v>9.6999999999999993</v>
      </c>
      <c r="T18" s="4">
        <v>3.4</v>
      </c>
      <c r="U18" s="4">
        <v>7.85</v>
      </c>
      <c r="V18" s="4">
        <v>0</v>
      </c>
      <c r="W18" s="5">
        <f t="shared" si="8"/>
        <v>11.25</v>
      </c>
      <c r="X18" s="5">
        <f t="shared" si="9"/>
        <v>40.524999999999999</v>
      </c>
      <c r="Z18">
        <f>X22</f>
        <v>121.07499999999999</v>
      </c>
      <c r="AA18" t="str">
        <f>D15</f>
        <v>Merkur České Budějovice B</v>
      </c>
      <c r="AB18">
        <v>4</v>
      </c>
    </row>
    <row r="19" spans="1:28" x14ac:dyDescent="0.25">
      <c r="B19">
        <v>0</v>
      </c>
      <c r="C19">
        <v>0</v>
      </c>
      <c r="G19" s="13"/>
      <c r="H19" s="4">
        <v>0</v>
      </c>
      <c r="I19" s="4">
        <v>0</v>
      </c>
      <c r="J19" s="4">
        <v>0</v>
      </c>
      <c r="K19" s="5">
        <f t="shared" si="5"/>
        <v>0</v>
      </c>
      <c r="L19" s="4">
        <v>0</v>
      </c>
      <c r="M19" s="4">
        <v>0</v>
      </c>
      <c r="N19" s="4">
        <v>0</v>
      </c>
      <c r="O19" s="5">
        <f t="shared" si="6"/>
        <v>0</v>
      </c>
      <c r="P19" s="4">
        <v>0</v>
      </c>
      <c r="Q19" s="4">
        <v>0</v>
      </c>
      <c r="R19" s="4">
        <v>0</v>
      </c>
      <c r="S19" s="5">
        <f t="shared" si="7"/>
        <v>0</v>
      </c>
      <c r="T19" s="4">
        <v>0</v>
      </c>
      <c r="U19" s="4">
        <v>0</v>
      </c>
      <c r="V19" s="4">
        <v>0</v>
      </c>
      <c r="W19" s="5">
        <f t="shared" si="8"/>
        <v>0</v>
      </c>
      <c r="X19" s="5">
        <f t="shared" si="9"/>
        <v>0</v>
      </c>
      <c r="Z19">
        <f>X22</f>
        <v>121.07499999999999</v>
      </c>
      <c r="AA19" t="str">
        <f>D15</f>
        <v>Merkur České Budějovice B</v>
      </c>
      <c r="AB19">
        <v>5</v>
      </c>
    </row>
    <row r="20" spans="1:28" x14ac:dyDescent="0.25">
      <c r="B20">
        <v>0</v>
      </c>
      <c r="C20">
        <v>0</v>
      </c>
      <c r="G20" s="13"/>
      <c r="H20" s="4">
        <v>0</v>
      </c>
      <c r="I20" s="4">
        <v>0</v>
      </c>
      <c r="J20" s="4">
        <v>0</v>
      </c>
      <c r="K20" s="5">
        <f t="shared" si="5"/>
        <v>0</v>
      </c>
      <c r="L20" s="4">
        <v>0</v>
      </c>
      <c r="M20" s="4">
        <v>0</v>
      </c>
      <c r="N20" s="4">
        <v>0</v>
      </c>
      <c r="O20" s="5">
        <f t="shared" si="6"/>
        <v>0</v>
      </c>
      <c r="P20" s="4">
        <v>0</v>
      </c>
      <c r="Q20" s="4">
        <v>0</v>
      </c>
      <c r="R20" s="4">
        <v>0</v>
      </c>
      <c r="S20" s="5">
        <f t="shared" si="7"/>
        <v>0</v>
      </c>
      <c r="T20" s="4">
        <v>0</v>
      </c>
      <c r="U20" s="4">
        <v>0</v>
      </c>
      <c r="V20" s="4">
        <v>0</v>
      </c>
      <c r="W20" s="5">
        <f t="shared" si="8"/>
        <v>0</v>
      </c>
      <c r="X20" s="5">
        <f t="shared" si="9"/>
        <v>0</v>
      </c>
      <c r="Z20">
        <f>X22</f>
        <v>121.07499999999999</v>
      </c>
      <c r="AA20" t="str">
        <f>D15</f>
        <v>Merkur České Budějovice B</v>
      </c>
      <c r="AB20">
        <v>6</v>
      </c>
    </row>
    <row r="21" spans="1:28" x14ac:dyDescent="0.25">
      <c r="B21">
        <v>0</v>
      </c>
      <c r="C21">
        <v>0</v>
      </c>
      <c r="G21" s="13"/>
      <c r="H21" s="4">
        <v>0</v>
      </c>
      <c r="I21" s="4">
        <v>0</v>
      </c>
      <c r="J21" s="4">
        <v>0</v>
      </c>
      <c r="K21" s="5">
        <f t="shared" si="5"/>
        <v>0</v>
      </c>
      <c r="L21" s="4">
        <v>0</v>
      </c>
      <c r="M21" s="4">
        <v>0</v>
      </c>
      <c r="N21" s="4">
        <v>0</v>
      </c>
      <c r="O21" s="5">
        <f t="shared" si="6"/>
        <v>0</v>
      </c>
      <c r="P21" s="4">
        <v>0</v>
      </c>
      <c r="Q21" s="4">
        <v>0</v>
      </c>
      <c r="R21" s="4">
        <v>0</v>
      </c>
      <c r="S21" s="5">
        <f t="shared" si="7"/>
        <v>0</v>
      </c>
      <c r="T21" s="4">
        <v>0</v>
      </c>
      <c r="U21" s="4">
        <v>0</v>
      </c>
      <c r="V21" s="4">
        <v>0</v>
      </c>
      <c r="W21" s="5">
        <f t="shared" si="8"/>
        <v>0</v>
      </c>
      <c r="X21" s="5">
        <f t="shared" si="9"/>
        <v>0</v>
      </c>
      <c r="Z21">
        <f>X22</f>
        <v>121.07499999999999</v>
      </c>
      <c r="AA21" t="str">
        <f>D15</f>
        <v>Merkur České Budějovice B</v>
      </c>
      <c r="AB21">
        <v>7</v>
      </c>
    </row>
    <row r="22" spans="1:28" x14ac:dyDescent="0.25">
      <c r="A22" s="5"/>
      <c r="B22" s="5"/>
      <c r="C22" s="5"/>
      <c r="D22" s="5" t="s">
        <v>30</v>
      </c>
      <c r="E22" s="5"/>
      <c r="F22" s="5"/>
      <c r="G22" s="14"/>
      <c r="H22" s="5"/>
      <c r="I22" s="5"/>
      <c r="J22" s="5">
        <v>0</v>
      </c>
      <c r="K22" s="5">
        <f>LARGE(K16:K21,3)+LARGE(K16:K21,2)+LARGE(K16:K21,1)-J22</f>
        <v>31.974999999999998</v>
      </c>
      <c r="L22" s="5"/>
      <c r="M22" s="5"/>
      <c r="N22" s="5">
        <v>0</v>
      </c>
      <c r="O22" s="5">
        <f>LARGE(O16:O21,3)+LARGE(O16:O21,2)+LARGE(O16:O21,1)-N22</f>
        <v>26.549999999999997</v>
      </c>
      <c r="P22" s="5"/>
      <c r="Q22" s="5"/>
      <c r="R22" s="5">
        <v>0</v>
      </c>
      <c r="S22" s="5">
        <f>LARGE(S16:S21,3)+LARGE(S16:S21,2)+LARGE(S16:S21,1)-R22</f>
        <v>29.299999999999997</v>
      </c>
      <c r="T22" s="5"/>
      <c r="U22" s="5"/>
      <c r="V22" s="5">
        <v>0</v>
      </c>
      <c r="W22" s="5">
        <f>LARGE(W16:W21,3)+LARGE(W16:W21,2)+LARGE(W16:W21,1)-V22</f>
        <v>33.25</v>
      </c>
      <c r="X22" s="5">
        <f t="shared" si="9"/>
        <v>121.07499999999999</v>
      </c>
      <c r="Z22">
        <f>X22</f>
        <v>121.07499999999999</v>
      </c>
      <c r="AA22" t="str">
        <f>D15</f>
        <v>Merkur České Budějovice B</v>
      </c>
      <c r="AB22">
        <v>8</v>
      </c>
    </row>
    <row r="23" spans="1:28" x14ac:dyDescent="0.25">
      <c r="A23" s="3">
        <v>3</v>
      </c>
      <c r="B23" s="3">
        <v>1246</v>
      </c>
      <c r="C23" s="3">
        <v>5995</v>
      </c>
      <c r="D23" s="3" t="s">
        <v>192</v>
      </c>
      <c r="E23" s="3"/>
      <c r="F23" s="3"/>
      <c r="G23" s="15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>
        <f>X30</f>
        <v>113.125</v>
      </c>
      <c r="AA23" t="str">
        <f>D23</f>
        <v>TJ Lokomotiva Veselí nad Lužnicí</v>
      </c>
      <c r="AB23">
        <v>1</v>
      </c>
    </row>
    <row r="24" spans="1:28" x14ac:dyDescent="0.25">
      <c r="B24">
        <v>934394</v>
      </c>
      <c r="C24">
        <v>5995</v>
      </c>
      <c r="D24" t="s">
        <v>76</v>
      </c>
      <c r="E24">
        <v>2008</v>
      </c>
      <c r="F24" s="13" t="s">
        <v>188</v>
      </c>
      <c r="G24" s="13" t="s">
        <v>77</v>
      </c>
      <c r="H24" s="4">
        <v>2</v>
      </c>
      <c r="I24" s="4">
        <v>6.3250000000000002</v>
      </c>
      <c r="J24" s="4">
        <v>0</v>
      </c>
      <c r="K24" s="5">
        <f t="shared" ref="K24:K29" si="10">H24+I24-J24</f>
        <v>8.3249999999999993</v>
      </c>
      <c r="L24" s="4">
        <v>1.5</v>
      </c>
      <c r="M24" s="4">
        <v>5.45</v>
      </c>
      <c r="N24" s="4">
        <v>0</v>
      </c>
      <c r="O24" s="5">
        <f t="shared" ref="O24:O29" si="11">L24+M24-N24</f>
        <v>6.95</v>
      </c>
      <c r="P24" s="4">
        <v>1.9</v>
      </c>
      <c r="Q24" s="4">
        <v>6.05</v>
      </c>
      <c r="R24" s="4">
        <v>0.3</v>
      </c>
      <c r="S24" s="5">
        <f t="shared" ref="S24:S29" si="12">P24+Q24-R24</f>
        <v>7.6499999999999995</v>
      </c>
      <c r="T24" s="4">
        <v>3.4</v>
      </c>
      <c r="U24" s="4">
        <v>7.35</v>
      </c>
      <c r="V24" s="4">
        <v>0</v>
      </c>
      <c r="W24" s="5">
        <f t="shared" ref="W24:W29" si="13">T24+U24-V24</f>
        <v>10.75</v>
      </c>
      <c r="X24" s="5">
        <f t="shared" ref="X24:X30" si="14">K24+O24+S24+W24</f>
        <v>33.674999999999997</v>
      </c>
      <c r="Z24">
        <f>X30</f>
        <v>113.125</v>
      </c>
      <c r="AA24" t="str">
        <f>D23</f>
        <v>TJ Lokomotiva Veselí nad Lužnicí</v>
      </c>
      <c r="AB24">
        <v>2</v>
      </c>
    </row>
    <row r="25" spans="1:28" x14ac:dyDescent="0.25">
      <c r="B25">
        <v>124026</v>
      </c>
      <c r="C25">
        <v>5995</v>
      </c>
      <c r="D25" t="s">
        <v>78</v>
      </c>
      <c r="E25">
        <v>2008</v>
      </c>
      <c r="F25" s="13" t="s">
        <v>188</v>
      </c>
      <c r="G25" s="13" t="s">
        <v>79</v>
      </c>
      <c r="H25" s="4">
        <v>2</v>
      </c>
      <c r="I25" s="4">
        <v>8.35</v>
      </c>
      <c r="J25" s="4">
        <v>0</v>
      </c>
      <c r="K25" s="5">
        <f t="shared" si="10"/>
        <v>10.35</v>
      </c>
      <c r="L25" s="4">
        <v>2</v>
      </c>
      <c r="M25" s="4">
        <v>7.15</v>
      </c>
      <c r="N25" s="4">
        <v>0</v>
      </c>
      <c r="O25" s="5">
        <f t="shared" si="11"/>
        <v>9.15</v>
      </c>
      <c r="P25" s="4">
        <v>2.6</v>
      </c>
      <c r="Q25" s="4">
        <v>7.75</v>
      </c>
      <c r="R25" s="4">
        <v>0</v>
      </c>
      <c r="S25" s="5">
        <f t="shared" si="12"/>
        <v>10.35</v>
      </c>
      <c r="T25" s="4">
        <v>3.4</v>
      </c>
      <c r="U25" s="4">
        <v>7.25</v>
      </c>
      <c r="V25" s="4">
        <v>0</v>
      </c>
      <c r="W25" s="5">
        <f t="shared" si="13"/>
        <v>10.65</v>
      </c>
      <c r="X25" s="5">
        <f t="shared" si="14"/>
        <v>40.5</v>
      </c>
      <c r="Z25">
        <f>X30</f>
        <v>113.125</v>
      </c>
      <c r="AA25" t="str">
        <f>D23</f>
        <v>TJ Lokomotiva Veselí nad Lužnicí</v>
      </c>
      <c r="AB25">
        <v>3</v>
      </c>
    </row>
    <row r="26" spans="1:28" x14ac:dyDescent="0.25">
      <c r="B26">
        <v>427373</v>
      </c>
      <c r="C26">
        <v>5995</v>
      </c>
      <c r="D26" t="s">
        <v>80</v>
      </c>
      <c r="E26">
        <v>2007</v>
      </c>
      <c r="F26" s="13" t="s">
        <v>188</v>
      </c>
      <c r="G26" s="13" t="s">
        <v>79</v>
      </c>
      <c r="H26" s="4">
        <v>2</v>
      </c>
      <c r="I26" s="4">
        <v>7.8250000000000002</v>
      </c>
      <c r="J26" s="4">
        <v>0</v>
      </c>
      <c r="K26" s="5">
        <f t="shared" si="10"/>
        <v>9.8249999999999993</v>
      </c>
      <c r="L26" s="4">
        <v>2</v>
      </c>
      <c r="M26" s="4">
        <v>6.55</v>
      </c>
      <c r="N26" s="4">
        <v>0</v>
      </c>
      <c r="O26" s="5">
        <f t="shared" si="11"/>
        <v>8.5500000000000007</v>
      </c>
      <c r="P26" s="4">
        <v>2.2000000000000002</v>
      </c>
      <c r="Q26" s="4">
        <v>5.25</v>
      </c>
      <c r="R26" s="4">
        <v>0</v>
      </c>
      <c r="S26" s="5">
        <f t="shared" si="12"/>
        <v>7.45</v>
      </c>
      <c r="T26" s="4">
        <v>3.5</v>
      </c>
      <c r="U26" s="4">
        <v>6.7</v>
      </c>
      <c r="V26" s="4">
        <v>0</v>
      </c>
      <c r="W26" s="5">
        <f t="shared" si="13"/>
        <v>10.199999999999999</v>
      </c>
      <c r="X26" s="5">
        <f t="shared" si="14"/>
        <v>36.024999999999999</v>
      </c>
      <c r="Z26">
        <f>X30</f>
        <v>113.125</v>
      </c>
      <c r="AA26" t="str">
        <f>D23</f>
        <v>TJ Lokomotiva Veselí nad Lužnicí</v>
      </c>
      <c r="AB26">
        <v>4</v>
      </c>
    </row>
    <row r="27" spans="1:28" x14ac:dyDescent="0.25">
      <c r="B27">
        <v>904851</v>
      </c>
      <c r="C27">
        <v>5995</v>
      </c>
      <c r="D27" t="s">
        <v>81</v>
      </c>
      <c r="E27">
        <v>2007</v>
      </c>
      <c r="F27" s="13" t="s">
        <v>188</v>
      </c>
      <c r="G27" s="13" t="s">
        <v>77</v>
      </c>
      <c r="H27" s="4">
        <v>2</v>
      </c>
      <c r="I27" s="4">
        <v>7.45</v>
      </c>
      <c r="J27" s="4">
        <v>0</v>
      </c>
      <c r="K27" s="5">
        <f t="shared" si="10"/>
        <v>9.4499999999999993</v>
      </c>
      <c r="L27" s="4">
        <v>1.4</v>
      </c>
      <c r="M27" s="4">
        <v>4.95</v>
      </c>
      <c r="N27" s="4">
        <v>3</v>
      </c>
      <c r="O27" s="5">
        <f t="shared" si="11"/>
        <v>3.3499999999999996</v>
      </c>
      <c r="P27" s="4">
        <v>2.5</v>
      </c>
      <c r="Q27" s="4">
        <v>6.75</v>
      </c>
      <c r="R27" s="4">
        <v>0</v>
      </c>
      <c r="S27" s="5">
        <f t="shared" si="12"/>
        <v>9.25</v>
      </c>
      <c r="T27" s="4">
        <v>3.4</v>
      </c>
      <c r="U27" s="4">
        <v>5.7</v>
      </c>
      <c r="V27" s="4">
        <v>0</v>
      </c>
      <c r="W27" s="5">
        <f t="shared" si="13"/>
        <v>9.1</v>
      </c>
      <c r="X27" s="5">
        <f t="shared" si="14"/>
        <v>31.15</v>
      </c>
      <c r="Z27">
        <f>X30</f>
        <v>113.125</v>
      </c>
      <c r="AA27" t="str">
        <f>D23</f>
        <v>TJ Lokomotiva Veselí nad Lužnicí</v>
      </c>
      <c r="AB27">
        <v>5</v>
      </c>
    </row>
    <row r="28" spans="1:28" x14ac:dyDescent="0.25">
      <c r="B28">
        <v>0</v>
      </c>
      <c r="C28">
        <v>0</v>
      </c>
      <c r="H28" s="4">
        <v>0</v>
      </c>
      <c r="I28" s="4">
        <v>0</v>
      </c>
      <c r="J28" s="4">
        <v>0</v>
      </c>
      <c r="K28" s="5">
        <f t="shared" si="10"/>
        <v>0</v>
      </c>
      <c r="L28" s="4">
        <v>0</v>
      </c>
      <c r="M28" s="4">
        <v>0</v>
      </c>
      <c r="N28" s="4">
        <v>0</v>
      </c>
      <c r="O28" s="5">
        <f t="shared" si="11"/>
        <v>0</v>
      </c>
      <c r="P28" s="4">
        <v>0</v>
      </c>
      <c r="Q28" s="4">
        <v>0</v>
      </c>
      <c r="R28" s="4">
        <v>0</v>
      </c>
      <c r="S28" s="5">
        <f t="shared" si="12"/>
        <v>0</v>
      </c>
      <c r="T28" s="4">
        <v>0</v>
      </c>
      <c r="U28" s="4">
        <v>0</v>
      </c>
      <c r="V28" s="4">
        <v>0</v>
      </c>
      <c r="W28" s="5">
        <f t="shared" si="13"/>
        <v>0</v>
      </c>
      <c r="X28" s="5">
        <f t="shared" si="14"/>
        <v>0</v>
      </c>
      <c r="Z28">
        <f>X30</f>
        <v>113.125</v>
      </c>
      <c r="AA28" t="str">
        <f>D23</f>
        <v>TJ Lokomotiva Veselí nad Lužnicí</v>
      </c>
      <c r="AB28">
        <v>6</v>
      </c>
    </row>
    <row r="29" spans="1:28" x14ac:dyDescent="0.25">
      <c r="B29">
        <v>0</v>
      </c>
      <c r="C29">
        <v>0</v>
      </c>
      <c r="H29" s="4">
        <v>0</v>
      </c>
      <c r="I29" s="4">
        <v>0</v>
      </c>
      <c r="J29" s="4">
        <v>0</v>
      </c>
      <c r="K29" s="5">
        <f t="shared" si="10"/>
        <v>0</v>
      </c>
      <c r="L29" s="4">
        <v>0</v>
      </c>
      <c r="M29" s="4">
        <v>0</v>
      </c>
      <c r="N29" s="4">
        <v>0</v>
      </c>
      <c r="O29" s="5">
        <f t="shared" si="11"/>
        <v>0</v>
      </c>
      <c r="P29" s="4">
        <v>0</v>
      </c>
      <c r="Q29" s="4">
        <v>0</v>
      </c>
      <c r="R29" s="4">
        <v>0</v>
      </c>
      <c r="S29" s="5">
        <f t="shared" si="12"/>
        <v>0</v>
      </c>
      <c r="T29" s="4">
        <v>0</v>
      </c>
      <c r="U29" s="4">
        <v>0</v>
      </c>
      <c r="V29" s="4">
        <v>0</v>
      </c>
      <c r="W29" s="5">
        <f t="shared" si="13"/>
        <v>0</v>
      </c>
      <c r="X29" s="5">
        <f t="shared" si="14"/>
        <v>0</v>
      </c>
      <c r="Z29">
        <f>X30</f>
        <v>113.125</v>
      </c>
      <c r="AA29" t="str">
        <f>D23</f>
        <v>TJ Lokomotiva Veselí nad Lužnicí</v>
      </c>
      <c r="AB29">
        <v>7</v>
      </c>
    </row>
    <row r="30" spans="1:28" x14ac:dyDescent="0.25">
      <c r="A30" s="5"/>
      <c r="B30" s="5"/>
      <c r="C30" s="5"/>
      <c r="D30" s="5" t="s">
        <v>30</v>
      </c>
      <c r="E30" s="5"/>
      <c r="F30" s="5"/>
      <c r="G30" s="5"/>
      <c r="H30" s="5"/>
      <c r="I30" s="5"/>
      <c r="J30" s="5">
        <v>0</v>
      </c>
      <c r="K30" s="5">
        <f>LARGE(K24:K29,3)+LARGE(K24:K29,2)+LARGE(K24:K29,1)-J30</f>
        <v>29.625</v>
      </c>
      <c r="L30" s="5"/>
      <c r="M30" s="5"/>
      <c r="N30" s="5">
        <v>0</v>
      </c>
      <c r="O30" s="5">
        <f>LARGE(O24:O29,3)+LARGE(O24:O29,2)+LARGE(O24:O29,1)-N30</f>
        <v>24.65</v>
      </c>
      <c r="P30" s="5"/>
      <c r="Q30" s="5"/>
      <c r="R30" s="5">
        <v>0</v>
      </c>
      <c r="S30" s="5">
        <f>LARGE(S24:S29,3)+LARGE(S24:S29,2)+LARGE(S24:S29,1)-R30</f>
        <v>27.25</v>
      </c>
      <c r="T30" s="5"/>
      <c r="U30" s="5"/>
      <c r="V30" s="5">
        <v>0</v>
      </c>
      <c r="W30" s="5">
        <f>LARGE(W24:W29,3)+LARGE(W24:W29,2)+LARGE(W24:W29,1)-V30</f>
        <v>31.6</v>
      </c>
      <c r="X30" s="5">
        <f t="shared" si="14"/>
        <v>113.125</v>
      </c>
      <c r="Z30">
        <f>X30</f>
        <v>113.125</v>
      </c>
      <c r="AA30" t="str">
        <f>D23</f>
        <v>TJ Lokomotiva Veselí nad Lužnicí</v>
      </c>
      <c r="AB30">
        <v>8</v>
      </c>
    </row>
  </sheetData>
  <sheetProtection formatCells="0" formatColumns="0" formatRows="0" insertColumns="0" insertRows="0" insertHyperlinks="0" deleteColumns="0" deleteRows="0" sort="0" autoFilter="0" pivotTables="0"/>
  <sortState ref="A7:AC30">
    <sortCondition descending="1" ref="Z7"/>
  </sortState>
  <pageMargins left="0.25" right="0.25" top="0.75" bottom="0.75" header="0.3" footer="0.3"/>
  <pageSetup paperSize="9" scale="73" fitToHeight="0" orientation="landscape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D46"/>
  <sheetViews>
    <sheetView workbookViewId="0">
      <selection activeCell="F36" sqref="F36"/>
    </sheetView>
  </sheetViews>
  <sheetFormatPr defaultRowHeight="15" x14ac:dyDescent="0.25"/>
  <cols>
    <col min="1" max="1" width="6.42578125" customWidth="1"/>
    <col min="2" max="3" width="10" hidden="1" customWidth="1"/>
    <col min="4" max="4" width="18.5703125" customWidth="1"/>
    <col min="5" max="5" width="6.28515625" customWidth="1"/>
    <col min="6" max="6" width="17.85546875" customWidth="1"/>
    <col min="7" max="7" width="25" customWidth="1"/>
    <col min="8" max="10" width="7" customWidth="1"/>
    <col min="11" max="11" width="8" customWidth="1"/>
    <col min="12" max="14" width="7" customWidth="1"/>
    <col min="15" max="15" width="8" customWidth="1"/>
    <col min="16" max="18" width="7" customWidth="1"/>
    <col min="19" max="19" width="8" customWidth="1"/>
    <col min="20" max="22" width="7" customWidth="1"/>
    <col min="23" max="24" width="8" customWidth="1"/>
    <col min="25" max="25" width="30" hidden="1" customWidth="1"/>
    <col min="26" max="26" width="8" hidden="1" customWidth="1"/>
    <col min="27" max="27" width="20" hidden="1" customWidth="1"/>
    <col min="28" max="29" width="0.140625" hidden="1" customWidth="1"/>
    <col min="30" max="30" width="9.140625" hidden="1" customWidth="1"/>
  </cols>
  <sheetData>
    <row r="1" spans="1:29" ht="18.75" x14ac:dyDescent="0.3">
      <c r="D1" s="1" t="s">
        <v>0</v>
      </c>
    </row>
    <row r="2" spans="1:29" ht="18.75" x14ac:dyDescent="0.3">
      <c r="D2" s="1" t="s">
        <v>1</v>
      </c>
      <c r="G2" s="6" t="s">
        <v>139</v>
      </c>
    </row>
    <row r="3" spans="1:29" ht="18.75" x14ac:dyDescent="0.3">
      <c r="D3" s="1" t="s">
        <v>82</v>
      </c>
      <c r="G3" s="6" t="s">
        <v>138</v>
      </c>
    </row>
    <row r="6" spans="1:29" x14ac:dyDescent="0.25">
      <c r="A6" s="2" t="s">
        <v>3</v>
      </c>
      <c r="B6" s="2" t="s">
        <v>4</v>
      </c>
      <c r="C6" s="2" t="s">
        <v>5</v>
      </c>
      <c r="D6" s="2" t="s">
        <v>6</v>
      </c>
      <c r="E6" s="2" t="s">
        <v>7</v>
      </c>
      <c r="F6" s="2" t="s">
        <v>8</v>
      </c>
      <c r="G6" s="2" t="s">
        <v>9</v>
      </c>
      <c r="H6" s="2" t="s">
        <v>10</v>
      </c>
      <c r="I6" s="2" t="s">
        <v>11</v>
      </c>
      <c r="J6" s="2" t="s">
        <v>12</v>
      </c>
      <c r="K6" s="2" t="s">
        <v>13</v>
      </c>
      <c r="L6" s="2" t="s">
        <v>10</v>
      </c>
      <c r="M6" s="2" t="s">
        <v>11</v>
      </c>
      <c r="N6" s="2" t="s">
        <v>12</v>
      </c>
      <c r="O6" s="2" t="s">
        <v>14</v>
      </c>
      <c r="P6" s="2" t="s">
        <v>10</v>
      </c>
      <c r="Q6" s="2" t="s">
        <v>11</v>
      </c>
      <c r="R6" s="2" t="s">
        <v>12</v>
      </c>
      <c r="S6" s="2" t="s">
        <v>15</v>
      </c>
      <c r="T6" s="2" t="s">
        <v>10</v>
      </c>
      <c r="U6" s="2" t="s">
        <v>11</v>
      </c>
      <c r="V6" s="2" t="s">
        <v>12</v>
      </c>
      <c r="W6" s="2" t="s">
        <v>16</v>
      </c>
      <c r="X6" s="2" t="s">
        <v>17</v>
      </c>
      <c r="Y6" s="2" t="s">
        <v>18</v>
      </c>
      <c r="Z6" s="2" t="s">
        <v>19</v>
      </c>
      <c r="AA6" s="2" t="s">
        <v>20</v>
      </c>
      <c r="AB6" s="2" t="s">
        <v>21</v>
      </c>
      <c r="AC6" s="2" t="s">
        <v>22</v>
      </c>
    </row>
    <row r="7" spans="1:29" x14ac:dyDescent="0.25">
      <c r="A7" s="3">
        <v>1</v>
      </c>
      <c r="B7" s="3">
        <v>1209</v>
      </c>
      <c r="C7" s="3">
        <v>4792</v>
      </c>
      <c r="D7" s="3" t="s">
        <v>36</v>
      </c>
      <c r="E7" s="3"/>
      <c r="F7" s="15"/>
      <c r="G7" s="15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>
        <f>X14</f>
        <v>142.6</v>
      </c>
      <c r="AA7" t="str">
        <f>D7</f>
        <v>TJ Slovan Jindřichův Hradec</v>
      </c>
      <c r="AB7">
        <v>1</v>
      </c>
    </row>
    <row r="8" spans="1:29" x14ac:dyDescent="0.25">
      <c r="B8">
        <v>790909</v>
      </c>
      <c r="C8">
        <v>4792</v>
      </c>
      <c r="D8" t="s">
        <v>87</v>
      </c>
      <c r="E8">
        <v>2008</v>
      </c>
      <c r="F8" s="13" t="s">
        <v>191</v>
      </c>
      <c r="G8" s="13" t="s">
        <v>88</v>
      </c>
      <c r="H8" s="4">
        <v>2</v>
      </c>
      <c r="I8" s="4">
        <v>9.1999999999999993</v>
      </c>
      <c r="J8" s="4">
        <v>0</v>
      </c>
      <c r="K8" s="5">
        <f t="shared" ref="K8:K13" si="0">H8+I8-J8</f>
        <v>11.2</v>
      </c>
      <c r="L8" s="4">
        <v>2.5</v>
      </c>
      <c r="M8" s="4">
        <v>8.25</v>
      </c>
      <c r="N8" s="4">
        <v>0</v>
      </c>
      <c r="O8" s="5">
        <f t="shared" ref="O8:O13" si="1">L8+M8-N8</f>
        <v>10.75</v>
      </c>
      <c r="P8" s="4">
        <v>3.9</v>
      </c>
      <c r="Q8" s="4">
        <v>8.6</v>
      </c>
      <c r="R8" s="4">
        <v>0</v>
      </c>
      <c r="S8" s="5">
        <f t="shared" ref="S8:S13" si="2">P8+Q8-R8</f>
        <v>12.5</v>
      </c>
      <c r="T8" s="4">
        <v>4.0999999999999996</v>
      </c>
      <c r="U8" s="4">
        <v>8.6</v>
      </c>
      <c r="V8" s="4">
        <v>0</v>
      </c>
      <c r="W8" s="5">
        <f t="shared" ref="W8:W13" si="3">T8+U8-V8</f>
        <v>12.7</v>
      </c>
      <c r="X8" s="5">
        <f t="shared" ref="X8:X14" si="4">K8+O8+S8+W8</f>
        <v>47.150000000000006</v>
      </c>
      <c r="Z8">
        <f>X14</f>
        <v>142.6</v>
      </c>
      <c r="AA8" t="str">
        <f>D7</f>
        <v>TJ Slovan Jindřichův Hradec</v>
      </c>
      <c r="AB8">
        <v>2</v>
      </c>
    </row>
    <row r="9" spans="1:29" x14ac:dyDescent="0.25">
      <c r="B9">
        <v>288563</v>
      </c>
      <c r="C9">
        <v>4792</v>
      </c>
      <c r="D9" t="s">
        <v>89</v>
      </c>
      <c r="E9">
        <v>2008</v>
      </c>
      <c r="F9" s="13" t="s">
        <v>191</v>
      </c>
      <c r="G9" s="13" t="s">
        <v>88</v>
      </c>
      <c r="H9" s="4">
        <v>2</v>
      </c>
      <c r="I9" s="4">
        <v>8.5500000000000007</v>
      </c>
      <c r="J9" s="4">
        <v>0</v>
      </c>
      <c r="K9" s="5">
        <f t="shared" si="0"/>
        <v>10.55</v>
      </c>
      <c r="L9" s="4">
        <v>2.5</v>
      </c>
      <c r="M9" s="4">
        <v>8.3000000000000007</v>
      </c>
      <c r="N9" s="4">
        <v>0</v>
      </c>
      <c r="O9" s="5">
        <f t="shared" si="1"/>
        <v>10.8</v>
      </c>
      <c r="P9" s="4">
        <v>0</v>
      </c>
      <c r="Q9" s="4">
        <v>0</v>
      </c>
      <c r="R9" s="4">
        <v>0</v>
      </c>
      <c r="S9" s="5">
        <f t="shared" si="2"/>
        <v>0</v>
      </c>
      <c r="T9" s="4">
        <v>3.9</v>
      </c>
      <c r="U9" s="4">
        <v>8.0500000000000007</v>
      </c>
      <c r="V9" s="4">
        <v>0</v>
      </c>
      <c r="W9" s="5">
        <f t="shared" si="3"/>
        <v>11.950000000000001</v>
      </c>
      <c r="X9" s="5">
        <f t="shared" si="4"/>
        <v>33.300000000000004</v>
      </c>
      <c r="Z9">
        <f>X14</f>
        <v>142.6</v>
      </c>
      <c r="AA9" t="str">
        <f>D7</f>
        <v>TJ Slovan Jindřichův Hradec</v>
      </c>
      <c r="AB9">
        <v>3</v>
      </c>
    </row>
    <row r="10" spans="1:29" x14ac:dyDescent="0.25">
      <c r="B10">
        <v>884831</v>
      </c>
      <c r="C10">
        <v>4792</v>
      </c>
      <c r="D10" t="s">
        <v>90</v>
      </c>
      <c r="E10">
        <v>2007</v>
      </c>
      <c r="F10" s="13" t="s">
        <v>191</v>
      </c>
      <c r="G10" s="13" t="s">
        <v>91</v>
      </c>
      <c r="H10" s="4">
        <v>2</v>
      </c>
      <c r="I10" s="4">
        <v>9.25</v>
      </c>
      <c r="J10" s="4">
        <v>0</v>
      </c>
      <c r="K10" s="5">
        <f t="shared" si="0"/>
        <v>11.25</v>
      </c>
      <c r="L10" s="4">
        <v>2.5</v>
      </c>
      <c r="M10" s="4">
        <v>8.1</v>
      </c>
      <c r="N10" s="4">
        <v>0</v>
      </c>
      <c r="O10" s="5">
        <f t="shared" si="1"/>
        <v>10.6</v>
      </c>
      <c r="P10" s="4">
        <v>4.0999999999999996</v>
      </c>
      <c r="Q10" s="4">
        <v>8.6</v>
      </c>
      <c r="R10" s="4">
        <v>0</v>
      </c>
      <c r="S10" s="5">
        <f t="shared" si="2"/>
        <v>12.7</v>
      </c>
      <c r="T10" s="4">
        <v>4.2</v>
      </c>
      <c r="U10" s="4">
        <v>8.3000000000000007</v>
      </c>
      <c r="V10" s="4">
        <v>0</v>
      </c>
      <c r="W10" s="5">
        <f t="shared" si="3"/>
        <v>12.5</v>
      </c>
      <c r="X10" s="5">
        <f t="shared" si="4"/>
        <v>47.05</v>
      </c>
      <c r="Z10">
        <f>X14</f>
        <v>142.6</v>
      </c>
      <c r="AA10" t="str">
        <f>D7</f>
        <v>TJ Slovan Jindřichův Hradec</v>
      </c>
      <c r="AB10">
        <v>4</v>
      </c>
    </row>
    <row r="11" spans="1:29" x14ac:dyDescent="0.25">
      <c r="B11">
        <v>352756</v>
      </c>
      <c r="C11">
        <v>4792</v>
      </c>
      <c r="D11" t="s">
        <v>92</v>
      </c>
      <c r="E11">
        <v>2008</v>
      </c>
      <c r="F11" s="13" t="s">
        <v>191</v>
      </c>
      <c r="G11" s="12" t="s">
        <v>93</v>
      </c>
      <c r="H11" s="4">
        <v>0</v>
      </c>
      <c r="I11" s="4">
        <v>0</v>
      </c>
      <c r="J11" s="4">
        <v>0</v>
      </c>
      <c r="K11" s="5">
        <f t="shared" si="0"/>
        <v>0</v>
      </c>
      <c r="L11" s="4">
        <v>0</v>
      </c>
      <c r="M11" s="4">
        <v>0</v>
      </c>
      <c r="N11" s="4">
        <v>0</v>
      </c>
      <c r="O11" s="5">
        <f t="shared" si="1"/>
        <v>0</v>
      </c>
      <c r="P11" s="4">
        <v>4</v>
      </c>
      <c r="Q11" s="4">
        <v>8.3000000000000007</v>
      </c>
      <c r="R11" s="4">
        <v>0</v>
      </c>
      <c r="S11" s="5">
        <f t="shared" si="2"/>
        <v>12.3</v>
      </c>
      <c r="T11" s="4">
        <v>0</v>
      </c>
      <c r="U11" s="4">
        <v>0</v>
      </c>
      <c r="V11" s="4">
        <v>0</v>
      </c>
      <c r="W11" s="5">
        <f t="shared" si="3"/>
        <v>0</v>
      </c>
      <c r="X11" s="5">
        <f t="shared" si="4"/>
        <v>12.3</v>
      </c>
      <c r="Z11">
        <f>X14</f>
        <v>142.6</v>
      </c>
      <c r="AA11" t="str">
        <f>D7</f>
        <v>TJ Slovan Jindřichův Hradec</v>
      </c>
      <c r="AB11">
        <v>5</v>
      </c>
    </row>
    <row r="12" spans="1:29" x14ac:dyDescent="0.25">
      <c r="B12">
        <v>131168</v>
      </c>
      <c r="C12">
        <v>4792</v>
      </c>
      <c r="D12" t="s">
        <v>94</v>
      </c>
      <c r="E12">
        <v>2008</v>
      </c>
      <c r="F12" s="13" t="s">
        <v>191</v>
      </c>
      <c r="G12" s="13" t="s">
        <v>88</v>
      </c>
      <c r="H12" s="4">
        <v>2</v>
      </c>
      <c r="I12" s="4">
        <v>9.35</v>
      </c>
      <c r="J12" s="4">
        <v>0</v>
      </c>
      <c r="K12" s="5">
        <f t="shared" si="0"/>
        <v>11.35</v>
      </c>
      <c r="L12" s="4">
        <v>2.5</v>
      </c>
      <c r="M12" s="4">
        <v>8.75</v>
      </c>
      <c r="N12" s="4">
        <v>0</v>
      </c>
      <c r="O12" s="5">
        <f t="shared" si="1"/>
        <v>11.25</v>
      </c>
      <c r="P12" s="4">
        <v>3.9</v>
      </c>
      <c r="Q12" s="4">
        <v>9</v>
      </c>
      <c r="R12" s="4">
        <v>0</v>
      </c>
      <c r="S12" s="5">
        <f t="shared" si="2"/>
        <v>12.9</v>
      </c>
      <c r="T12" s="4">
        <v>4</v>
      </c>
      <c r="U12" s="4">
        <v>8.6999999999999993</v>
      </c>
      <c r="V12" s="4">
        <v>0</v>
      </c>
      <c r="W12" s="5">
        <f t="shared" si="3"/>
        <v>12.7</v>
      </c>
      <c r="X12" s="5">
        <f t="shared" si="4"/>
        <v>48.2</v>
      </c>
      <c r="Z12">
        <f>X14</f>
        <v>142.6</v>
      </c>
      <c r="AA12" t="str">
        <f>D7</f>
        <v>TJ Slovan Jindřichův Hradec</v>
      </c>
      <c r="AB12">
        <v>6</v>
      </c>
    </row>
    <row r="13" spans="1:29" x14ac:dyDescent="0.25">
      <c r="B13">
        <v>0</v>
      </c>
      <c r="C13">
        <v>0</v>
      </c>
      <c r="F13" s="13"/>
      <c r="G13" s="13"/>
      <c r="H13" s="4">
        <v>0</v>
      </c>
      <c r="I13" s="4">
        <v>0</v>
      </c>
      <c r="J13" s="4">
        <v>0</v>
      </c>
      <c r="K13" s="5">
        <f t="shared" si="0"/>
        <v>0</v>
      </c>
      <c r="L13" s="4">
        <v>0</v>
      </c>
      <c r="M13" s="4">
        <v>0</v>
      </c>
      <c r="N13" s="4">
        <v>0</v>
      </c>
      <c r="O13" s="5">
        <f t="shared" si="1"/>
        <v>0</v>
      </c>
      <c r="P13" s="4">
        <v>0</v>
      </c>
      <c r="Q13" s="4">
        <v>0</v>
      </c>
      <c r="R13" s="4">
        <v>0</v>
      </c>
      <c r="S13" s="5">
        <f t="shared" si="2"/>
        <v>0</v>
      </c>
      <c r="T13" s="4">
        <v>0</v>
      </c>
      <c r="U13" s="4">
        <v>0</v>
      </c>
      <c r="V13" s="4">
        <v>0</v>
      </c>
      <c r="W13" s="5">
        <f t="shared" si="3"/>
        <v>0</v>
      </c>
      <c r="X13" s="5">
        <f t="shared" si="4"/>
        <v>0</v>
      </c>
      <c r="Z13">
        <f>X14</f>
        <v>142.6</v>
      </c>
      <c r="AA13" t="str">
        <f>D7</f>
        <v>TJ Slovan Jindřichův Hradec</v>
      </c>
      <c r="AB13">
        <v>7</v>
      </c>
    </row>
    <row r="14" spans="1:29" x14ac:dyDescent="0.25">
      <c r="A14" s="5"/>
      <c r="B14" s="5"/>
      <c r="C14" s="5"/>
      <c r="D14" s="5" t="s">
        <v>30</v>
      </c>
      <c r="E14" s="5"/>
      <c r="F14" s="14"/>
      <c r="G14" s="14"/>
      <c r="H14" s="5"/>
      <c r="I14" s="5"/>
      <c r="J14" s="5">
        <v>0</v>
      </c>
      <c r="K14" s="5">
        <f>LARGE(K8:K13,3)+LARGE(K8:K13,2)+LARGE(K8:K13,1)-J14</f>
        <v>33.799999999999997</v>
      </c>
      <c r="L14" s="5"/>
      <c r="M14" s="5"/>
      <c r="N14" s="5">
        <v>0</v>
      </c>
      <c r="O14" s="5">
        <f>LARGE(O8:O13,3)+LARGE(O8:O13,2)+LARGE(O8:O13,1)-N14</f>
        <v>32.799999999999997</v>
      </c>
      <c r="P14" s="5"/>
      <c r="Q14" s="5"/>
      <c r="R14" s="5">
        <v>0</v>
      </c>
      <c r="S14" s="5">
        <f>LARGE(S8:S13,3)+LARGE(S8:S13,2)+LARGE(S8:S13,1)-R14</f>
        <v>38.1</v>
      </c>
      <c r="T14" s="5"/>
      <c r="U14" s="5"/>
      <c r="V14" s="5">
        <v>0</v>
      </c>
      <c r="W14" s="5">
        <f>LARGE(W8:W13,3)+LARGE(W8:W13,2)+LARGE(W8:W13,1)-V14</f>
        <v>37.9</v>
      </c>
      <c r="X14" s="5">
        <f t="shared" si="4"/>
        <v>142.6</v>
      </c>
      <c r="Z14">
        <f>X14</f>
        <v>142.6</v>
      </c>
      <c r="AA14" t="str">
        <f>D7</f>
        <v>TJ Slovan Jindřichův Hradec</v>
      </c>
      <c r="AB14">
        <v>8</v>
      </c>
    </row>
    <row r="15" spans="1:29" x14ac:dyDescent="0.25">
      <c r="A15" s="3">
        <v>2</v>
      </c>
      <c r="B15" s="3">
        <v>1220</v>
      </c>
      <c r="C15" s="3">
        <v>1482</v>
      </c>
      <c r="D15" s="3" t="s">
        <v>53</v>
      </c>
      <c r="E15" s="3"/>
      <c r="F15" s="15"/>
      <c r="G15" s="15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>
        <f>X22</f>
        <v>129.4</v>
      </c>
      <c r="AA15" t="str">
        <f>D15</f>
        <v>TJ Spartak MAS Sezimovo Ústí</v>
      </c>
      <c r="AB15">
        <v>1</v>
      </c>
    </row>
    <row r="16" spans="1:29" x14ac:dyDescent="0.25">
      <c r="B16">
        <v>616215</v>
      </c>
      <c r="C16">
        <v>1482</v>
      </c>
      <c r="D16" t="s">
        <v>95</v>
      </c>
      <c r="E16">
        <v>2008</v>
      </c>
      <c r="F16" s="13" t="s">
        <v>189</v>
      </c>
      <c r="G16" s="13" t="s">
        <v>57</v>
      </c>
      <c r="H16" s="4">
        <v>2</v>
      </c>
      <c r="I16" s="4">
        <v>7.95</v>
      </c>
      <c r="J16" s="4">
        <v>0</v>
      </c>
      <c r="K16" s="5">
        <f t="shared" ref="K16:K21" si="5">H16+I16-J16</f>
        <v>9.9499999999999993</v>
      </c>
      <c r="L16" s="4">
        <v>2.5</v>
      </c>
      <c r="M16" s="4">
        <v>5.65</v>
      </c>
      <c r="N16" s="4">
        <v>0</v>
      </c>
      <c r="O16" s="5">
        <f t="shared" ref="O16:O21" si="6">L16+M16-N16</f>
        <v>8.15</v>
      </c>
      <c r="P16" s="4">
        <v>4.2</v>
      </c>
      <c r="Q16" s="4">
        <v>7.15</v>
      </c>
      <c r="R16" s="4">
        <v>0</v>
      </c>
      <c r="S16" s="5">
        <f t="shared" ref="S16:S21" si="7">P16+Q16-R16</f>
        <v>11.350000000000001</v>
      </c>
      <c r="T16" s="4">
        <v>0</v>
      </c>
      <c r="U16" s="4">
        <v>0</v>
      </c>
      <c r="V16" s="4">
        <v>0</v>
      </c>
      <c r="W16" s="5">
        <f t="shared" ref="W16:W21" si="8">T16+U16-V16</f>
        <v>0</v>
      </c>
      <c r="X16" s="5">
        <f t="shared" ref="X16:X22" si="9">K16+O16+S16+W16</f>
        <v>29.450000000000003</v>
      </c>
      <c r="Z16">
        <f>X22</f>
        <v>129.4</v>
      </c>
      <c r="AA16" t="str">
        <f>D15</f>
        <v>TJ Spartak MAS Sezimovo Ústí</v>
      </c>
      <c r="AB16">
        <v>2</v>
      </c>
    </row>
    <row r="17" spans="1:28" x14ac:dyDescent="0.25">
      <c r="B17">
        <v>330501</v>
      </c>
      <c r="C17">
        <v>1482</v>
      </c>
      <c r="D17" t="s">
        <v>96</v>
      </c>
      <c r="E17">
        <v>2005</v>
      </c>
      <c r="F17" s="13" t="s">
        <v>189</v>
      </c>
      <c r="G17" s="13" t="s">
        <v>57</v>
      </c>
      <c r="H17" s="4">
        <v>0</v>
      </c>
      <c r="I17" s="4">
        <v>0</v>
      </c>
      <c r="J17" s="4">
        <v>0</v>
      </c>
      <c r="K17" s="5">
        <f t="shared" si="5"/>
        <v>0</v>
      </c>
      <c r="L17" s="4">
        <v>2.6</v>
      </c>
      <c r="M17" s="4">
        <v>7.25</v>
      </c>
      <c r="N17" s="4">
        <v>0</v>
      </c>
      <c r="O17" s="5">
        <f t="shared" si="6"/>
        <v>9.85</v>
      </c>
      <c r="P17" s="4">
        <v>4.0999999999999996</v>
      </c>
      <c r="Q17" s="4">
        <v>7.05</v>
      </c>
      <c r="R17" s="4">
        <v>0</v>
      </c>
      <c r="S17" s="5">
        <f t="shared" si="7"/>
        <v>11.149999999999999</v>
      </c>
      <c r="T17" s="4">
        <v>3.3</v>
      </c>
      <c r="U17" s="4">
        <v>7.7</v>
      </c>
      <c r="V17" s="4">
        <v>0</v>
      </c>
      <c r="W17" s="5">
        <f t="shared" si="8"/>
        <v>11</v>
      </c>
      <c r="X17" s="5">
        <f t="shared" si="9"/>
        <v>32</v>
      </c>
      <c r="Z17">
        <f>X22</f>
        <v>129.4</v>
      </c>
      <c r="AA17" t="str">
        <f>D15</f>
        <v>TJ Spartak MAS Sezimovo Ústí</v>
      </c>
      <c r="AB17">
        <v>3</v>
      </c>
    </row>
    <row r="18" spans="1:28" x14ac:dyDescent="0.25">
      <c r="B18">
        <v>677581</v>
      </c>
      <c r="C18">
        <v>1482</v>
      </c>
      <c r="D18" t="s">
        <v>97</v>
      </c>
      <c r="E18">
        <v>2007</v>
      </c>
      <c r="F18" s="13" t="s">
        <v>189</v>
      </c>
      <c r="G18" s="13" t="s">
        <v>57</v>
      </c>
      <c r="H18" s="4">
        <v>2</v>
      </c>
      <c r="I18" s="4">
        <v>8.85</v>
      </c>
      <c r="J18" s="4">
        <v>0</v>
      </c>
      <c r="K18" s="5">
        <f t="shared" si="5"/>
        <v>10.85</v>
      </c>
      <c r="L18" s="4">
        <v>2.5</v>
      </c>
      <c r="M18" s="4">
        <v>7.4</v>
      </c>
      <c r="N18" s="4">
        <v>0</v>
      </c>
      <c r="O18" s="5">
        <f t="shared" si="6"/>
        <v>9.9</v>
      </c>
      <c r="P18" s="4">
        <v>4</v>
      </c>
      <c r="Q18" s="4">
        <v>7.4</v>
      </c>
      <c r="R18" s="4">
        <v>0</v>
      </c>
      <c r="S18" s="5">
        <f t="shared" si="7"/>
        <v>11.4</v>
      </c>
      <c r="T18" s="4">
        <v>4.2</v>
      </c>
      <c r="U18" s="4">
        <v>7.8</v>
      </c>
      <c r="V18" s="4">
        <v>0</v>
      </c>
      <c r="W18" s="5">
        <f t="shared" si="8"/>
        <v>12</v>
      </c>
      <c r="X18" s="5">
        <f t="shared" si="9"/>
        <v>44.15</v>
      </c>
      <c r="Z18">
        <f>X22</f>
        <v>129.4</v>
      </c>
      <c r="AA18" t="str">
        <f>D15</f>
        <v>TJ Spartak MAS Sezimovo Ústí</v>
      </c>
      <c r="AB18">
        <v>4</v>
      </c>
    </row>
    <row r="19" spans="1:28" x14ac:dyDescent="0.25">
      <c r="B19">
        <v>516418</v>
      </c>
      <c r="C19">
        <v>1482</v>
      </c>
      <c r="D19" t="s">
        <v>98</v>
      </c>
      <c r="E19">
        <v>2007</v>
      </c>
      <c r="F19" s="13" t="s">
        <v>189</v>
      </c>
      <c r="G19" s="13" t="s">
        <v>57</v>
      </c>
      <c r="H19" s="4">
        <v>2</v>
      </c>
      <c r="I19" s="4">
        <v>8.15</v>
      </c>
      <c r="J19" s="4">
        <v>0</v>
      </c>
      <c r="K19" s="5">
        <f t="shared" si="5"/>
        <v>10.15</v>
      </c>
      <c r="L19" s="4">
        <v>2.5</v>
      </c>
      <c r="M19" s="4">
        <v>7.65</v>
      </c>
      <c r="N19" s="4">
        <v>0</v>
      </c>
      <c r="O19" s="5">
        <f t="shared" si="6"/>
        <v>10.15</v>
      </c>
      <c r="P19" s="4">
        <v>4.0999999999999996</v>
      </c>
      <c r="Q19" s="4">
        <v>7.25</v>
      </c>
      <c r="R19" s="4">
        <v>0</v>
      </c>
      <c r="S19" s="5">
        <f t="shared" si="7"/>
        <v>11.35</v>
      </c>
      <c r="T19" s="4">
        <v>4.0999999999999996</v>
      </c>
      <c r="U19" s="4">
        <v>7.35</v>
      </c>
      <c r="V19" s="4">
        <v>0</v>
      </c>
      <c r="W19" s="5">
        <f t="shared" si="8"/>
        <v>11.45</v>
      </c>
      <c r="X19" s="5">
        <f t="shared" si="9"/>
        <v>43.099999999999994</v>
      </c>
      <c r="Z19">
        <f>X22</f>
        <v>129.4</v>
      </c>
      <c r="AA19" t="str">
        <f>D15</f>
        <v>TJ Spartak MAS Sezimovo Ústí</v>
      </c>
      <c r="AB19">
        <v>5</v>
      </c>
    </row>
    <row r="20" spans="1:28" x14ac:dyDescent="0.25">
      <c r="B20">
        <v>0</v>
      </c>
      <c r="C20">
        <v>0</v>
      </c>
      <c r="F20" s="13"/>
      <c r="G20" s="13"/>
      <c r="H20" s="4">
        <v>0</v>
      </c>
      <c r="I20" s="4">
        <v>0</v>
      </c>
      <c r="J20" s="4">
        <v>0</v>
      </c>
      <c r="K20" s="5">
        <f t="shared" si="5"/>
        <v>0</v>
      </c>
      <c r="L20" s="4">
        <v>0</v>
      </c>
      <c r="M20" s="4">
        <v>0</v>
      </c>
      <c r="N20" s="4">
        <v>0</v>
      </c>
      <c r="O20" s="5">
        <f t="shared" si="6"/>
        <v>0</v>
      </c>
      <c r="P20" s="4">
        <v>0</v>
      </c>
      <c r="Q20" s="4">
        <v>0</v>
      </c>
      <c r="R20" s="4">
        <v>0</v>
      </c>
      <c r="S20" s="5">
        <f t="shared" si="7"/>
        <v>0</v>
      </c>
      <c r="T20" s="4">
        <v>0</v>
      </c>
      <c r="U20" s="4">
        <v>0</v>
      </c>
      <c r="V20" s="4">
        <v>0</v>
      </c>
      <c r="W20" s="5">
        <f t="shared" si="8"/>
        <v>0</v>
      </c>
      <c r="X20" s="5">
        <f t="shared" si="9"/>
        <v>0</v>
      </c>
      <c r="Z20">
        <f>X22</f>
        <v>129.4</v>
      </c>
      <c r="AA20" t="str">
        <f>D15</f>
        <v>TJ Spartak MAS Sezimovo Ústí</v>
      </c>
      <c r="AB20">
        <v>6</v>
      </c>
    </row>
    <row r="21" spans="1:28" x14ac:dyDescent="0.25">
      <c r="B21">
        <v>0</v>
      </c>
      <c r="C21">
        <v>0</v>
      </c>
      <c r="F21" s="13"/>
      <c r="G21" s="13"/>
      <c r="H21" s="4">
        <v>0</v>
      </c>
      <c r="I21" s="4">
        <v>0</v>
      </c>
      <c r="J21" s="4">
        <v>0</v>
      </c>
      <c r="K21" s="5">
        <f t="shared" si="5"/>
        <v>0</v>
      </c>
      <c r="L21" s="4">
        <v>0</v>
      </c>
      <c r="M21" s="4">
        <v>0</v>
      </c>
      <c r="N21" s="4">
        <v>0</v>
      </c>
      <c r="O21" s="5">
        <f t="shared" si="6"/>
        <v>0</v>
      </c>
      <c r="P21" s="4">
        <v>0</v>
      </c>
      <c r="Q21" s="4">
        <v>0</v>
      </c>
      <c r="R21" s="4">
        <v>0</v>
      </c>
      <c r="S21" s="5">
        <f t="shared" si="7"/>
        <v>0</v>
      </c>
      <c r="T21" s="4">
        <v>0</v>
      </c>
      <c r="U21" s="4">
        <v>0</v>
      </c>
      <c r="V21" s="4">
        <v>0</v>
      </c>
      <c r="W21" s="5">
        <f t="shared" si="8"/>
        <v>0</v>
      </c>
      <c r="X21" s="5">
        <f t="shared" si="9"/>
        <v>0</v>
      </c>
      <c r="Z21">
        <f>X22</f>
        <v>129.4</v>
      </c>
      <c r="AA21" t="str">
        <f>D15</f>
        <v>TJ Spartak MAS Sezimovo Ústí</v>
      </c>
      <c r="AB21">
        <v>7</v>
      </c>
    </row>
    <row r="22" spans="1:28" x14ac:dyDescent="0.25">
      <c r="A22" s="5"/>
      <c r="B22" s="5"/>
      <c r="C22" s="5"/>
      <c r="D22" s="5" t="s">
        <v>30</v>
      </c>
      <c r="E22" s="5"/>
      <c r="F22" s="14"/>
      <c r="G22" s="14"/>
      <c r="H22" s="5"/>
      <c r="I22" s="5"/>
      <c r="J22" s="5">
        <v>0</v>
      </c>
      <c r="K22" s="5">
        <f>LARGE(K16:K21,3)+LARGE(K16:K21,2)+LARGE(K16:K21,1)-J22</f>
        <v>30.950000000000003</v>
      </c>
      <c r="L22" s="5"/>
      <c r="M22" s="5"/>
      <c r="N22" s="5">
        <v>0</v>
      </c>
      <c r="O22" s="5">
        <f>LARGE(O16:O21,3)+LARGE(O16:O21,2)+LARGE(O16:O21,1)-N22</f>
        <v>29.9</v>
      </c>
      <c r="P22" s="5"/>
      <c r="Q22" s="5"/>
      <c r="R22" s="5">
        <v>0</v>
      </c>
      <c r="S22" s="5">
        <f>LARGE(S16:S21,3)+LARGE(S16:S21,2)+LARGE(S16:S21,1)-R22</f>
        <v>34.1</v>
      </c>
      <c r="T22" s="5"/>
      <c r="U22" s="5"/>
      <c r="V22" s="5">
        <v>0</v>
      </c>
      <c r="W22" s="5">
        <f>LARGE(W16:W21,3)+LARGE(W16:W21,2)+LARGE(W16:W21,1)-V22</f>
        <v>34.450000000000003</v>
      </c>
      <c r="X22" s="5">
        <f t="shared" si="9"/>
        <v>129.4</v>
      </c>
      <c r="Z22">
        <f>X22</f>
        <v>129.4</v>
      </c>
      <c r="AA22" t="str">
        <f>D15</f>
        <v>TJ Spartak MAS Sezimovo Ústí</v>
      </c>
      <c r="AB22">
        <v>8</v>
      </c>
    </row>
    <row r="23" spans="1:28" x14ac:dyDescent="0.25">
      <c r="A23" s="3">
        <v>3</v>
      </c>
      <c r="B23" s="3">
        <v>1105</v>
      </c>
      <c r="C23" s="3">
        <v>6453</v>
      </c>
      <c r="D23" s="3" t="s">
        <v>44</v>
      </c>
      <c r="E23" s="3"/>
      <c r="F23" s="15"/>
      <c r="G23" s="15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>
        <f>X30</f>
        <v>127.325</v>
      </c>
      <c r="AA23" t="str">
        <f>D23</f>
        <v>TJ Spartak Trhové Sviny</v>
      </c>
      <c r="AB23">
        <v>1</v>
      </c>
    </row>
    <row r="24" spans="1:28" x14ac:dyDescent="0.25">
      <c r="B24">
        <v>304044</v>
      </c>
      <c r="C24">
        <v>6453</v>
      </c>
      <c r="D24" t="s">
        <v>99</v>
      </c>
      <c r="E24">
        <v>2005</v>
      </c>
      <c r="F24" s="13" t="s">
        <v>193</v>
      </c>
      <c r="G24" s="13" t="s">
        <v>100</v>
      </c>
      <c r="H24" s="4">
        <v>2</v>
      </c>
      <c r="I24" s="4">
        <v>7.85</v>
      </c>
      <c r="J24" s="4">
        <v>0</v>
      </c>
      <c r="K24" s="5">
        <f t="shared" ref="K24:K29" si="10">H24+I24-J24</f>
        <v>9.85</v>
      </c>
      <c r="L24" s="4">
        <v>2.6</v>
      </c>
      <c r="M24" s="4">
        <v>6</v>
      </c>
      <c r="N24" s="4">
        <v>0</v>
      </c>
      <c r="O24" s="5">
        <f t="shared" ref="O24:O29" si="11">L24+M24-N24</f>
        <v>8.6</v>
      </c>
      <c r="P24" s="4">
        <v>3.8</v>
      </c>
      <c r="Q24" s="4">
        <v>7.6</v>
      </c>
      <c r="R24" s="4">
        <v>0</v>
      </c>
      <c r="S24" s="5">
        <f t="shared" ref="S24:S29" si="12">P24+Q24-R24</f>
        <v>11.399999999999999</v>
      </c>
      <c r="T24" s="4">
        <v>3.9</v>
      </c>
      <c r="U24" s="4">
        <v>6.55</v>
      </c>
      <c r="V24" s="4">
        <v>0</v>
      </c>
      <c r="W24" s="5">
        <f t="shared" ref="W24:W29" si="13">T24+U24-V24</f>
        <v>10.45</v>
      </c>
      <c r="X24" s="5">
        <f t="shared" ref="X24:X30" si="14">K24+O24+S24+W24</f>
        <v>40.299999999999997</v>
      </c>
      <c r="Z24">
        <f>X30</f>
        <v>127.325</v>
      </c>
      <c r="AA24" t="str">
        <f>D23</f>
        <v>TJ Spartak Trhové Sviny</v>
      </c>
      <c r="AB24">
        <v>2</v>
      </c>
    </row>
    <row r="25" spans="1:28" x14ac:dyDescent="0.25">
      <c r="B25">
        <v>672891</v>
      </c>
      <c r="C25">
        <v>6453</v>
      </c>
      <c r="D25" t="s">
        <v>101</v>
      </c>
      <c r="E25">
        <v>2005</v>
      </c>
      <c r="F25" s="13" t="s">
        <v>193</v>
      </c>
      <c r="G25" s="13" t="s">
        <v>100</v>
      </c>
      <c r="H25" s="4">
        <v>2</v>
      </c>
      <c r="I25" s="4">
        <v>8.625</v>
      </c>
      <c r="J25" s="4">
        <v>0</v>
      </c>
      <c r="K25" s="5">
        <f t="shared" si="10"/>
        <v>10.625</v>
      </c>
      <c r="L25" s="4">
        <v>2.5</v>
      </c>
      <c r="M25" s="4">
        <v>7.35</v>
      </c>
      <c r="N25" s="4">
        <v>0</v>
      </c>
      <c r="O25" s="5">
        <f t="shared" si="11"/>
        <v>9.85</v>
      </c>
      <c r="P25" s="4">
        <v>3.9</v>
      </c>
      <c r="Q25" s="4">
        <v>6.5</v>
      </c>
      <c r="R25" s="4">
        <v>0</v>
      </c>
      <c r="S25" s="5">
        <f t="shared" si="12"/>
        <v>10.4</v>
      </c>
      <c r="T25" s="4">
        <v>3.9</v>
      </c>
      <c r="U25" s="4">
        <v>8.0500000000000007</v>
      </c>
      <c r="V25" s="4">
        <v>0</v>
      </c>
      <c r="W25" s="5">
        <f t="shared" si="13"/>
        <v>11.950000000000001</v>
      </c>
      <c r="X25" s="5">
        <f t="shared" si="14"/>
        <v>42.825000000000003</v>
      </c>
      <c r="Z25">
        <f>X30</f>
        <v>127.325</v>
      </c>
      <c r="AA25" t="str">
        <f>D23</f>
        <v>TJ Spartak Trhové Sviny</v>
      </c>
      <c r="AB25">
        <v>3</v>
      </c>
    </row>
    <row r="26" spans="1:28" x14ac:dyDescent="0.25">
      <c r="B26">
        <v>387934</v>
      </c>
      <c r="C26">
        <v>6453</v>
      </c>
      <c r="D26" t="s">
        <v>102</v>
      </c>
      <c r="E26">
        <v>2007</v>
      </c>
      <c r="F26" s="13" t="s">
        <v>193</v>
      </c>
      <c r="G26" s="13" t="s">
        <v>100</v>
      </c>
      <c r="H26" s="4">
        <v>2</v>
      </c>
      <c r="I26" s="4">
        <v>8.0500000000000007</v>
      </c>
      <c r="J26" s="4">
        <v>0</v>
      </c>
      <c r="K26" s="5">
        <f t="shared" si="10"/>
        <v>10.050000000000001</v>
      </c>
      <c r="L26" s="4">
        <v>2.5</v>
      </c>
      <c r="M26" s="4">
        <v>7.05</v>
      </c>
      <c r="N26" s="4">
        <v>0</v>
      </c>
      <c r="O26" s="5">
        <f t="shared" si="11"/>
        <v>9.5500000000000007</v>
      </c>
      <c r="P26" s="4">
        <v>4.0999999999999996</v>
      </c>
      <c r="Q26" s="4">
        <v>8.4499999999999993</v>
      </c>
      <c r="R26" s="4">
        <v>0</v>
      </c>
      <c r="S26" s="5">
        <f t="shared" si="12"/>
        <v>12.549999999999999</v>
      </c>
      <c r="T26" s="4">
        <v>3.8</v>
      </c>
      <c r="U26" s="4">
        <v>8.25</v>
      </c>
      <c r="V26" s="4">
        <v>0</v>
      </c>
      <c r="W26" s="5">
        <f t="shared" si="13"/>
        <v>12.05</v>
      </c>
      <c r="X26" s="5">
        <f t="shared" si="14"/>
        <v>44.2</v>
      </c>
      <c r="Z26">
        <f>X30</f>
        <v>127.325</v>
      </c>
      <c r="AA26" t="str">
        <f>D23</f>
        <v>TJ Spartak Trhové Sviny</v>
      </c>
      <c r="AB26">
        <v>4</v>
      </c>
    </row>
    <row r="27" spans="1:28" x14ac:dyDescent="0.25">
      <c r="B27">
        <v>0</v>
      </c>
      <c r="C27">
        <v>0</v>
      </c>
      <c r="F27" s="13"/>
      <c r="G27" s="13"/>
      <c r="H27" s="4">
        <v>0</v>
      </c>
      <c r="I27" s="4">
        <v>0</v>
      </c>
      <c r="J27" s="4">
        <v>0</v>
      </c>
      <c r="K27" s="5">
        <f t="shared" si="10"/>
        <v>0</v>
      </c>
      <c r="L27" s="4">
        <v>0</v>
      </c>
      <c r="M27" s="4">
        <v>0</v>
      </c>
      <c r="N27" s="4">
        <v>0</v>
      </c>
      <c r="O27" s="5">
        <f t="shared" si="11"/>
        <v>0</v>
      </c>
      <c r="P27" s="4">
        <v>0</v>
      </c>
      <c r="Q27" s="4">
        <v>0</v>
      </c>
      <c r="R27" s="4">
        <v>0</v>
      </c>
      <c r="S27" s="5">
        <f t="shared" si="12"/>
        <v>0</v>
      </c>
      <c r="T27" s="4">
        <v>0</v>
      </c>
      <c r="U27" s="4">
        <v>0</v>
      </c>
      <c r="V27" s="4">
        <v>0</v>
      </c>
      <c r="W27" s="5">
        <f t="shared" si="13"/>
        <v>0</v>
      </c>
      <c r="X27" s="5">
        <f t="shared" si="14"/>
        <v>0</v>
      </c>
      <c r="Z27">
        <f>X30</f>
        <v>127.325</v>
      </c>
      <c r="AA27" t="str">
        <f>D23</f>
        <v>TJ Spartak Trhové Sviny</v>
      </c>
      <c r="AB27">
        <v>5</v>
      </c>
    </row>
    <row r="28" spans="1:28" x14ac:dyDescent="0.25">
      <c r="B28">
        <v>0</v>
      </c>
      <c r="C28">
        <v>0</v>
      </c>
      <c r="F28" s="13"/>
      <c r="G28" s="13"/>
      <c r="H28" s="4">
        <v>0</v>
      </c>
      <c r="I28" s="4">
        <v>0</v>
      </c>
      <c r="J28" s="4">
        <v>0</v>
      </c>
      <c r="K28" s="5">
        <f t="shared" si="10"/>
        <v>0</v>
      </c>
      <c r="L28" s="4">
        <v>0</v>
      </c>
      <c r="M28" s="4">
        <v>0</v>
      </c>
      <c r="N28" s="4">
        <v>0</v>
      </c>
      <c r="O28" s="5">
        <f t="shared" si="11"/>
        <v>0</v>
      </c>
      <c r="P28" s="4">
        <v>0</v>
      </c>
      <c r="Q28" s="4">
        <v>0</v>
      </c>
      <c r="R28" s="4">
        <v>0</v>
      </c>
      <c r="S28" s="5">
        <f t="shared" si="12"/>
        <v>0</v>
      </c>
      <c r="T28" s="4">
        <v>0</v>
      </c>
      <c r="U28" s="4">
        <v>0</v>
      </c>
      <c r="V28" s="4">
        <v>0</v>
      </c>
      <c r="W28" s="5">
        <f t="shared" si="13"/>
        <v>0</v>
      </c>
      <c r="X28" s="5">
        <f t="shared" si="14"/>
        <v>0</v>
      </c>
      <c r="Z28">
        <f>X30</f>
        <v>127.325</v>
      </c>
      <c r="AA28" t="str">
        <f>D23</f>
        <v>TJ Spartak Trhové Sviny</v>
      </c>
      <c r="AB28">
        <v>6</v>
      </c>
    </row>
    <row r="29" spans="1:28" x14ac:dyDescent="0.25">
      <c r="B29">
        <v>0</v>
      </c>
      <c r="C29">
        <v>0</v>
      </c>
      <c r="F29" s="13"/>
      <c r="G29" s="13"/>
      <c r="H29" s="4">
        <v>0</v>
      </c>
      <c r="I29" s="4">
        <v>0</v>
      </c>
      <c r="J29" s="4">
        <v>0</v>
      </c>
      <c r="K29" s="5">
        <f t="shared" si="10"/>
        <v>0</v>
      </c>
      <c r="L29" s="4">
        <v>0</v>
      </c>
      <c r="M29" s="4">
        <v>0</v>
      </c>
      <c r="N29" s="4">
        <v>0</v>
      </c>
      <c r="O29" s="5">
        <f t="shared" si="11"/>
        <v>0</v>
      </c>
      <c r="P29" s="4">
        <v>0</v>
      </c>
      <c r="Q29" s="4">
        <v>0</v>
      </c>
      <c r="R29" s="4">
        <v>0</v>
      </c>
      <c r="S29" s="5">
        <f t="shared" si="12"/>
        <v>0</v>
      </c>
      <c r="T29" s="4">
        <v>0</v>
      </c>
      <c r="U29" s="4">
        <v>0</v>
      </c>
      <c r="V29" s="4">
        <v>0</v>
      </c>
      <c r="W29" s="5">
        <f t="shared" si="13"/>
        <v>0</v>
      </c>
      <c r="X29" s="5">
        <f t="shared" si="14"/>
        <v>0</v>
      </c>
      <c r="Z29">
        <f>X30</f>
        <v>127.325</v>
      </c>
      <c r="AA29" t="str">
        <f>D23</f>
        <v>TJ Spartak Trhové Sviny</v>
      </c>
      <c r="AB29">
        <v>7</v>
      </c>
    </row>
    <row r="30" spans="1:28" x14ac:dyDescent="0.25">
      <c r="A30" s="5"/>
      <c r="B30" s="5"/>
      <c r="C30" s="5"/>
      <c r="D30" s="5" t="s">
        <v>30</v>
      </c>
      <c r="E30" s="5"/>
      <c r="F30" s="14"/>
      <c r="G30" s="14"/>
      <c r="H30" s="5"/>
      <c r="I30" s="5"/>
      <c r="J30" s="5">
        <v>0</v>
      </c>
      <c r="K30" s="5">
        <f>LARGE(K24:K29,3)+LARGE(K24:K29,2)+LARGE(K24:K29,1)-J30</f>
        <v>30.524999999999999</v>
      </c>
      <c r="L30" s="5"/>
      <c r="M30" s="5"/>
      <c r="N30" s="5">
        <v>0</v>
      </c>
      <c r="O30" s="5">
        <f>LARGE(O24:O29,3)+LARGE(O24:O29,2)+LARGE(O24:O29,1)-N30</f>
        <v>28</v>
      </c>
      <c r="P30" s="5"/>
      <c r="Q30" s="5"/>
      <c r="R30" s="5">
        <v>0</v>
      </c>
      <c r="S30" s="5">
        <f>LARGE(S24:S29,3)+LARGE(S24:S29,2)+LARGE(S24:S29,1)-R30</f>
        <v>34.349999999999994</v>
      </c>
      <c r="T30" s="5"/>
      <c r="U30" s="5"/>
      <c r="V30" s="5">
        <v>0</v>
      </c>
      <c r="W30" s="5">
        <f>LARGE(W24:W29,3)+LARGE(W24:W29,2)+LARGE(W24:W29,1)-V30</f>
        <v>34.450000000000003</v>
      </c>
      <c r="X30" s="5">
        <f t="shared" si="14"/>
        <v>127.325</v>
      </c>
      <c r="Z30">
        <f>X30</f>
        <v>127.325</v>
      </c>
      <c r="AA30" t="str">
        <f>D23</f>
        <v>TJ Spartak Trhové Sviny</v>
      </c>
      <c r="AB30">
        <v>8</v>
      </c>
    </row>
    <row r="31" spans="1:28" x14ac:dyDescent="0.25">
      <c r="A31" s="3">
        <v>4</v>
      </c>
      <c r="B31" s="3">
        <v>1241</v>
      </c>
      <c r="C31" s="3">
        <v>5185</v>
      </c>
      <c r="D31" s="3" t="s">
        <v>47</v>
      </c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>
        <f>X38</f>
        <v>121.27499999999999</v>
      </c>
      <c r="AA31" t="str">
        <f>D31</f>
        <v>SG Pelhřimov</v>
      </c>
      <c r="AB31">
        <v>1</v>
      </c>
    </row>
    <row r="32" spans="1:28" x14ac:dyDescent="0.25">
      <c r="B32">
        <v>988899</v>
      </c>
      <c r="C32">
        <v>5185</v>
      </c>
      <c r="D32" t="s">
        <v>83</v>
      </c>
      <c r="E32">
        <v>2007</v>
      </c>
      <c r="F32" s="13" t="s">
        <v>47</v>
      </c>
      <c r="G32" s="13" t="s">
        <v>85</v>
      </c>
      <c r="H32" s="4">
        <v>2</v>
      </c>
      <c r="I32" s="4">
        <v>7.8250000000000002</v>
      </c>
      <c r="J32" s="4">
        <v>0</v>
      </c>
      <c r="K32" s="5">
        <f t="shared" ref="K32:K37" si="15">H32+I32-J32</f>
        <v>9.8249999999999993</v>
      </c>
      <c r="L32" s="4">
        <v>2.4</v>
      </c>
      <c r="M32" s="4">
        <v>5.6</v>
      </c>
      <c r="N32" s="4">
        <v>1.5</v>
      </c>
      <c r="O32" s="5">
        <f t="shared" ref="O32:O37" si="16">L32+M32-N32</f>
        <v>6.5</v>
      </c>
      <c r="P32" s="4">
        <v>3.9</v>
      </c>
      <c r="Q32" s="4">
        <v>7.05</v>
      </c>
      <c r="R32" s="4">
        <v>0</v>
      </c>
      <c r="S32" s="5">
        <f t="shared" ref="S32:S37" si="17">P32+Q32-R32</f>
        <v>10.95</v>
      </c>
      <c r="T32" s="4">
        <v>3</v>
      </c>
      <c r="U32" s="4">
        <v>7.1</v>
      </c>
      <c r="V32" s="4">
        <v>0</v>
      </c>
      <c r="W32" s="5">
        <f t="shared" ref="W32:W37" si="18">T32+U32-V32</f>
        <v>10.1</v>
      </c>
      <c r="X32" s="5">
        <f t="shared" ref="X32:X38" si="19">K32+O32+S32+W32</f>
        <v>37.375</v>
      </c>
      <c r="Z32">
        <f>X38</f>
        <v>121.27499999999999</v>
      </c>
      <c r="AA32" t="str">
        <f>D31</f>
        <v>SG Pelhřimov</v>
      </c>
      <c r="AB32">
        <v>2</v>
      </c>
    </row>
    <row r="33" spans="1:28" x14ac:dyDescent="0.25">
      <c r="B33">
        <v>846172</v>
      </c>
      <c r="C33">
        <v>5185</v>
      </c>
      <c r="D33" t="s">
        <v>84</v>
      </c>
      <c r="E33">
        <v>2005</v>
      </c>
      <c r="F33" s="13" t="s">
        <v>47</v>
      </c>
      <c r="G33" s="13" t="s">
        <v>85</v>
      </c>
      <c r="H33" s="4">
        <v>2</v>
      </c>
      <c r="I33" s="4">
        <v>9.0250000000000004</v>
      </c>
      <c r="J33" s="4">
        <v>0</v>
      </c>
      <c r="K33" s="5">
        <f t="shared" si="15"/>
        <v>11.025</v>
      </c>
      <c r="L33" s="4">
        <v>2.7</v>
      </c>
      <c r="M33" s="4">
        <v>7</v>
      </c>
      <c r="N33" s="4">
        <v>0</v>
      </c>
      <c r="O33" s="5">
        <f t="shared" si="16"/>
        <v>9.6999999999999993</v>
      </c>
      <c r="P33" s="4">
        <v>4.2</v>
      </c>
      <c r="Q33" s="4">
        <v>7.25</v>
      </c>
      <c r="R33" s="4">
        <v>0</v>
      </c>
      <c r="S33" s="5">
        <f t="shared" si="17"/>
        <v>11.45</v>
      </c>
      <c r="T33" s="4">
        <v>4.3</v>
      </c>
      <c r="U33" s="4">
        <v>6.5</v>
      </c>
      <c r="V33" s="4">
        <v>0</v>
      </c>
      <c r="W33" s="5">
        <f t="shared" si="18"/>
        <v>10.8</v>
      </c>
      <c r="X33" s="5">
        <f t="shared" si="19"/>
        <v>42.974999999999994</v>
      </c>
      <c r="Z33">
        <f>X38</f>
        <v>121.27499999999999</v>
      </c>
      <c r="AA33" t="str">
        <f>D31</f>
        <v>SG Pelhřimov</v>
      </c>
      <c r="AB33">
        <v>3</v>
      </c>
    </row>
    <row r="34" spans="1:28" x14ac:dyDescent="0.25">
      <c r="B34">
        <v>208328</v>
      </c>
      <c r="C34">
        <v>5185</v>
      </c>
      <c r="D34" t="s">
        <v>86</v>
      </c>
      <c r="E34">
        <v>2008</v>
      </c>
      <c r="F34" s="13" t="s">
        <v>47</v>
      </c>
      <c r="G34" s="13" t="s">
        <v>85</v>
      </c>
      <c r="H34" s="4">
        <v>2</v>
      </c>
      <c r="I34" s="4">
        <v>8.125</v>
      </c>
      <c r="J34" s="4">
        <v>0</v>
      </c>
      <c r="K34" s="5">
        <f t="shared" si="15"/>
        <v>10.125</v>
      </c>
      <c r="L34" s="4">
        <v>2.5</v>
      </c>
      <c r="M34" s="4">
        <v>6.9</v>
      </c>
      <c r="N34" s="4">
        <v>0.5</v>
      </c>
      <c r="O34" s="5">
        <f t="shared" si="16"/>
        <v>8.9</v>
      </c>
      <c r="P34" s="4">
        <v>3.8</v>
      </c>
      <c r="Q34" s="4">
        <v>7.7</v>
      </c>
      <c r="R34" s="4">
        <v>0</v>
      </c>
      <c r="S34" s="5">
        <f t="shared" si="17"/>
        <v>11.5</v>
      </c>
      <c r="T34" s="4">
        <v>3.1</v>
      </c>
      <c r="U34" s="4">
        <v>7.3</v>
      </c>
      <c r="V34" s="4">
        <v>0</v>
      </c>
      <c r="W34" s="5">
        <f t="shared" si="18"/>
        <v>10.4</v>
      </c>
      <c r="X34" s="5">
        <f t="shared" si="19"/>
        <v>40.924999999999997</v>
      </c>
      <c r="Z34">
        <f>X38</f>
        <v>121.27499999999999</v>
      </c>
      <c r="AA34" t="str">
        <f>D31</f>
        <v>SG Pelhřimov</v>
      </c>
      <c r="AB34">
        <v>4</v>
      </c>
    </row>
    <row r="35" spans="1:28" x14ac:dyDescent="0.25">
      <c r="B35">
        <v>0</v>
      </c>
      <c r="C35">
        <v>0</v>
      </c>
      <c r="F35" s="13"/>
      <c r="G35" s="13"/>
      <c r="H35" s="4">
        <v>0</v>
      </c>
      <c r="I35" s="4">
        <v>0</v>
      </c>
      <c r="J35" s="4">
        <v>0</v>
      </c>
      <c r="K35" s="5">
        <f t="shared" si="15"/>
        <v>0</v>
      </c>
      <c r="L35" s="4">
        <v>0</v>
      </c>
      <c r="M35" s="4">
        <v>0</v>
      </c>
      <c r="N35" s="4">
        <v>0</v>
      </c>
      <c r="O35" s="5">
        <f t="shared" si="16"/>
        <v>0</v>
      </c>
      <c r="P35" s="4">
        <v>0</v>
      </c>
      <c r="Q35" s="4">
        <v>0</v>
      </c>
      <c r="R35" s="4">
        <v>0</v>
      </c>
      <c r="S35" s="5">
        <f t="shared" si="17"/>
        <v>0</v>
      </c>
      <c r="T35" s="4">
        <v>0</v>
      </c>
      <c r="U35" s="4">
        <v>0</v>
      </c>
      <c r="V35" s="4">
        <v>0</v>
      </c>
      <c r="W35" s="5">
        <f t="shared" si="18"/>
        <v>0</v>
      </c>
      <c r="X35" s="5">
        <f t="shared" si="19"/>
        <v>0</v>
      </c>
      <c r="Z35">
        <f>X38</f>
        <v>121.27499999999999</v>
      </c>
      <c r="AA35" t="str">
        <f>D31</f>
        <v>SG Pelhřimov</v>
      </c>
      <c r="AB35">
        <v>5</v>
      </c>
    </row>
    <row r="36" spans="1:28" x14ac:dyDescent="0.25">
      <c r="B36">
        <v>0</v>
      </c>
      <c r="C36">
        <v>0</v>
      </c>
      <c r="F36" s="13"/>
      <c r="G36" s="13"/>
      <c r="H36" s="4">
        <v>0</v>
      </c>
      <c r="I36" s="4">
        <v>0</v>
      </c>
      <c r="J36" s="4">
        <v>0</v>
      </c>
      <c r="K36" s="5">
        <f t="shared" si="15"/>
        <v>0</v>
      </c>
      <c r="L36" s="4">
        <v>0</v>
      </c>
      <c r="M36" s="4">
        <v>0</v>
      </c>
      <c r="N36" s="4">
        <v>0</v>
      </c>
      <c r="O36" s="5">
        <f t="shared" si="16"/>
        <v>0</v>
      </c>
      <c r="P36" s="4">
        <v>0</v>
      </c>
      <c r="Q36" s="4">
        <v>0</v>
      </c>
      <c r="R36" s="4">
        <v>0</v>
      </c>
      <c r="S36" s="5">
        <f t="shared" si="17"/>
        <v>0</v>
      </c>
      <c r="T36" s="4">
        <v>0</v>
      </c>
      <c r="U36" s="4">
        <v>0</v>
      </c>
      <c r="V36" s="4">
        <v>0</v>
      </c>
      <c r="W36" s="5">
        <f t="shared" si="18"/>
        <v>0</v>
      </c>
      <c r="X36" s="5">
        <f t="shared" si="19"/>
        <v>0</v>
      </c>
      <c r="Z36">
        <f>X38</f>
        <v>121.27499999999999</v>
      </c>
      <c r="AA36" t="str">
        <f>D31</f>
        <v>SG Pelhřimov</v>
      </c>
      <c r="AB36">
        <v>6</v>
      </c>
    </row>
    <row r="37" spans="1:28" x14ac:dyDescent="0.25">
      <c r="B37">
        <v>0</v>
      </c>
      <c r="C37">
        <v>0</v>
      </c>
      <c r="F37" s="13"/>
      <c r="G37" s="13"/>
      <c r="H37" s="4">
        <v>0</v>
      </c>
      <c r="I37" s="4">
        <v>0</v>
      </c>
      <c r="J37" s="4">
        <v>0</v>
      </c>
      <c r="K37" s="5">
        <f t="shared" si="15"/>
        <v>0</v>
      </c>
      <c r="L37" s="4">
        <v>0</v>
      </c>
      <c r="M37" s="4">
        <v>0</v>
      </c>
      <c r="N37" s="4">
        <v>0</v>
      </c>
      <c r="O37" s="5">
        <f t="shared" si="16"/>
        <v>0</v>
      </c>
      <c r="P37" s="4">
        <v>0</v>
      </c>
      <c r="Q37" s="4">
        <v>0</v>
      </c>
      <c r="R37" s="4">
        <v>0</v>
      </c>
      <c r="S37" s="5">
        <f t="shared" si="17"/>
        <v>0</v>
      </c>
      <c r="T37" s="4">
        <v>0</v>
      </c>
      <c r="U37" s="4">
        <v>0</v>
      </c>
      <c r="V37" s="4">
        <v>0</v>
      </c>
      <c r="W37" s="5">
        <f t="shared" si="18"/>
        <v>0</v>
      </c>
      <c r="X37" s="5">
        <f t="shared" si="19"/>
        <v>0</v>
      </c>
      <c r="Z37">
        <f>X38</f>
        <v>121.27499999999999</v>
      </c>
      <c r="AA37" t="str">
        <f>D31</f>
        <v>SG Pelhřimov</v>
      </c>
      <c r="AB37">
        <v>7</v>
      </c>
    </row>
    <row r="38" spans="1:28" x14ac:dyDescent="0.25">
      <c r="A38" s="5"/>
      <c r="B38" s="5"/>
      <c r="C38" s="5"/>
      <c r="D38" s="5" t="s">
        <v>30</v>
      </c>
      <c r="E38" s="5"/>
      <c r="F38" s="14"/>
      <c r="G38" s="14"/>
      <c r="H38" s="5"/>
      <c r="I38" s="5"/>
      <c r="J38" s="5">
        <v>0</v>
      </c>
      <c r="K38" s="5">
        <f>LARGE(K32:K37,3)+LARGE(K32:K37,2)+LARGE(K32:K37,1)-J38</f>
        <v>30.975000000000001</v>
      </c>
      <c r="L38" s="5"/>
      <c r="M38" s="5"/>
      <c r="N38" s="5">
        <v>0</v>
      </c>
      <c r="O38" s="5">
        <f>LARGE(O32:O37,3)+LARGE(O32:O37,2)+LARGE(O32:O37,1)-N38</f>
        <v>25.1</v>
      </c>
      <c r="P38" s="5"/>
      <c r="Q38" s="5"/>
      <c r="R38" s="5">
        <v>0</v>
      </c>
      <c r="S38" s="5">
        <f>LARGE(S32:S37,3)+LARGE(S32:S37,2)+LARGE(S32:S37,1)-R38</f>
        <v>33.9</v>
      </c>
      <c r="T38" s="5"/>
      <c r="U38" s="5"/>
      <c r="V38" s="5">
        <v>0</v>
      </c>
      <c r="W38" s="5">
        <f>LARGE(W32:W37,3)+LARGE(W32:W37,2)+LARGE(W32:W37,1)-V38</f>
        <v>31.3</v>
      </c>
      <c r="X38" s="5">
        <f t="shared" si="19"/>
        <v>121.27499999999999</v>
      </c>
      <c r="Z38">
        <f>X38</f>
        <v>121.27499999999999</v>
      </c>
      <c r="AA38" t="str">
        <f>D31</f>
        <v>SG Pelhřimov</v>
      </c>
      <c r="AB38">
        <v>8</v>
      </c>
    </row>
    <row r="39" spans="1:28" x14ac:dyDescent="0.25">
      <c r="A39" s="3">
        <v>5</v>
      </c>
      <c r="B39" s="3">
        <v>1110</v>
      </c>
      <c r="C39" s="3">
        <v>6453</v>
      </c>
      <c r="D39" s="3" t="s">
        <v>103</v>
      </c>
      <c r="E39" s="3"/>
      <c r="F39" s="15"/>
      <c r="G39" s="15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>
        <f>X46</f>
        <v>118.4</v>
      </c>
      <c r="AA39" t="str">
        <f>D39</f>
        <v>TJ Spartak Trhové Sviny B</v>
      </c>
      <c r="AB39">
        <v>1</v>
      </c>
    </row>
    <row r="40" spans="1:28" x14ac:dyDescent="0.25">
      <c r="B40">
        <v>797987</v>
      </c>
      <c r="C40">
        <v>6453</v>
      </c>
      <c r="D40" t="s">
        <v>104</v>
      </c>
      <c r="E40">
        <v>2007</v>
      </c>
      <c r="F40" s="13" t="s">
        <v>193</v>
      </c>
      <c r="G40" s="13" t="s">
        <v>45</v>
      </c>
      <c r="H40" s="4">
        <v>2</v>
      </c>
      <c r="I40" s="4">
        <v>7</v>
      </c>
      <c r="J40" s="4">
        <v>0</v>
      </c>
      <c r="K40" s="5">
        <f t="shared" ref="K40:K45" si="20">H40+I40-J40</f>
        <v>9</v>
      </c>
      <c r="L40" s="4">
        <v>2.4</v>
      </c>
      <c r="M40" s="4">
        <v>5.2</v>
      </c>
      <c r="N40" s="4">
        <v>0.5</v>
      </c>
      <c r="O40" s="5">
        <f t="shared" ref="O40:O45" si="21">L40+M40-N40</f>
        <v>7.1</v>
      </c>
      <c r="P40" s="4">
        <v>3.8</v>
      </c>
      <c r="Q40" s="4">
        <v>6.4</v>
      </c>
      <c r="R40" s="4">
        <v>0</v>
      </c>
      <c r="S40" s="5">
        <f t="shared" ref="S40:S45" si="22">P40+Q40-R40</f>
        <v>10.199999999999999</v>
      </c>
      <c r="T40" s="4">
        <v>2.5</v>
      </c>
      <c r="U40" s="4">
        <v>6.2</v>
      </c>
      <c r="V40" s="4">
        <v>0.5</v>
      </c>
      <c r="W40" s="5">
        <f t="shared" ref="W40:W45" si="23">T40+U40-V40</f>
        <v>8.1999999999999993</v>
      </c>
      <c r="X40" s="5">
        <f t="shared" ref="X40:X46" si="24">K40+O40+S40+W40</f>
        <v>34.5</v>
      </c>
      <c r="Z40">
        <f>X46</f>
        <v>118.4</v>
      </c>
      <c r="AA40" t="str">
        <f>D39</f>
        <v>TJ Spartak Trhové Sviny B</v>
      </c>
      <c r="AB40">
        <v>2</v>
      </c>
    </row>
    <row r="41" spans="1:28" x14ac:dyDescent="0.25">
      <c r="B41">
        <v>164634</v>
      </c>
      <c r="C41">
        <v>6453</v>
      </c>
      <c r="D41" t="s">
        <v>105</v>
      </c>
      <c r="E41">
        <v>2007</v>
      </c>
      <c r="F41" s="13" t="s">
        <v>193</v>
      </c>
      <c r="G41" s="13" t="s">
        <v>45</v>
      </c>
      <c r="H41" s="4">
        <v>2</v>
      </c>
      <c r="I41" s="4">
        <v>7.95</v>
      </c>
      <c r="J41" s="4">
        <v>0</v>
      </c>
      <c r="K41" s="5">
        <f t="shared" si="20"/>
        <v>9.9499999999999993</v>
      </c>
      <c r="L41" s="4">
        <v>2.6</v>
      </c>
      <c r="M41" s="4">
        <v>5.25</v>
      </c>
      <c r="N41" s="4">
        <v>0</v>
      </c>
      <c r="O41" s="5">
        <f t="shared" si="21"/>
        <v>7.85</v>
      </c>
      <c r="P41" s="4">
        <v>4.0999999999999996</v>
      </c>
      <c r="Q41" s="4">
        <v>6.95</v>
      </c>
      <c r="R41" s="4">
        <v>0</v>
      </c>
      <c r="S41" s="5">
        <f t="shared" si="22"/>
        <v>11.05</v>
      </c>
      <c r="T41" s="4">
        <v>2.6</v>
      </c>
      <c r="U41" s="4">
        <v>6.9</v>
      </c>
      <c r="V41" s="4">
        <v>0</v>
      </c>
      <c r="W41" s="5">
        <f t="shared" si="23"/>
        <v>9.5</v>
      </c>
      <c r="X41" s="5">
        <f t="shared" si="24"/>
        <v>38.349999999999994</v>
      </c>
      <c r="Z41">
        <f>X46</f>
        <v>118.4</v>
      </c>
      <c r="AA41" t="str">
        <f>D39</f>
        <v>TJ Spartak Trhové Sviny B</v>
      </c>
      <c r="AB41">
        <v>3</v>
      </c>
    </row>
    <row r="42" spans="1:28" x14ac:dyDescent="0.25">
      <c r="B42">
        <v>594634</v>
      </c>
      <c r="C42">
        <v>6453</v>
      </c>
      <c r="D42" t="s">
        <v>106</v>
      </c>
      <c r="E42">
        <v>2008</v>
      </c>
      <c r="F42" s="13" t="s">
        <v>193</v>
      </c>
      <c r="G42" s="13" t="s">
        <v>45</v>
      </c>
      <c r="H42" s="4">
        <v>2</v>
      </c>
      <c r="I42" s="4">
        <v>7.75</v>
      </c>
      <c r="J42" s="4">
        <v>0</v>
      </c>
      <c r="K42" s="5">
        <f t="shared" si="20"/>
        <v>9.75</v>
      </c>
      <c r="L42" s="4">
        <v>1.3</v>
      </c>
      <c r="M42" s="4">
        <v>7.35</v>
      </c>
      <c r="N42" s="4">
        <v>1</v>
      </c>
      <c r="O42" s="5">
        <f t="shared" si="21"/>
        <v>7.65</v>
      </c>
      <c r="P42" s="4">
        <v>3.8</v>
      </c>
      <c r="Q42" s="4">
        <v>6.85</v>
      </c>
      <c r="R42" s="4">
        <v>0</v>
      </c>
      <c r="S42" s="5">
        <f t="shared" si="22"/>
        <v>10.649999999999999</v>
      </c>
      <c r="T42" s="4">
        <v>2.7</v>
      </c>
      <c r="U42" s="4">
        <v>7.15</v>
      </c>
      <c r="V42" s="4">
        <v>0</v>
      </c>
      <c r="W42" s="5">
        <f t="shared" si="23"/>
        <v>9.8500000000000014</v>
      </c>
      <c r="X42" s="5">
        <f t="shared" si="24"/>
        <v>37.9</v>
      </c>
      <c r="Z42">
        <f>X46</f>
        <v>118.4</v>
      </c>
      <c r="AA42" t="str">
        <f>D39</f>
        <v>TJ Spartak Trhové Sviny B</v>
      </c>
      <c r="AB42">
        <v>4</v>
      </c>
    </row>
    <row r="43" spans="1:28" x14ac:dyDescent="0.25">
      <c r="B43">
        <v>411830</v>
      </c>
      <c r="C43">
        <v>6453</v>
      </c>
      <c r="D43" t="s">
        <v>107</v>
      </c>
      <c r="E43">
        <v>2005</v>
      </c>
      <c r="F43" s="13" t="s">
        <v>193</v>
      </c>
      <c r="G43" s="13" t="s">
        <v>45</v>
      </c>
      <c r="H43" s="4">
        <v>2</v>
      </c>
      <c r="I43" s="4">
        <v>8.6</v>
      </c>
      <c r="J43" s="4">
        <v>0</v>
      </c>
      <c r="K43" s="5">
        <f t="shared" si="20"/>
        <v>10.6</v>
      </c>
      <c r="L43" s="4">
        <v>2.7</v>
      </c>
      <c r="M43" s="4">
        <v>5.45</v>
      </c>
      <c r="N43" s="4">
        <v>0</v>
      </c>
      <c r="O43" s="5">
        <f t="shared" si="21"/>
        <v>8.15</v>
      </c>
      <c r="P43" s="4">
        <v>4.0999999999999996</v>
      </c>
      <c r="Q43" s="4">
        <v>8</v>
      </c>
      <c r="R43" s="4">
        <v>0</v>
      </c>
      <c r="S43" s="5">
        <f t="shared" si="22"/>
        <v>12.1</v>
      </c>
      <c r="T43" s="4">
        <v>3.7</v>
      </c>
      <c r="U43" s="4">
        <v>7.6</v>
      </c>
      <c r="V43" s="4">
        <v>0</v>
      </c>
      <c r="W43" s="5">
        <f t="shared" si="23"/>
        <v>11.3</v>
      </c>
      <c r="X43" s="5">
        <f t="shared" si="24"/>
        <v>42.150000000000006</v>
      </c>
      <c r="Z43">
        <f>X46</f>
        <v>118.4</v>
      </c>
      <c r="AA43" t="str">
        <f>D39</f>
        <v>TJ Spartak Trhové Sviny B</v>
      </c>
      <c r="AB43">
        <v>5</v>
      </c>
    </row>
    <row r="44" spans="1:28" x14ac:dyDescent="0.25">
      <c r="B44">
        <v>0</v>
      </c>
      <c r="C44">
        <v>0</v>
      </c>
      <c r="H44" s="4">
        <v>0</v>
      </c>
      <c r="I44" s="4">
        <v>0</v>
      </c>
      <c r="J44" s="4">
        <v>0</v>
      </c>
      <c r="K44" s="5">
        <f t="shared" si="20"/>
        <v>0</v>
      </c>
      <c r="L44" s="4">
        <v>0</v>
      </c>
      <c r="M44" s="4">
        <v>0</v>
      </c>
      <c r="N44" s="4">
        <v>0</v>
      </c>
      <c r="O44" s="5">
        <f t="shared" si="21"/>
        <v>0</v>
      </c>
      <c r="P44" s="4">
        <v>0</v>
      </c>
      <c r="Q44" s="4">
        <v>0</v>
      </c>
      <c r="R44" s="4">
        <v>0</v>
      </c>
      <c r="S44" s="5">
        <f t="shared" si="22"/>
        <v>0</v>
      </c>
      <c r="T44" s="4">
        <v>0</v>
      </c>
      <c r="U44" s="4">
        <v>0</v>
      </c>
      <c r="V44" s="4">
        <v>0</v>
      </c>
      <c r="W44" s="5">
        <f t="shared" si="23"/>
        <v>0</v>
      </c>
      <c r="X44" s="5">
        <f t="shared" si="24"/>
        <v>0</v>
      </c>
      <c r="Z44">
        <f>X46</f>
        <v>118.4</v>
      </c>
      <c r="AA44" t="str">
        <f>D39</f>
        <v>TJ Spartak Trhové Sviny B</v>
      </c>
      <c r="AB44">
        <v>6</v>
      </c>
    </row>
    <row r="45" spans="1:28" x14ac:dyDescent="0.25">
      <c r="B45">
        <v>0</v>
      </c>
      <c r="C45">
        <v>0</v>
      </c>
      <c r="H45" s="4">
        <v>0</v>
      </c>
      <c r="I45" s="4">
        <v>0</v>
      </c>
      <c r="J45" s="4">
        <v>0</v>
      </c>
      <c r="K45" s="5">
        <f t="shared" si="20"/>
        <v>0</v>
      </c>
      <c r="L45" s="4">
        <v>0</v>
      </c>
      <c r="M45" s="4">
        <v>0</v>
      </c>
      <c r="N45" s="4">
        <v>0</v>
      </c>
      <c r="O45" s="5">
        <f t="shared" si="21"/>
        <v>0</v>
      </c>
      <c r="P45" s="4">
        <v>0</v>
      </c>
      <c r="Q45" s="4">
        <v>0</v>
      </c>
      <c r="R45" s="4">
        <v>0</v>
      </c>
      <c r="S45" s="5">
        <f t="shared" si="22"/>
        <v>0</v>
      </c>
      <c r="T45" s="4">
        <v>0</v>
      </c>
      <c r="U45" s="4">
        <v>0</v>
      </c>
      <c r="V45" s="4">
        <v>0</v>
      </c>
      <c r="W45" s="5">
        <f t="shared" si="23"/>
        <v>0</v>
      </c>
      <c r="X45" s="5">
        <f t="shared" si="24"/>
        <v>0</v>
      </c>
      <c r="Z45">
        <f>X46</f>
        <v>118.4</v>
      </c>
      <c r="AA45" t="str">
        <f>D39</f>
        <v>TJ Spartak Trhové Sviny B</v>
      </c>
      <c r="AB45">
        <v>7</v>
      </c>
    </row>
    <row r="46" spans="1:28" x14ac:dyDescent="0.25">
      <c r="A46" s="5"/>
      <c r="B46" s="5"/>
      <c r="C46" s="5"/>
      <c r="D46" s="5" t="s">
        <v>30</v>
      </c>
      <c r="E46" s="5"/>
      <c r="F46" s="5"/>
      <c r="G46" s="5"/>
      <c r="H46" s="5"/>
      <c r="I46" s="5"/>
      <c r="J46" s="5">
        <v>0</v>
      </c>
      <c r="K46" s="5">
        <f>LARGE(K40:K45,3)+LARGE(K40:K45,2)+LARGE(K40:K45,1)-J46</f>
        <v>30.299999999999997</v>
      </c>
      <c r="L46" s="5"/>
      <c r="M46" s="5"/>
      <c r="N46" s="5">
        <v>0</v>
      </c>
      <c r="O46" s="5">
        <f>LARGE(O40:O45,3)+LARGE(O40:O45,2)+LARGE(O40:O45,1)-N46</f>
        <v>23.65</v>
      </c>
      <c r="P46" s="5"/>
      <c r="Q46" s="5"/>
      <c r="R46" s="5">
        <v>0</v>
      </c>
      <c r="S46" s="5">
        <f>LARGE(S40:S45,3)+LARGE(S40:S45,2)+LARGE(S40:S45,1)-R46</f>
        <v>33.799999999999997</v>
      </c>
      <c r="T46" s="5"/>
      <c r="U46" s="5"/>
      <c r="V46" s="5">
        <v>0</v>
      </c>
      <c r="W46" s="5">
        <f>LARGE(W40:W45,3)+LARGE(W40:W45,2)+LARGE(W40:W45,1)-V46</f>
        <v>30.650000000000002</v>
      </c>
      <c r="X46" s="5">
        <f t="shared" si="24"/>
        <v>118.4</v>
      </c>
      <c r="Z46">
        <f>X46</f>
        <v>118.4</v>
      </c>
      <c r="AA46" t="str">
        <f>D39</f>
        <v>TJ Spartak Trhové Sviny B</v>
      </c>
      <c r="AB46">
        <v>8</v>
      </c>
    </row>
  </sheetData>
  <sheetProtection formatCells="0" formatColumns="0" formatRows="0" insertColumns="0" insertRows="0" insertHyperlinks="0" deleteColumns="0" deleteRows="0" sort="0" autoFilter="0" pivotTables="0"/>
  <sortState ref="A7:AC46">
    <sortCondition descending="1" ref="Z7"/>
  </sortState>
  <pageMargins left="0.25" right="0.25" top="0.75" bottom="0.75" header="0.3" footer="0.3"/>
  <pageSetup paperSize="9" scale="71" fitToHeight="0" orientation="landscape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C14"/>
  <sheetViews>
    <sheetView workbookViewId="0">
      <selection activeCell="F5" sqref="F5"/>
    </sheetView>
  </sheetViews>
  <sheetFormatPr defaultRowHeight="15" x14ac:dyDescent="0.25"/>
  <cols>
    <col min="1" max="1" width="6.42578125" customWidth="1"/>
    <col min="2" max="3" width="10" hidden="1" customWidth="1"/>
    <col min="4" max="4" width="17.28515625" customWidth="1"/>
    <col min="5" max="5" width="6.28515625" customWidth="1"/>
    <col min="6" max="6" width="17.7109375" customWidth="1"/>
    <col min="7" max="7" width="18.7109375" customWidth="1"/>
    <col min="8" max="10" width="7" customWidth="1"/>
    <col min="11" max="11" width="8" customWidth="1"/>
    <col min="12" max="14" width="7" customWidth="1"/>
    <col min="15" max="15" width="8" customWidth="1"/>
    <col min="16" max="18" width="7" customWidth="1"/>
    <col min="19" max="19" width="8" customWidth="1"/>
    <col min="20" max="22" width="7" customWidth="1"/>
    <col min="23" max="24" width="8" customWidth="1"/>
    <col min="25" max="25" width="30" hidden="1" customWidth="1"/>
    <col min="26" max="26" width="8" hidden="1" customWidth="1"/>
    <col min="27" max="27" width="20" hidden="1" customWidth="1"/>
    <col min="28" max="28" width="8" hidden="1" customWidth="1"/>
    <col min="29" max="29" width="30" hidden="1" customWidth="1"/>
  </cols>
  <sheetData>
    <row r="1" spans="1:29" ht="18.75" x14ac:dyDescent="0.3">
      <c r="D1" s="1" t="s">
        <v>0</v>
      </c>
    </row>
    <row r="2" spans="1:29" ht="18.75" x14ac:dyDescent="0.3">
      <c r="D2" s="1" t="s">
        <v>1</v>
      </c>
      <c r="G2" s="6" t="s">
        <v>139</v>
      </c>
    </row>
    <row r="3" spans="1:29" ht="18.75" x14ac:dyDescent="0.3">
      <c r="D3" s="1" t="s">
        <v>108</v>
      </c>
      <c r="G3" s="6" t="s">
        <v>138</v>
      </c>
    </row>
    <row r="6" spans="1:29" x14ac:dyDescent="0.25">
      <c r="A6" s="2" t="s">
        <v>3</v>
      </c>
      <c r="B6" s="2" t="s">
        <v>4</v>
      </c>
      <c r="C6" s="2" t="s">
        <v>5</v>
      </c>
      <c r="D6" s="2" t="s">
        <v>6</v>
      </c>
      <c r="E6" s="2" t="s">
        <v>7</v>
      </c>
      <c r="F6" s="2" t="s">
        <v>8</v>
      </c>
      <c r="G6" s="2" t="s">
        <v>9</v>
      </c>
      <c r="H6" s="2" t="s">
        <v>10</v>
      </c>
      <c r="I6" s="2" t="s">
        <v>11</v>
      </c>
      <c r="J6" s="2" t="s">
        <v>12</v>
      </c>
      <c r="K6" s="2" t="s">
        <v>13</v>
      </c>
      <c r="L6" s="2" t="s">
        <v>10</v>
      </c>
      <c r="M6" s="2" t="s">
        <v>11</v>
      </c>
      <c r="N6" s="2" t="s">
        <v>12</v>
      </c>
      <c r="O6" s="2" t="s">
        <v>14</v>
      </c>
      <c r="P6" s="2" t="s">
        <v>10</v>
      </c>
      <c r="Q6" s="2" t="s">
        <v>11</v>
      </c>
      <c r="R6" s="2" t="s">
        <v>12</v>
      </c>
      <c r="S6" s="2" t="s">
        <v>15</v>
      </c>
      <c r="T6" s="2" t="s">
        <v>10</v>
      </c>
      <c r="U6" s="2" t="s">
        <v>11</v>
      </c>
      <c r="V6" s="2" t="s">
        <v>12</v>
      </c>
      <c r="W6" s="2" t="s">
        <v>16</v>
      </c>
      <c r="X6" s="2" t="s">
        <v>17</v>
      </c>
      <c r="Y6" s="2" t="s">
        <v>18</v>
      </c>
      <c r="Z6" s="2" t="s">
        <v>19</v>
      </c>
      <c r="AA6" s="2" t="s">
        <v>20</v>
      </c>
      <c r="AB6" s="2" t="s">
        <v>21</v>
      </c>
      <c r="AC6" s="2" t="s">
        <v>22</v>
      </c>
    </row>
    <row r="7" spans="1:29" x14ac:dyDescent="0.25">
      <c r="A7" s="3">
        <v>1</v>
      </c>
      <c r="B7" s="3">
        <v>1158</v>
      </c>
      <c r="C7" s="3">
        <v>3479</v>
      </c>
      <c r="D7" s="3" t="s">
        <v>23</v>
      </c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>
        <f>X14</f>
        <v>131.27499999999998</v>
      </c>
      <c r="AA7" t="str">
        <f>D7</f>
        <v>Merkur České Budějovice</v>
      </c>
      <c r="AB7">
        <v>1</v>
      </c>
    </row>
    <row r="8" spans="1:29" x14ac:dyDescent="0.25">
      <c r="B8">
        <v>225342</v>
      </c>
      <c r="C8">
        <v>3479</v>
      </c>
      <c r="D8" t="s">
        <v>109</v>
      </c>
      <c r="E8">
        <v>2005</v>
      </c>
      <c r="F8" s="13" t="s">
        <v>190</v>
      </c>
      <c r="G8" s="13" t="s">
        <v>25</v>
      </c>
      <c r="H8" s="4">
        <v>2.8</v>
      </c>
      <c r="I8" s="4">
        <v>8.875</v>
      </c>
      <c r="J8" s="4">
        <v>0</v>
      </c>
      <c r="K8" s="5">
        <f t="shared" ref="K8:K13" si="0">H8+I8-J8</f>
        <v>11.675000000000001</v>
      </c>
      <c r="L8" s="4">
        <v>2.9</v>
      </c>
      <c r="M8" s="4">
        <v>7.75</v>
      </c>
      <c r="N8" s="4">
        <v>0</v>
      </c>
      <c r="O8" s="5">
        <f t="shared" ref="O8:O13" si="1">L8+M8-N8</f>
        <v>10.65</v>
      </c>
      <c r="P8" s="4">
        <v>0</v>
      </c>
      <c r="Q8" s="4">
        <v>0</v>
      </c>
      <c r="R8" s="4">
        <v>0</v>
      </c>
      <c r="S8" s="5">
        <f t="shared" ref="S8:S13" si="2">P8+Q8-R8</f>
        <v>0</v>
      </c>
      <c r="T8" s="4">
        <v>2.9</v>
      </c>
      <c r="U8" s="4">
        <v>7.9</v>
      </c>
      <c r="V8" s="4">
        <v>0</v>
      </c>
      <c r="W8" s="5">
        <f t="shared" ref="W8:W13" si="3">T8+U8-V8</f>
        <v>10.8</v>
      </c>
      <c r="X8" s="5">
        <f t="shared" ref="X8:X14" si="4">K8+O8+S8+W8</f>
        <v>33.125</v>
      </c>
      <c r="Z8">
        <f>X14</f>
        <v>131.27499999999998</v>
      </c>
      <c r="AA8" t="str">
        <f>D7</f>
        <v>Merkur České Budějovice</v>
      </c>
      <c r="AB8">
        <v>2</v>
      </c>
    </row>
    <row r="9" spans="1:29" x14ac:dyDescent="0.25">
      <c r="B9">
        <v>600699</v>
      </c>
      <c r="C9">
        <v>3479</v>
      </c>
      <c r="D9" t="s">
        <v>110</v>
      </c>
      <c r="E9">
        <v>2006</v>
      </c>
      <c r="F9" s="13" t="s">
        <v>190</v>
      </c>
      <c r="G9" s="13" t="s">
        <v>25</v>
      </c>
      <c r="H9" s="4">
        <v>2</v>
      </c>
      <c r="I9" s="4">
        <v>9.1999999999999993</v>
      </c>
      <c r="J9" s="4">
        <v>0</v>
      </c>
      <c r="K9" s="5">
        <f t="shared" si="0"/>
        <v>11.2</v>
      </c>
      <c r="L9" s="4">
        <v>2.2000000000000002</v>
      </c>
      <c r="M9" s="4">
        <v>6.7</v>
      </c>
      <c r="N9" s="4">
        <v>0</v>
      </c>
      <c r="O9" s="5">
        <f t="shared" si="1"/>
        <v>8.9</v>
      </c>
      <c r="P9" s="4">
        <v>3.2</v>
      </c>
      <c r="Q9" s="4">
        <v>7.1</v>
      </c>
      <c r="R9" s="4">
        <v>0</v>
      </c>
      <c r="S9" s="5">
        <f t="shared" si="2"/>
        <v>10.3</v>
      </c>
      <c r="T9" s="4">
        <v>3</v>
      </c>
      <c r="U9" s="4">
        <v>7.85</v>
      </c>
      <c r="V9" s="4">
        <v>0</v>
      </c>
      <c r="W9" s="5">
        <f t="shared" si="3"/>
        <v>10.85</v>
      </c>
      <c r="X9" s="5">
        <f t="shared" si="4"/>
        <v>41.25</v>
      </c>
      <c r="Z9">
        <f>X14</f>
        <v>131.27499999999998</v>
      </c>
      <c r="AA9" t="str">
        <f>D7</f>
        <v>Merkur České Budějovice</v>
      </c>
      <c r="AB9">
        <v>3</v>
      </c>
    </row>
    <row r="10" spans="1:29" x14ac:dyDescent="0.25">
      <c r="B10">
        <v>104084</v>
      </c>
      <c r="C10">
        <v>3479</v>
      </c>
      <c r="D10" t="s">
        <v>111</v>
      </c>
      <c r="E10">
        <v>2005</v>
      </c>
      <c r="F10" s="13" t="s">
        <v>190</v>
      </c>
      <c r="G10" s="13" t="s">
        <v>25</v>
      </c>
      <c r="H10" s="4">
        <v>2</v>
      </c>
      <c r="I10" s="4">
        <v>8.65</v>
      </c>
      <c r="J10" s="4">
        <v>0</v>
      </c>
      <c r="K10" s="5">
        <f t="shared" si="0"/>
        <v>10.65</v>
      </c>
      <c r="L10" s="4">
        <v>0</v>
      </c>
      <c r="M10" s="4">
        <v>0</v>
      </c>
      <c r="N10" s="4">
        <v>0</v>
      </c>
      <c r="O10" s="5">
        <f t="shared" si="1"/>
        <v>0</v>
      </c>
      <c r="P10" s="4">
        <v>2.8</v>
      </c>
      <c r="Q10" s="4">
        <v>7.35</v>
      </c>
      <c r="R10" s="4">
        <v>0</v>
      </c>
      <c r="S10" s="5">
        <f t="shared" si="2"/>
        <v>10.149999999999999</v>
      </c>
      <c r="T10" s="4">
        <v>0</v>
      </c>
      <c r="U10" s="4">
        <v>0</v>
      </c>
      <c r="V10" s="4">
        <v>0</v>
      </c>
      <c r="W10" s="5">
        <f t="shared" si="3"/>
        <v>0</v>
      </c>
      <c r="X10" s="5">
        <f t="shared" si="4"/>
        <v>20.799999999999997</v>
      </c>
      <c r="Z10">
        <f>X14</f>
        <v>131.27499999999998</v>
      </c>
      <c r="AA10" t="str">
        <f>D7</f>
        <v>Merkur České Budějovice</v>
      </c>
      <c r="AB10">
        <v>4</v>
      </c>
    </row>
    <row r="11" spans="1:29" x14ac:dyDescent="0.25">
      <c r="B11">
        <v>147343</v>
      </c>
      <c r="C11">
        <v>3479</v>
      </c>
      <c r="D11" t="s">
        <v>112</v>
      </c>
      <c r="E11">
        <v>2006</v>
      </c>
      <c r="F11" s="13" t="s">
        <v>190</v>
      </c>
      <c r="G11" s="13" t="s">
        <v>25</v>
      </c>
      <c r="H11" s="4">
        <v>0</v>
      </c>
      <c r="I11" s="4">
        <v>0</v>
      </c>
      <c r="J11" s="4">
        <v>0</v>
      </c>
      <c r="K11" s="5">
        <f t="shared" si="0"/>
        <v>0</v>
      </c>
      <c r="L11" s="4">
        <v>2.2000000000000002</v>
      </c>
      <c r="M11" s="4">
        <v>7.3</v>
      </c>
      <c r="N11" s="4">
        <v>0</v>
      </c>
      <c r="O11" s="5">
        <f t="shared" si="1"/>
        <v>9.5</v>
      </c>
      <c r="P11" s="4">
        <v>2.9</v>
      </c>
      <c r="Q11" s="4">
        <v>8.4</v>
      </c>
      <c r="R11" s="4">
        <v>0</v>
      </c>
      <c r="S11" s="5">
        <f t="shared" si="2"/>
        <v>11.3</v>
      </c>
      <c r="T11" s="4">
        <v>3</v>
      </c>
      <c r="U11" s="4">
        <v>8.0500000000000007</v>
      </c>
      <c r="V11" s="4">
        <v>0</v>
      </c>
      <c r="W11" s="5">
        <f t="shared" si="3"/>
        <v>11.05</v>
      </c>
      <c r="X11" s="5">
        <f t="shared" si="4"/>
        <v>31.85</v>
      </c>
      <c r="Z11">
        <f>X14</f>
        <v>131.27499999999998</v>
      </c>
      <c r="AA11" t="str">
        <f>D7</f>
        <v>Merkur České Budějovice</v>
      </c>
      <c r="AB11">
        <v>5</v>
      </c>
    </row>
    <row r="12" spans="1:29" x14ac:dyDescent="0.25">
      <c r="B12">
        <v>502749</v>
      </c>
      <c r="C12">
        <v>4792</v>
      </c>
      <c r="D12" t="s">
        <v>113</v>
      </c>
      <c r="E12">
        <v>2006</v>
      </c>
      <c r="F12" s="13" t="s">
        <v>191</v>
      </c>
      <c r="G12" s="13" t="s">
        <v>114</v>
      </c>
      <c r="H12" s="4">
        <v>2</v>
      </c>
      <c r="I12" s="4">
        <v>9.6</v>
      </c>
      <c r="J12" s="4">
        <v>0</v>
      </c>
      <c r="K12" s="5">
        <f t="shared" si="0"/>
        <v>11.6</v>
      </c>
      <c r="L12" s="4">
        <v>2.2999999999999998</v>
      </c>
      <c r="M12" s="4">
        <v>7.45</v>
      </c>
      <c r="N12" s="4">
        <v>0</v>
      </c>
      <c r="O12" s="5">
        <f t="shared" si="1"/>
        <v>9.75</v>
      </c>
      <c r="P12" s="4">
        <v>3.4</v>
      </c>
      <c r="Q12" s="4">
        <v>8.35</v>
      </c>
      <c r="R12" s="4">
        <v>0</v>
      </c>
      <c r="S12" s="5">
        <f t="shared" si="2"/>
        <v>11.75</v>
      </c>
      <c r="T12" s="4">
        <v>3.3</v>
      </c>
      <c r="U12" s="4">
        <v>8.35</v>
      </c>
      <c r="V12" s="4">
        <v>0</v>
      </c>
      <c r="W12" s="5">
        <f t="shared" si="3"/>
        <v>11.649999999999999</v>
      </c>
      <c r="X12" s="5">
        <f t="shared" si="4"/>
        <v>44.75</v>
      </c>
      <c r="Z12">
        <f>X14</f>
        <v>131.27499999999998</v>
      </c>
      <c r="AA12" t="str">
        <f>D7</f>
        <v>Merkur České Budějovice</v>
      </c>
      <c r="AB12">
        <v>6</v>
      </c>
    </row>
    <row r="13" spans="1:29" x14ac:dyDescent="0.25">
      <c r="B13">
        <v>0</v>
      </c>
      <c r="C13">
        <v>0</v>
      </c>
      <c r="H13" s="4">
        <v>0</v>
      </c>
      <c r="I13" s="4">
        <v>0</v>
      </c>
      <c r="J13" s="4">
        <v>0</v>
      </c>
      <c r="K13" s="5">
        <f t="shared" si="0"/>
        <v>0</v>
      </c>
      <c r="L13" s="4">
        <v>0</v>
      </c>
      <c r="M13" s="4">
        <v>0</v>
      </c>
      <c r="N13" s="4">
        <v>0</v>
      </c>
      <c r="O13" s="5">
        <f t="shared" si="1"/>
        <v>0</v>
      </c>
      <c r="P13" s="4">
        <v>0</v>
      </c>
      <c r="Q13" s="4">
        <v>0</v>
      </c>
      <c r="R13" s="4">
        <v>0</v>
      </c>
      <c r="S13" s="5">
        <f t="shared" si="2"/>
        <v>0</v>
      </c>
      <c r="T13" s="4">
        <v>0</v>
      </c>
      <c r="U13" s="4">
        <v>0</v>
      </c>
      <c r="V13" s="4">
        <v>0</v>
      </c>
      <c r="W13" s="5">
        <f t="shared" si="3"/>
        <v>0</v>
      </c>
      <c r="X13" s="5">
        <f t="shared" si="4"/>
        <v>0</v>
      </c>
      <c r="Z13">
        <f>X14</f>
        <v>131.27499999999998</v>
      </c>
      <c r="AA13" t="str">
        <f>D7</f>
        <v>Merkur České Budějovice</v>
      </c>
      <c r="AB13">
        <v>7</v>
      </c>
    </row>
    <row r="14" spans="1:29" x14ac:dyDescent="0.25">
      <c r="A14" s="5"/>
      <c r="B14" s="5"/>
      <c r="C14" s="5"/>
      <c r="D14" s="5" t="s">
        <v>30</v>
      </c>
      <c r="E14" s="5"/>
      <c r="F14" s="5"/>
      <c r="G14" s="5"/>
      <c r="H14" s="5"/>
      <c r="I14" s="5"/>
      <c r="J14" s="5">
        <v>0</v>
      </c>
      <c r="K14" s="5">
        <f>LARGE(K8:K13,3)+LARGE(K8:K13,2)+LARGE(K8:K13,1)-J14</f>
        <v>34.474999999999994</v>
      </c>
      <c r="L14" s="5"/>
      <c r="M14" s="5"/>
      <c r="N14" s="5">
        <v>0</v>
      </c>
      <c r="O14" s="5">
        <f>LARGE(O8:O13,3)+LARGE(O8:O13,2)+LARGE(O8:O13,1)-N14</f>
        <v>29.9</v>
      </c>
      <c r="P14" s="5"/>
      <c r="Q14" s="5"/>
      <c r="R14" s="5">
        <v>0</v>
      </c>
      <c r="S14" s="5">
        <f>LARGE(S8:S13,3)+LARGE(S8:S13,2)+LARGE(S8:S13,1)-R14</f>
        <v>33.35</v>
      </c>
      <c r="T14" s="5"/>
      <c r="U14" s="5"/>
      <c r="V14" s="5">
        <v>0</v>
      </c>
      <c r="W14" s="5">
        <f>LARGE(W8:W13,3)+LARGE(W8:W13,2)+LARGE(W8:W13,1)-V14</f>
        <v>33.549999999999997</v>
      </c>
      <c r="X14" s="5">
        <f t="shared" si="4"/>
        <v>131.27499999999998</v>
      </c>
      <c r="Z14">
        <f>X14</f>
        <v>131.27499999999998</v>
      </c>
      <c r="AA14" t="str">
        <f>D7</f>
        <v>Merkur České Budějovice</v>
      </c>
      <c r="AB14">
        <v>8</v>
      </c>
    </row>
  </sheetData>
  <sheetProtection formatCells="0" formatColumns="0" formatRows="0" insertColumns="0" insertRows="0" insertHyperlinks="0" deleteColumns="0" deleteRows="0" sort="0" autoFilter="0" pivotTables="0"/>
  <pageMargins left="0.25" right="0.25" top="0.75" bottom="0.75" header="0.3" footer="0.3"/>
  <pageSetup paperSize="9" scale="74" fitToHeight="0" orientation="landscape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C14"/>
  <sheetViews>
    <sheetView workbookViewId="0">
      <selection activeCell="G20" sqref="G20"/>
    </sheetView>
  </sheetViews>
  <sheetFormatPr defaultRowHeight="15" x14ac:dyDescent="0.25"/>
  <cols>
    <col min="1" max="1" width="6.42578125" customWidth="1"/>
    <col min="2" max="3" width="10" hidden="1" customWidth="1"/>
    <col min="4" max="4" width="19.85546875" customWidth="1"/>
    <col min="5" max="5" width="6.42578125" customWidth="1"/>
    <col min="6" max="6" width="17.28515625" customWidth="1"/>
    <col min="7" max="7" width="14.140625" customWidth="1"/>
    <col min="8" max="10" width="7" customWidth="1"/>
    <col min="11" max="11" width="8" customWidth="1"/>
    <col min="12" max="14" width="7" customWidth="1"/>
    <col min="15" max="15" width="8" customWidth="1"/>
    <col min="16" max="18" width="7" customWidth="1"/>
    <col min="19" max="19" width="8" customWidth="1"/>
    <col min="20" max="22" width="7" customWidth="1"/>
    <col min="23" max="24" width="8" customWidth="1"/>
    <col min="25" max="25" width="30" hidden="1" customWidth="1"/>
    <col min="26" max="26" width="8" hidden="1" customWidth="1"/>
    <col min="27" max="27" width="20" hidden="1" customWidth="1"/>
    <col min="28" max="28" width="8" hidden="1" customWidth="1"/>
    <col min="29" max="29" width="30" hidden="1" customWidth="1"/>
  </cols>
  <sheetData>
    <row r="1" spans="1:29" ht="18.75" x14ac:dyDescent="0.3">
      <c r="D1" s="1" t="s">
        <v>0</v>
      </c>
    </row>
    <row r="2" spans="1:29" ht="18.75" x14ac:dyDescent="0.3">
      <c r="D2" s="1" t="s">
        <v>1</v>
      </c>
      <c r="G2" s="6" t="s">
        <v>139</v>
      </c>
    </row>
    <row r="3" spans="1:29" ht="18.75" x14ac:dyDescent="0.3">
      <c r="D3" s="1" t="s">
        <v>115</v>
      </c>
      <c r="G3" s="6" t="s">
        <v>138</v>
      </c>
    </row>
    <row r="6" spans="1:29" x14ac:dyDescent="0.25">
      <c r="A6" s="2" t="s">
        <v>3</v>
      </c>
      <c r="B6" s="2" t="s">
        <v>4</v>
      </c>
      <c r="C6" s="2" t="s">
        <v>5</v>
      </c>
      <c r="D6" s="2" t="s">
        <v>6</v>
      </c>
      <c r="E6" s="2" t="s">
        <v>7</v>
      </c>
      <c r="F6" s="2" t="s">
        <v>8</v>
      </c>
      <c r="G6" s="2" t="s">
        <v>9</v>
      </c>
      <c r="H6" s="2" t="s">
        <v>10</v>
      </c>
      <c r="I6" s="2" t="s">
        <v>11</v>
      </c>
      <c r="J6" s="2" t="s">
        <v>12</v>
      </c>
      <c r="K6" s="2" t="s">
        <v>13</v>
      </c>
      <c r="L6" s="2" t="s">
        <v>10</v>
      </c>
      <c r="M6" s="2" t="s">
        <v>11</v>
      </c>
      <c r="N6" s="2" t="s">
        <v>12</v>
      </c>
      <c r="O6" s="2" t="s">
        <v>14</v>
      </c>
      <c r="P6" s="2" t="s">
        <v>10</v>
      </c>
      <c r="Q6" s="2" t="s">
        <v>11</v>
      </c>
      <c r="R6" s="2" t="s">
        <v>12</v>
      </c>
      <c r="S6" s="2" t="s">
        <v>15</v>
      </c>
      <c r="T6" s="2" t="s">
        <v>10</v>
      </c>
      <c r="U6" s="2" t="s">
        <v>11</v>
      </c>
      <c r="V6" s="2" t="s">
        <v>12</v>
      </c>
      <c r="W6" s="2" t="s">
        <v>16</v>
      </c>
      <c r="X6" s="2" t="s">
        <v>17</v>
      </c>
      <c r="Y6" s="2" t="s">
        <v>18</v>
      </c>
      <c r="Z6" s="2" t="s">
        <v>19</v>
      </c>
      <c r="AA6" s="2" t="s">
        <v>20</v>
      </c>
      <c r="AB6" s="2" t="s">
        <v>21</v>
      </c>
      <c r="AC6" s="2" t="s">
        <v>22</v>
      </c>
    </row>
    <row r="7" spans="1:29" x14ac:dyDescent="0.25">
      <c r="A7" s="3">
        <v>1</v>
      </c>
      <c r="B7" s="3">
        <v>1236</v>
      </c>
      <c r="C7" s="3">
        <v>1696</v>
      </c>
      <c r="D7" s="3" t="s">
        <v>116</v>
      </c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>
        <f>X14</f>
        <v>106.825</v>
      </c>
      <c r="AA7" t="str">
        <f>D7</f>
        <v>TJ Šumavan Vimperk</v>
      </c>
      <c r="AB7">
        <v>1</v>
      </c>
    </row>
    <row r="8" spans="1:29" x14ac:dyDescent="0.25">
      <c r="B8">
        <v>391001</v>
      </c>
      <c r="C8">
        <v>1696</v>
      </c>
      <c r="D8" t="s">
        <v>117</v>
      </c>
      <c r="E8">
        <v>2002</v>
      </c>
      <c r="F8" s="13" t="s">
        <v>116</v>
      </c>
      <c r="G8" s="13" t="s">
        <v>118</v>
      </c>
      <c r="H8" s="4">
        <v>2</v>
      </c>
      <c r="I8" s="4">
        <v>7.875</v>
      </c>
      <c r="J8" s="4">
        <v>0</v>
      </c>
      <c r="K8" s="5">
        <f t="shared" ref="K8:K13" si="0">H8+I8-J8</f>
        <v>9.875</v>
      </c>
      <c r="L8" s="4">
        <v>2.4</v>
      </c>
      <c r="M8" s="4">
        <v>4</v>
      </c>
      <c r="N8" s="4">
        <v>0.5</v>
      </c>
      <c r="O8" s="5">
        <f t="shared" ref="O8:O13" si="1">L8+M8-N8</f>
        <v>5.9</v>
      </c>
      <c r="P8" s="4">
        <v>3.9</v>
      </c>
      <c r="Q8" s="4">
        <v>7.65</v>
      </c>
      <c r="R8" s="4">
        <v>0</v>
      </c>
      <c r="S8" s="5">
        <f t="shared" ref="S8:S13" si="2">P8+Q8-R8</f>
        <v>11.55</v>
      </c>
      <c r="T8" s="4">
        <v>2.7</v>
      </c>
      <c r="U8" s="4">
        <v>4.95</v>
      </c>
      <c r="V8" s="4">
        <v>0</v>
      </c>
      <c r="W8" s="5">
        <f t="shared" ref="W8:W13" si="3">T8+U8-V8</f>
        <v>7.65</v>
      </c>
      <c r="X8" s="5">
        <f t="shared" ref="X8:X14" si="4">K8+O8+S8+W8</f>
        <v>34.975000000000001</v>
      </c>
      <c r="Z8">
        <f>X14</f>
        <v>106.825</v>
      </c>
      <c r="AA8" t="str">
        <f>D7</f>
        <v>TJ Šumavan Vimperk</v>
      </c>
      <c r="AB8">
        <v>2</v>
      </c>
    </row>
    <row r="9" spans="1:29" x14ac:dyDescent="0.25">
      <c r="B9">
        <v>401719</v>
      </c>
      <c r="C9">
        <v>1696</v>
      </c>
      <c r="D9" t="s">
        <v>119</v>
      </c>
      <c r="E9">
        <v>2004</v>
      </c>
      <c r="F9" s="13" t="s">
        <v>116</v>
      </c>
      <c r="G9" s="13" t="s">
        <v>118</v>
      </c>
      <c r="H9" s="4">
        <v>2</v>
      </c>
      <c r="I9" s="4">
        <v>6.95</v>
      </c>
      <c r="J9" s="4">
        <v>0</v>
      </c>
      <c r="K9" s="5">
        <f t="shared" si="0"/>
        <v>8.9499999999999993</v>
      </c>
      <c r="L9" s="4">
        <v>1.2</v>
      </c>
      <c r="M9" s="4">
        <v>3.55</v>
      </c>
      <c r="N9" s="4">
        <v>1.5</v>
      </c>
      <c r="O9" s="5">
        <f t="shared" si="1"/>
        <v>3.25</v>
      </c>
      <c r="P9" s="4">
        <v>3.8</v>
      </c>
      <c r="Q9" s="4">
        <v>6.7</v>
      </c>
      <c r="R9" s="4">
        <v>0</v>
      </c>
      <c r="S9" s="5">
        <f t="shared" si="2"/>
        <v>10.5</v>
      </c>
      <c r="T9" s="4">
        <v>3.8</v>
      </c>
      <c r="U9" s="4">
        <v>7.15</v>
      </c>
      <c r="V9" s="4">
        <v>0</v>
      </c>
      <c r="W9" s="5">
        <f t="shared" si="3"/>
        <v>10.95</v>
      </c>
      <c r="X9" s="5">
        <f t="shared" si="4"/>
        <v>33.65</v>
      </c>
      <c r="Z9">
        <f>X14</f>
        <v>106.825</v>
      </c>
      <c r="AA9" t="str">
        <f>D7</f>
        <v>TJ Šumavan Vimperk</v>
      </c>
      <c r="AB9">
        <v>3</v>
      </c>
    </row>
    <row r="10" spans="1:29" x14ac:dyDescent="0.25">
      <c r="B10">
        <v>809689</v>
      </c>
      <c r="C10">
        <v>1696</v>
      </c>
      <c r="D10" t="s">
        <v>120</v>
      </c>
      <c r="E10">
        <v>2006</v>
      </c>
      <c r="F10" s="13" t="s">
        <v>116</v>
      </c>
      <c r="G10" s="13" t="s">
        <v>121</v>
      </c>
      <c r="H10" s="4">
        <v>0</v>
      </c>
      <c r="I10" s="4">
        <v>0</v>
      </c>
      <c r="J10" s="4">
        <v>0</v>
      </c>
      <c r="K10" s="5">
        <f t="shared" si="0"/>
        <v>0</v>
      </c>
      <c r="L10" s="4">
        <v>0</v>
      </c>
      <c r="M10" s="4">
        <v>0</v>
      </c>
      <c r="N10" s="4">
        <v>0</v>
      </c>
      <c r="O10" s="5">
        <f t="shared" si="1"/>
        <v>0</v>
      </c>
      <c r="P10" s="4">
        <v>0</v>
      </c>
      <c r="Q10" s="4">
        <v>0</v>
      </c>
      <c r="R10" s="4">
        <v>0</v>
      </c>
      <c r="S10" s="5">
        <f t="shared" si="2"/>
        <v>0</v>
      </c>
      <c r="T10" s="4">
        <v>0</v>
      </c>
      <c r="U10" s="4">
        <v>0</v>
      </c>
      <c r="V10" s="4">
        <v>0</v>
      </c>
      <c r="W10" s="5">
        <f t="shared" si="3"/>
        <v>0</v>
      </c>
      <c r="X10" s="5">
        <f t="shared" si="4"/>
        <v>0</v>
      </c>
      <c r="Z10">
        <f>X14</f>
        <v>106.825</v>
      </c>
      <c r="AA10" t="str">
        <f>D7</f>
        <v>TJ Šumavan Vimperk</v>
      </c>
      <c r="AB10">
        <v>4</v>
      </c>
      <c r="AC10" t="s">
        <v>122</v>
      </c>
    </row>
    <row r="11" spans="1:29" x14ac:dyDescent="0.25">
      <c r="B11">
        <v>541985</v>
      </c>
      <c r="C11">
        <v>1696</v>
      </c>
      <c r="D11" t="s">
        <v>123</v>
      </c>
      <c r="E11">
        <v>2006</v>
      </c>
      <c r="F11" s="13" t="s">
        <v>116</v>
      </c>
      <c r="G11" s="13" t="s">
        <v>121</v>
      </c>
      <c r="H11" s="4">
        <v>2</v>
      </c>
      <c r="I11" s="4">
        <v>8.25</v>
      </c>
      <c r="J11" s="4">
        <v>0</v>
      </c>
      <c r="K11" s="5">
        <f t="shared" si="0"/>
        <v>10.25</v>
      </c>
      <c r="L11" s="4">
        <v>2.6</v>
      </c>
      <c r="M11" s="4">
        <v>5.0999999999999996</v>
      </c>
      <c r="N11" s="4">
        <v>0</v>
      </c>
      <c r="O11" s="5">
        <f t="shared" si="1"/>
        <v>7.6999999999999993</v>
      </c>
      <c r="P11" s="4">
        <v>4</v>
      </c>
      <c r="Q11" s="4">
        <v>5.85</v>
      </c>
      <c r="R11" s="4">
        <v>0</v>
      </c>
      <c r="S11" s="5">
        <f t="shared" si="2"/>
        <v>9.85</v>
      </c>
      <c r="T11" s="4">
        <v>3.8</v>
      </c>
      <c r="U11" s="4">
        <v>6.6</v>
      </c>
      <c r="V11" s="4">
        <v>0</v>
      </c>
      <c r="W11" s="5">
        <f t="shared" si="3"/>
        <v>10.399999999999999</v>
      </c>
      <c r="X11" s="5">
        <f t="shared" si="4"/>
        <v>38.199999999999996</v>
      </c>
      <c r="Z11">
        <f>X14</f>
        <v>106.825</v>
      </c>
      <c r="AA11" t="str">
        <f>D7</f>
        <v>TJ Šumavan Vimperk</v>
      </c>
      <c r="AB11">
        <v>5</v>
      </c>
      <c r="AC11" t="s">
        <v>122</v>
      </c>
    </row>
    <row r="12" spans="1:29" x14ac:dyDescent="0.25">
      <c r="B12">
        <v>0</v>
      </c>
      <c r="C12">
        <v>0</v>
      </c>
      <c r="H12" s="4">
        <v>0</v>
      </c>
      <c r="I12" s="4">
        <v>0</v>
      </c>
      <c r="J12" s="4">
        <v>0</v>
      </c>
      <c r="K12" s="5">
        <f t="shared" si="0"/>
        <v>0</v>
      </c>
      <c r="L12" s="4">
        <v>0</v>
      </c>
      <c r="M12" s="4">
        <v>0</v>
      </c>
      <c r="N12" s="4">
        <v>0</v>
      </c>
      <c r="O12" s="5">
        <f t="shared" si="1"/>
        <v>0</v>
      </c>
      <c r="P12" s="4">
        <v>0</v>
      </c>
      <c r="Q12" s="4">
        <v>0</v>
      </c>
      <c r="R12" s="4">
        <v>0</v>
      </c>
      <c r="S12" s="5">
        <f t="shared" si="2"/>
        <v>0</v>
      </c>
      <c r="T12" s="4">
        <v>0</v>
      </c>
      <c r="U12" s="4">
        <v>0</v>
      </c>
      <c r="V12" s="4">
        <v>0</v>
      </c>
      <c r="W12" s="5">
        <f t="shared" si="3"/>
        <v>0</v>
      </c>
      <c r="X12" s="5">
        <f t="shared" si="4"/>
        <v>0</v>
      </c>
      <c r="Z12">
        <f>X14</f>
        <v>106.825</v>
      </c>
      <c r="AA12" t="str">
        <f>D7</f>
        <v>TJ Šumavan Vimperk</v>
      </c>
      <c r="AB12">
        <v>6</v>
      </c>
    </row>
    <row r="13" spans="1:29" x14ac:dyDescent="0.25">
      <c r="B13">
        <v>0</v>
      </c>
      <c r="C13">
        <v>0</v>
      </c>
      <c r="H13" s="4">
        <v>0</v>
      </c>
      <c r="I13" s="4">
        <v>0</v>
      </c>
      <c r="J13" s="4">
        <v>0</v>
      </c>
      <c r="K13" s="5">
        <f t="shared" si="0"/>
        <v>0</v>
      </c>
      <c r="L13" s="4">
        <v>0</v>
      </c>
      <c r="M13" s="4">
        <v>0</v>
      </c>
      <c r="N13" s="4">
        <v>0</v>
      </c>
      <c r="O13" s="5">
        <f t="shared" si="1"/>
        <v>0</v>
      </c>
      <c r="P13" s="4">
        <v>0</v>
      </c>
      <c r="Q13" s="4">
        <v>0</v>
      </c>
      <c r="R13" s="4">
        <v>0</v>
      </c>
      <c r="S13" s="5">
        <f t="shared" si="2"/>
        <v>0</v>
      </c>
      <c r="T13" s="4">
        <v>0</v>
      </c>
      <c r="U13" s="4">
        <v>0</v>
      </c>
      <c r="V13" s="4">
        <v>0</v>
      </c>
      <c r="W13" s="5">
        <f t="shared" si="3"/>
        <v>0</v>
      </c>
      <c r="X13" s="5">
        <f t="shared" si="4"/>
        <v>0</v>
      </c>
      <c r="Z13">
        <f>X14</f>
        <v>106.825</v>
      </c>
      <c r="AA13" t="str">
        <f>D7</f>
        <v>TJ Šumavan Vimperk</v>
      </c>
      <c r="AB13">
        <v>7</v>
      </c>
    </row>
    <row r="14" spans="1:29" x14ac:dyDescent="0.25">
      <c r="A14" s="5"/>
      <c r="B14" s="5"/>
      <c r="C14" s="5"/>
      <c r="D14" s="5" t="s">
        <v>30</v>
      </c>
      <c r="E14" s="5"/>
      <c r="F14" s="5"/>
      <c r="G14" s="5"/>
      <c r="H14" s="5"/>
      <c r="I14" s="5"/>
      <c r="J14" s="5">
        <v>0</v>
      </c>
      <c r="K14" s="5">
        <f>LARGE(K8:K13,3)+LARGE(K8:K13,2)+LARGE(K8:K13,1)-J14</f>
        <v>29.074999999999999</v>
      </c>
      <c r="L14" s="5"/>
      <c r="M14" s="5"/>
      <c r="N14" s="5">
        <v>0</v>
      </c>
      <c r="O14" s="5">
        <f>LARGE(O8:O13,3)+LARGE(O8:O13,2)+LARGE(O8:O13,1)-N14</f>
        <v>16.850000000000001</v>
      </c>
      <c r="P14" s="5"/>
      <c r="Q14" s="5"/>
      <c r="R14" s="5">
        <v>0</v>
      </c>
      <c r="S14" s="5">
        <f>LARGE(S8:S13,3)+LARGE(S8:S13,2)+LARGE(S8:S13,1)-R14</f>
        <v>31.900000000000002</v>
      </c>
      <c r="T14" s="5"/>
      <c r="U14" s="5"/>
      <c r="V14" s="5">
        <v>0</v>
      </c>
      <c r="W14" s="5">
        <f>LARGE(W8:W13,3)+LARGE(W8:W13,2)+LARGE(W8:W13,1)-V14</f>
        <v>28.999999999999996</v>
      </c>
      <c r="X14" s="5">
        <f t="shared" si="4"/>
        <v>106.825</v>
      </c>
      <c r="Z14">
        <f>X14</f>
        <v>106.825</v>
      </c>
      <c r="AA14" t="str">
        <f>D7</f>
        <v>TJ Šumavan Vimperk</v>
      </c>
      <c r="AB14">
        <v>8</v>
      </c>
    </row>
  </sheetData>
  <sheetProtection formatCells="0" formatColumns="0" formatRows="0" insertColumns="0" insertRows="0" insertHyperlinks="0" deleteColumns="0" deleteRows="0" sort="0" autoFilter="0" pivotTables="0"/>
  <pageMargins left="0.25" right="0.25" top="0.75" bottom="0.75" header="0.3" footer="0.3"/>
  <pageSetup paperSize="9" scale="75" fitToHeight="0" orientation="landscape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C22"/>
  <sheetViews>
    <sheetView tabSelected="1" workbookViewId="0">
      <selection activeCell="Z33" sqref="Z33"/>
    </sheetView>
  </sheetViews>
  <sheetFormatPr defaultRowHeight="15" x14ac:dyDescent="0.25"/>
  <cols>
    <col min="1" max="1" width="6.28515625" customWidth="1"/>
    <col min="2" max="3" width="10" hidden="1" customWidth="1"/>
    <col min="4" max="4" width="20" customWidth="1"/>
    <col min="5" max="5" width="6.28515625" customWidth="1"/>
    <col min="6" max="6" width="18.140625" customWidth="1"/>
    <col min="7" max="7" width="21.140625" customWidth="1"/>
    <col min="8" max="10" width="7" customWidth="1"/>
    <col min="11" max="11" width="8" customWidth="1"/>
    <col min="12" max="14" width="7" customWidth="1"/>
    <col min="15" max="15" width="8" customWidth="1"/>
    <col min="16" max="18" width="7" customWidth="1"/>
    <col min="19" max="19" width="8" customWidth="1"/>
    <col min="20" max="22" width="7" customWidth="1"/>
    <col min="23" max="24" width="8" customWidth="1"/>
    <col min="25" max="25" width="30" hidden="1" customWidth="1"/>
    <col min="26" max="26" width="8" hidden="1" customWidth="1"/>
    <col min="27" max="27" width="20" hidden="1" customWidth="1"/>
    <col min="28" max="28" width="8" hidden="1" customWidth="1"/>
    <col min="29" max="29" width="30" hidden="1" customWidth="1"/>
  </cols>
  <sheetData>
    <row r="1" spans="1:29" ht="18.75" x14ac:dyDescent="0.3">
      <c r="D1" s="1" t="s">
        <v>0</v>
      </c>
    </row>
    <row r="2" spans="1:29" ht="18.75" x14ac:dyDescent="0.3">
      <c r="D2" s="1" t="s">
        <v>1</v>
      </c>
      <c r="G2" s="6" t="s">
        <v>139</v>
      </c>
    </row>
    <row r="3" spans="1:29" ht="18.75" x14ac:dyDescent="0.3">
      <c r="D3" s="1" t="s">
        <v>124</v>
      </c>
      <c r="G3" s="6" t="s">
        <v>138</v>
      </c>
    </row>
    <row r="6" spans="1:29" x14ac:dyDescent="0.25">
      <c r="A6" s="2" t="s">
        <v>3</v>
      </c>
      <c r="B6" s="2" t="s">
        <v>4</v>
      </c>
      <c r="C6" s="2" t="s">
        <v>5</v>
      </c>
      <c r="D6" s="2" t="s">
        <v>6</v>
      </c>
      <c r="E6" s="2" t="s">
        <v>7</v>
      </c>
      <c r="F6" s="2" t="s">
        <v>8</v>
      </c>
      <c r="G6" s="2" t="s">
        <v>9</v>
      </c>
      <c r="H6" s="2" t="s">
        <v>10</v>
      </c>
      <c r="I6" s="2" t="s">
        <v>11</v>
      </c>
      <c r="J6" s="2" t="s">
        <v>12</v>
      </c>
      <c r="K6" s="2" t="s">
        <v>13</v>
      </c>
      <c r="L6" s="2" t="s">
        <v>10</v>
      </c>
      <c r="M6" s="2" t="s">
        <v>11</v>
      </c>
      <c r="N6" s="2" t="s">
        <v>12</v>
      </c>
      <c r="O6" s="2" t="s">
        <v>14</v>
      </c>
      <c r="P6" s="2" t="s">
        <v>10</v>
      </c>
      <c r="Q6" s="2" t="s">
        <v>11</v>
      </c>
      <c r="R6" s="2" t="s">
        <v>12</v>
      </c>
      <c r="S6" s="2" t="s">
        <v>15</v>
      </c>
      <c r="T6" s="2" t="s">
        <v>10</v>
      </c>
      <c r="U6" s="2" t="s">
        <v>11</v>
      </c>
      <c r="V6" s="2" t="s">
        <v>12</v>
      </c>
      <c r="W6" s="2" t="s">
        <v>16</v>
      </c>
      <c r="X6" s="2" t="s">
        <v>17</v>
      </c>
      <c r="Y6" s="2" t="s">
        <v>18</v>
      </c>
      <c r="Z6" s="2" t="s">
        <v>19</v>
      </c>
      <c r="AA6" s="2" t="s">
        <v>20</v>
      </c>
      <c r="AB6" s="2" t="s">
        <v>21</v>
      </c>
      <c r="AC6" s="2" t="s">
        <v>22</v>
      </c>
    </row>
    <row r="7" spans="1:29" x14ac:dyDescent="0.25">
      <c r="A7" s="3">
        <v>1</v>
      </c>
      <c r="B7" s="3">
        <v>1221</v>
      </c>
      <c r="C7" s="3">
        <v>1482</v>
      </c>
      <c r="D7" s="3" t="s">
        <v>53</v>
      </c>
      <c r="E7" s="3"/>
      <c r="F7" s="15"/>
      <c r="G7" s="15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>
        <f>X14</f>
        <v>127.3</v>
      </c>
      <c r="AA7" t="str">
        <f>D7</f>
        <v>TJ Spartak MAS Sezimovo Ústí</v>
      </c>
      <c r="AB7">
        <v>1</v>
      </c>
    </row>
    <row r="8" spans="1:29" x14ac:dyDescent="0.25">
      <c r="B8">
        <v>594888</v>
      </c>
      <c r="C8">
        <v>4792</v>
      </c>
      <c r="D8" t="s">
        <v>130</v>
      </c>
      <c r="E8">
        <v>2001</v>
      </c>
      <c r="F8" s="13" t="s">
        <v>191</v>
      </c>
      <c r="G8" s="12" t="s">
        <v>131</v>
      </c>
      <c r="H8" s="4">
        <v>3</v>
      </c>
      <c r="I8" s="4">
        <v>9.4499999999999993</v>
      </c>
      <c r="J8" s="4">
        <v>0</v>
      </c>
      <c r="K8" s="5">
        <f t="shared" ref="K8:K13" si="0">H8+I8-J8</f>
        <v>12.45</v>
      </c>
      <c r="L8" s="4">
        <v>2</v>
      </c>
      <c r="M8" s="4">
        <v>7.15</v>
      </c>
      <c r="N8" s="4">
        <v>0</v>
      </c>
      <c r="O8" s="5">
        <f t="shared" ref="O8:O13" si="1">L8+M8-N8</f>
        <v>9.15</v>
      </c>
      <c r="P8" s="4">
        <v>0</v>
      </c>
      <c r="Q8" s="4">
        <v>0</v>
      </c>
      <c r="R8" s="4">
        <v>0</v>
      </c>
      <c r="S8" s="5">
        <f t="shared" ref="S8:S13" si="2">P8+Q8-R8</f>
        <v>0</v>
      </c>
      <c r="T8" s="4">
        <v>3</v>
      </c>
      <c r="U8" s="4">
        <v>8.15</v>
      </c>
      <c r="V8" s="4">
        <v>0</v>
      </c>
      <c r="W8" s="5">
        <f t="shared" ref="W8:W13" si="3">T8+U8-V8</f>
        <v>11.15</v>
      </c>
      <c r="X8" s="5">
        <f t="shared" ref="X8:X14" si="4">K8+O8+S8+W8</f>
        <v>32.75</v>
      </c>
      <c r="Z8">
        <f>X14</f>
        <v>127.3</v>
      </c>
      <c r="AA8" t="str">
        <f>D7</f>
        <v>TJ Spartak MAS Sezimovo Ústí</v>
      </c>
      <c r="AB8">
        <v>2</v>
      </c>
    </row>
    <row r="9" spans="1:29" x14ac:dyDescent="0.25">
      <c r="B9">
        <v>642728</v>
      </c>
      <c r="C9">
        <v>1482</v>
      </c>
      <c r="D9" t="s">
        <v>132</v>
      </c>
      <c r="E9">
        <v>2005</v>
      </c>
      <c r="F9" s="13" t="s">
        <v>189</v>
      </c>
      <c r="G9" s="13" t="s">
        <v>57</v>
      </c>
      <c r="H9" s="4">
        <v>2.8</v>
      </c>
      <c r="I9" s="4">
        <v>9.1999999999999993</v>
      </c>
      <c r="J9" s="4">
        <v>0</v>
      </c>
      <c r="K9" s="5">
        <f t="shared" si="0"/>
        <v>12</v>
      </c>
      <c r="L9" s="4">
        <v>1.9</v>
      </c>
      <c r="M9" s="4">
        <v>7.3</v>
      </c>
      <c r="N9" s="4">
        <v>0</v>
      </c>
      <c r="O9" s="5">
        <f t="shared" si="1"/>
        <v>9.1999999999999993</v>
      </c>
      <c r="P9" s="4">
        <v>2.2999999999999998</v>
      </c>
      <c r="Q9" s="4">
        <v>6</v>
      </c>
      <c r="R9" s="4">
        <v>0</v>
      </c>
      <c r="S9" s="5">
        <f t="shared" si="2"/>
        <v>8.3000000000000007</v>
      </c>
      <c r="T9" s="4">
        <v>0</v>
      </c>
      <c r="U9" s="4">
        <v>0</v>
      </c>
      <c r="V9" s="4">
        <v>0</v>
      </c>
      <c r="W9" s="5">
        <f t="shared" si="3"/>
        <v>0</v>
      </c>
      <c r="X9" s="5">
        <f t="shared" si="4"/>
        <v>29.5</v>
      </c>
      <c r="Z9">
        <f>X14</f>
        <v>127.3</v>
      </c>
      <c r="AA9" t="str">
        <f>D7</f>
        <v>TJ Spartak MAS Sezimovo Ústí</v>
      </c>
      <c r="AB9">
        <v>3</v>
      </c>
    </row>
    <row r="10" spans="1:29" x14ac:dyDescent="0.25">
      <c r="B10">
        <v>895143</v>
      </c>
      <c r="C10">
        <v>1482</v>
      </c>
      <c r="D10" t="s">
        <v>133</v>
      </c>
      <c r="E10">
        <v>2004</v>
      </c>
      <c r="F10" s="13" t="s">
        <v>189</v>
      </c>
      <c r="G10" s="13" t="s">
        <v>57</v>
      </c>
      <c r="H10" s="4">
        <v>2.8</v>
      </c>
      <c r="I10" s="4">
        <v>9</v>
      </c>
      <c r="J10" s="4">
        <v>0</v>
      </c>
      <c r="K10" s="5">
        <f t="shared" si="0"/>
        <v>11.8</v>
      </c>
      <c r="L10" s="4">
        <v>1.9</v>
      </c>
      <c r="M10" s="4">
        <v>7.35</v>
      </c>
      <c r="N10" s="4">
        <v>0</v>
      </c>
      <c r="O10" s="5">
        <f t="shared" si="1"/>
        <v>9.25</v>
      </c>
      <c r="P10" s="4">
        <v>2.5</v>
      </c>
      <c r="Q10" s="4">
        <v>6.85</v>
      </c>
      <c r="R10" s="4">
        <v>0.1</v>
      </c>
      <c r="S10" s="5">
        <f t="shared" si="2"/>
        <v>9.25</v>
      </c>
      <c r="T10" s="4">
        <v>3.1</v>
      </c>
      <c r="U10" s="4">
        <v>7.6</v>
      </c>
      <c r="V10" s="4">
        <v>0</v>
      </c>
      <c r="W10" s="5">
        <f t="shared" si="3"/>
        <v>10.7</v>
      </c>
      <c r="X10" s="5">
        <f t="shared" si="4"/>
        <v>41</v>
      </c>
      <c r="Z10">
        <f>X14</f>
        <v>127.3</v>
      </c>
      <c r="AA10" t="str">
        <f>D7</f>
        <v>TJ Spartak MAS Sezimovo Ústí</v>
      </c>
      <c r="AB10">
        <v>4</v>
      </c>
    </row>
    <row r="11" spans="1:29" x14ac:dyDescent="0.25">
      <c r="B11">
        <v>889990</v>
      </c>
      <c r="C11">
        <v>1482</v>
      </c>
      <c r="D11" t="s">
        <v>134</v>
      </c>
      <c r="E11">
        <v>2006</v>
      </c>
      <c r="F11" s="13" t="s">
        <v>189</v>
      </c>
      <c r="G11" s="13" t="s">
        <v>57</v>
      </c>
      <c r="H11" s="4">
        <v>0</v>
      </c>
      <c r="I11" s="4">
        <v>0</v>
      </c>
      <c r="J11" s="4">
        <v>0</v>
      </c>
      <c r="K11" s="5">
        <f t="shared" si="0"/>
        <v>0</v>
      </c>
      <c r="L11" s="4">
        <v>0</v>
      </c>
      <c r="M11" s="4">
        <v>0</v>
      </c>
      <c r="N11" s="4">
        <v>0</v>
      </c>
      <c r="O11" s="5">
        <f t="shared" si="1"/>
        <v>0</v>
      </c>
      <c r="P11" s="4">
        <v>3</v>
      </c>
      <c r="Q11" s="4">
        <v>7.2</v>
      </c>
      <c r="R11" s="4">
        <v>0</v>
      </c>
      <c r="S11" s="5">
        <f t="shared" si="2"/>
        <v>10.199999999999999</v>
      </c>
      <c r="T11" s="4">
        <v>2.2999999999999998</v>
      </c>
      <c r="U11" s="4">
        <v>8.15</v>
      </c>
      <c r="V11" s="4">
        <v>0</v>
      </c>
      <c r="W11" s="5">
        <f t="shared" si="3"/>
        <v>10.45</v>
      </c>
      <c r="X11" s="5">
        <f t="shared" si="4"/>
        <v>20.65</v>
      </c>
      <c r="Z11">
        <f>X14</f>
        <v>127.3</v>
      </c>
      <c r="AA11" t="str">
        <f>D7</f>
        <v>TJ Spartak MAS Sezimovo Ústí</v>
      </c>
      <c r="AB11">
        <v>5</v>
      </c>
    </row>
    <row r="12" spans="1:29" x14ac:dyDescent="0.25">
      <c r="B12">
        <v>834489</v>
      </c>
      <c r="C12">
        <v>1482</v>
      </c>
      <c r="D12" t="s">
        <v>135</v>
      </c>
      <c r="E12">
        <v>2006</v>
      </c>
      <c r="F12" s="13" t="s">
        <v>189</v>
      </c>
      <c r="G12" s="13" t="s">
        <v>57</v>
      </c>
      <c r="H12" s="4">
        <v>2.8</v>
      </c>
      <c r="I12" s="4">
        <v>9.4</v>
      </c>
      <c r="J12" s="4">
        <v>0</v>
      </c>
      <c r="K12" s="5">
        <f t="shared" si="0"/>
        <v>12.2</v>
      </c>
      <c r="L12" s="4">
        <v>1.3</v>
      </c>
      <c r="M12" s="4">
        <v>7.95</v>
      </c>
      <c r="N12" s="4">
        <v>0</v>
      </c>
      <c r="O12" s="5">
        <f t="shared" si="1"/>
        <v>9.25</v>
      </c>
      <c r="P12" s="4">
        <v>2.9</v>
      </c>
      <c r="Q12" s="4">
        <v>8.3000000000000007</v>
      </c>
      <c r="R12" s="4">
        <v>0</v>
      </c>
      <c r="S12" s="5">
        <f t="shared" si="2"/>
        <v>11.200000000000001</v>
      </c>
      <c r="T12" s="4">
        <v>2.8</v>
      </c>
      <c r="U12" s="4">
        <v>7.4</v>
      </c>
      <c r="V12" s="4">
        <v>0</v>
      </c>
      <c r="W12" s="5">
        <f t="shared" si="3"/>
        <v>10.199999999999999</v>
      </c>
      <c r="X12" s="5">
        <f t="shared" si="4"/>
        <v>42.849999999999994</v>
      </c>
      <c r="Z12">
        <f>X14</f>
        <v>127.3</v>
      </c>
      <c r="AA12" t="str">
        <f>D7</f>
        <v>TJ Spartak MAS Sezimovo Ústí</v>
      </c>
      <c r="AB12">
        <v>6</v>
      </c>
    </row>
    <row r="13" spans="1:29" x14ac:dyDescent="0.25">
      <c r="B13">
        <v>0</v>
      </c>
      <c r="C13">
        <v>0</v>
      </c>
      <c r="H13" s="4">
        <v>0</v>
      </c>
      <c r="I13" s="4">
        <v>0</v>
      </c>
      <c r="J13" s="4">
        <v>0</v>
      </c>
      <c r="K13" s="5">
        <f t="shared" si="0"/>
        <v>0</v>
      </c>
      <c r="L13" s="4">
        <v>0</v>
      </c>
      <c r="M13" s="4">
        <v>0</v>
      </c>
      <c r="N13" s="4">
        <v>0</v>
      </c>
      <c r="O13" s="5">
        <f t="shared" si="1"/>
        <v>0</v>
      </c>
      <c r="P13" s="4">
        <v>0</v>
      </c>
      <c r="Q13" s="4">
        <v>0</v>
      </c>
      <c r="R13" s="4">
        <v>0</v>
      </c>
      <c r="S13" s="5">
        <f t="shared" si="2"/>
        <v>0</v>
      </c>
      <c r="T13" s="4">
        <v>0</v>
      </c>
      <c r="U13" s="4">
        <v>0</v>
      </c>
      <c r="V13" s="4">
        <v>0</v>
      </c>
      <c r="W13" s="5">
        <f t="shared" si="3"/>
        <v>0</v>
      </c>
      <c r="X13" s="5">
        <f t="shared" si="4"/>
        <v>0</v>
      </c>
      <c r="Z13">
        <f>X14</f>
        <v>127.3</v>
      </c>
      <c r="AA13" t="str">
        <f>D7</f>
        <v>TJ Spartak MAS Sezimovo Ústí</v>
      </c>
      <c r="AB13">
        <v>7</v>
      </c>
    </row>
    <row r="14" spans="1:29" x14ac:dyDescent="0.25">
      <c r="A14" s="5"/>
      <c r="B14" s="5"/>
      <c r="C14" s="5"/>
      <c r="D14" s="5" t="s">
        <v>30</v>
      </c>
      <c r="E14" s="5"/>
      <c r="F14" s="5"/>
      <c r="G14" s="5"/>
      <c r="H14" s="5"/>
      <c r="I14" s="5"/>
      <c r="J14" s="5">
        <v>0</v>
      </c>
      <c r="K14" s="5">
        <f>LARGE(K8:K13,3)+LARGE(K8:K13,2)+LARGE(K8:K13,1)-J14</f>
        <v>36.65</v>
      </c>
      <c r="L14" s="5"/>
      <c r="M14" s="5"/>
      <c r="N14" s="5">
        <v>0</v>
      </c>
      <c r="O14" s="5">
        <f>LARGE(O8:O13,3)+LARGE(O8:O13,2)+LARGE(O8:O13,1)-N14</f>
        <v>27.7</v>
      </c>
      <c r="P14" s="5"/>
      <c r="Q14" s="5"/>
      <c r="R14" s="5">
        <v>0</v>
      </c>
      <c r="S14" s="5">
        <f>LARGE(S8:S13,3)+LARGE(S8:S13,2)+LARGE(S8:S13,1)-R14</f>
        <v>30.65</v>
      </c>
      <c r="T14" s="5"/>
      <c r="U14" s="5"/>
      <c r="V14" s="5">
        <v>0</v>
      </c>
      <c r="W14" s="5">
        <f>LARGE(W8:W13,3)+LARGE(W8:W13,2)+LARGE(W8:W13,1)-V14</f>
        <v>32.299999999999997</v>
      </c>
      <c r="X14" s="5">
        <f t="shared" si="4"/>
        <v>127.3</v>
      </c>
      <c r="Z14">
        <f>X14</f>
        <v>127.3</v>
      </c>
      <c r="AA14" t="str">
        <f>D7</f>
        <v>TJ Spartak MAS Sezimovo Ústí</v>
      </c>
      <c r="AB14">
        <v>8</v>
      </c>
    </row>
    <row r="15" spans="1:29" x14ac:dyDescent="0.25">
      <c r="A15" s="3">
        <v>2</v>
      </c>
      <c r="B15" s="3">
        <v>1223</v>
      </c>
      <c r="C15" s="3">
        <v>3479</v>
      </c>
      <c r="D15" s="3" t="s">
        <v>23</v>
      </c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>
        <f>X22</f>
        <v>126.875</v>
      </c>
      <c r="AA15" t="str">
        <f>D15</f>
        <v>Merkur České Budějovice</v>
      </c>
      <c r="AB15">
        <v>1</v>
      </c>
    </row>
    <row r="16" spans="1:29" x14ac:dyDescent="0.25">
      <c r="B16">
        <v>452862</v>
      </c>
      <c r="C16">
        <v>3479</v>
      </c>
      <c r="D16" t="s">
        <v>125</v>
      </c>
      <c r="E16">
        <v>2005</v>
      </c>
      <c r="F16" s="13" t="s">
        <v>190</v>
      </c>
      <c r="G16" s="13" t="s">
        <v>68</v>
      </c>
      <c r="H16" s="4">
        <v>0</v>
      </c>
      <c r="I16" s="4">
        <v>0</v>
      </c>
      <c r="J16" s="4">
        <v>0</v>
      </c>
      <c r="K16" s="5">
        <f t="shared" ref="K16:K21" si="5">H16+I16-J16</f>
        <v>0</v>
      </c>
      <c r="L16" s="4">
        <v>2.7</v>
      </c>
      <c r="M16" s="4">
        <v>6.9</v>
      </c>
      <c r="N16" s="4">
        <v>0</v>
      </c>
      <c r="O16" s="5">
        <f t="shared" ref="O16:O21" si="6">L16+M16-N16</f>
        <v>9.6000000000000014</v>
      </c>
      <c r="P16" s="4">
        <v>3.1</v>
      </c>
      <c r="Q16" s="4">
        <v>7</v>
      </c>
      <c r="R16" s="4">
        <v>0.1</v>
      </c>
      <c r="S16" s="5">
        <f t="shared" ref="S16:S21" si="7">P16+Q16-R16</f>
        <v>10</v>
      </c>
      <c r="T16" s="4">
        <v>0</v>
      </c>
      <c r="U16" s="4">
        <v>0</v>
      </c>
      <c r="V16" s="4">
        <v>0</v>
      </c>
      <c r="W16" s="5">
        <f t="shared" ref="W16:W21" si="8">T16+U16-V16</f>
        <v>0</v>
      </c>
      <c r="X16" s="5">
        <f t="shared" ref="X16:X22" si="9">K16+O16+S16+W16</f>
        <v>19.600000000000001</v>
      </c>
      <c r="Z16">
        <f>X22</f>
        <v>126.875</v>
      </c>
      <c r="AA16" t="str">
        <f>D15</f>
        <v>Merkur České Budějovice</v>
      </c>
      <c r="AB16">
        <v>2</v>
      </c>
    </row>
    <row r="17" spans="1:28" x14ac:dyDescent="0.25">
      <c r="B17">
        <v>116048</v>
      </c>
      <c r="C17">
        <v>3479</v>
      </c>
      <c r="D17" t="s">
        <v>126</v>
      </c>
      <c r="E17">
        <v>2004</v>
      </c>
      <c r="F17" s="13" t="s">
        <v>190</v>
      </c>
      <c r="G17" s="13" t="s">
        <v>68</v>
      </c>
      <c r="H17" s="4">
        <v>3.5</v>
      </c>
      <c r="I17" s="4">
        <v>8.7750000000000004</v>
      </c>
      <c r="J17" s="4">
        <v>0</v>
      </c>
      <c r="K17" s="5">
        <f t="shared" si="5"/>
        <v>12.275</v>
      </c>
      <c r="L17" s="4">
        <v>0</v>
      </c>
      <c r="M17" s="4">
        <v>0</v>
      </c>
      <c r="N17" s="4">
        <v>0</v>
      </c>
      <c r="O17" s="5">
        <f t="shared" si="6"/>
        <v>0</v>
      </c>
      <c r="P17" s="4">
        <v>2.8</v>
      </c>
      <c r="Q17" s="4">
        <v>5.2</v>
      </c>
      <c r="R17" s="4">
        <v>0.1</v>
      </c>
      <c r="S17" s="5">
        <f t="shared" si="7"/>
        <v>7.9</v>
      </c>
      <c r="T17" s="4">
        <v>3.6</v>
      </c>
      <c r="U17" s="4">
        <v>7.9</v>
      </c>
      <c r="V17" s="4">
        <v>0</v>
      </c>
      <c r="W17" s="5">
        <f t="shared" si="8"/>
        <v>11.5</v>
      </c>
      <c r="X17" s="5">
        <f t="shared" si="9"/>
        <v>31.675000000000001</v>
      </c>
      <c r="Z17">
        <f>X22</f>
        <v>126.875</v>
      </c>
      <c r="AA17" t="str">
        <f>D15</f>
        <v>Merkur České Budějovice</v>
      </c>
      <c r="AB17">
        <v>3</v>
      </c>
    </row>
    <row r="18" spans="1:28" x14ac:dyDescent="0.25">
      <c r="B18">
        <v>601404</v>
      </c>
      <c r="C18">
        <v>3479</v>
      </c>
      <c r="D18" t="s">
        <v>127</v>
      </c>
      <c r="E18">
        <v>2006</v>
      </c>
      <c r="F18" s="13" t="s">
        <v>190</v>
      </c>
      <c r="G18" s="13" t="s">
        <v>68</v>
      </c>
      <c r="H18" s="4">
        <v>2.8</v>
      </c>
      <c r="I18" s="4">
        <v>8.5500000000000007</v>
      </c>
      <c r="J18" s="4">
        <v>0</v>
      </c>
      <c r="K18" s="5">
        <f t="shared" si="5"/>
        <v>11.350000000000001</v>
      </c>
      <c r="L18" s="4">
        <v>1.9</v>
      </c>
      <c r="M18" s="4">
        <v>6.65</v>
      </c>
      <c r="N18" s="4">
        <v>0</v>
      </c>
      <c r="O18" s="5">
        <f t="shared" si="6"/>
        <v>8.5500000000000007</v>
      </c>
      <c r="P18" s="4">
        <v>0</v>
      </c>
      <c r="Q18" s="4">
        <v>0</v>
      </c>
      <c r="R18" s="4">
        <v>0</v>
      </c>
      <c r="S18" s="5">
        <f t="shared" si="7"/>
        <v>0</v>
      </c>
      <c r="T18" s="4">
        <v>1.6</v>
      </c>
      <c r="U18" s="4">
        <v>8.75</v>
      </c>
      <c r="V18" s="4">
        <v>1</v>
      </c>
      <c r="W18" s="5">
        <f t="shared" si="8"/>
        <v>9.35</v>
      </c>
      <c r="X18" s="5">
        <f t="shared" si="9"/>
        <v>29.25</v>
      </c>
      <c r="Z18">
        <f>X22</f>
        <v>126.875</v>
      </c>
      <c r="AA18" t="str">
        <f>D15</f>
        <v>Merkur České Budějovice</v>
      </c>
      <c r="AB18">
        <v>4</v>
      </c>
    </row>
    <row r="19" spans="1:28" x14ac:dyDescent="0.25">
      <c r="B19">
        <v>708527</v>
      </c>
      <c r="C19">
        <v>3479</v>
      </c>
      <c r="D19" t="s">
        <v>128</v>
      </c>
      <c r="E19">
        <v>2005</v>
      </c>
      <c r="F19" s="13" t="s">
        <v>190</v>
      </c>
      <c r="G19" s="13" t="s">
        <v>68</v>
      </c>
      <c r="H19" s="4">
        <v>3</v>
      </c>
      <c r="I19" s="4">
        <v>8.5500000000000007</v>
      </c>
      <c r="J19" s="4">
        <v>0</v>
      </c>
      <c r="K19" s="5">
        <f t="shared" si="5"/>
        <v>11.55</v>
      </c>
      <c r="L19" s="4">
        <v>2.1</v>
      </c>
      <c r="M19" s="4">
        <v>6.5</v>
      </c>
      <c r="N19" s="4">
        <v>0</v>
      </c>
      <c r="O19" s="5">
        <f t="shared" si="6"/>
        <v>8.6</v>
      </c>
      <c r="P19" s="4">
        <v>3.6</v>
      </c>
      <c r="Q19" s="4">
        <v>5.6</v>
      </c>
      <c r="R19" s="4">
        <v>0.1</v>
      </c>
      <c r="S19" s="5">
        <f t="shared" si="7"/>
        <v>9.1</v>
      </c>
      <c r="T19" s="4">
        <v>3.4</v>
      </c>
      <c r="U19" s="4">
        <v>7.85</v>
      </c>
      <c r="V19" s="4">
        <v>0</v>
      </c>
      <c r="W19" s="5">
        <f t="shared" si="8"/>
        <v>11.25</v>
      </c>
      <c r="X19" s="5">
        <f t="shared" si="9"/>
        <v>40.5</v>
      </c>
      <c r="Z19">
        <f>X22</f>
        <v>126.875</v>
      </c>
      <c r="AA19" t="str">
        <f>D15</f>
        <v>Merkur České Budějovice</v>
      </c>
      <c r="AB19">
        <v>5</v>
      </c>
    </row>
    <row r="20" spans="1:28" x14ac:dyDescent="0.25">
      <c r="B20">
        <v>265916</v>
      </c>
      <c r="C20">
        <v>3479</v>
      </c>
      <c r="D20" t="s">
        <v>129</v>
      </c>
      <c r="E20">
        <v>2004</v>
      </c>
      <c r="F20" s="13" t="s">
        <v>190</v>
      </c>
      <c r="G20" s="13" t="s">
        <v>68</v>
      </c>
      <c r="H20" s="4">
        <v>3.5</v>
      </c>
      <c r="I20" s="4">
        <v>8.5</v>
      </c>
      <c r="J20" s="4">
        <v>0</v>
      </c>
      <c r="K20" s="5">
        <f t="shared" si="5"/>
        <v>12</v>
      </c>
      <c r="L20" s="4">
        <v>1.9</v>
      </c>
      <c r="M20" s="4">
        <v>7.55</v>
      </c>
      <c r="N20" s="4">
        <v>0</v>
      </c>
      <c r="O20" s="5">
        <f t="shared" si="6"/>
        <v>9.4499999999999993</v>
      </c>
      <c r="P20" s="4">
        <v>3.5</v>
      </c>
      <c r="Q20" s="4">
        <v>7</v>
      </c>
      <c r="R20" s="4">
        <v>0</v>
      </c>
      <c r="S20" s="5">
        <f t="shared" si="7"/>
        <v>10.5</v>
      </c>
      <c r="T20" s="4">
        <v>3.1</v>
      </c>
      <c r="U20" s="4">
        <v>7.95</v>
      </c>
      <c r="V20" s="4">
        <v>0</v>
      </c>
      <c r="W20" s="5">
        <f t="shared" si="8"/>
        <v>11.05</v>
      </c>
      <c r="X20" s="5">
        <f t="shared" si="9"/>
        <v>43</v>
      </c>
      <c r="Z20">
        <f>X22</f>
        <v>126.875</v>
      </c>
      <c r="AA20" t="str">
        <f>D15</f>
        <v>Merkur České Budějovice</v>
      </c>
      <c r="AB20">
        <v>6</v>
      </c>
    </row>
    <row r="21" spans="1:28" x14ac:dyDescent="0.25">
      <c r="B21">
        <v>0</v>
      </c>
      <c r="C21">
        <v>0</v>
      </c>
      <c r="F21" s="13"/>
      <c r="G21" s="13"/>
      <c r="H21" s="4">
        <v>0</v>
      </c>
      <c r="I21" s="4">
        <v>0</v>
      </c>
      <c r="J21" s="4">
        <v>0</v>
      </c>
      <c r="K21" s="5">
        <f t="shared" si="5"/>
        <v>0</v>
      </c>
      <c r="L21" s="4">
        <v>0</v>
      </c>
      <c r="M21" s="4">
        <v>0</v>
      </c>
      <c r="N21" s="4">
        <v>0</v>
      </c>
      <c r="O21" s="5">
        <f t="shared" si="6"/>
        <v>0</v>
      </c>
      <c r="P21" s="4">
        <v>0</v>
      </c>
      <c r="Q21" s="4">
        <v>0</v>
      </c>
      <c r="R21" s="4">
        <v>0</v>
      </c>
      <c r="S21" s="5">
        <f t="shared" si="7"/>
        <v>0</v>
      </c>
      <c r="T21" s="4">
        <v>0</v>
      </c>
      <c r="U21" s="4">
        <v>0</v>
      </c>
      <c r="V21" s="4">
        <v>0</v>
      </c>
      <c r="W21" s="5">
        <f t="shared" si="8"/>
        <v>0</v>
      </c>
      <c r="X21" s="5">
        <f t="shared" si="9"/>
        <v>0</v>
      </c>
      <c r="Z21">
        <f>X22</f>
        <v>126.875</v>
      </c>
      <c r="AA21" t="str">
        <f>D15</f>
        <v>Merkur České Budějovice</v>
      </c>
      <c r="AB21">
        <v>7</v>
      </c>
    </row>
    <row r="22" spans="1:28" x14ac:dyDescent="0.25">
      <c r="A22" s="5"/>
      <c r="B22" s="5"/>
      <c r="C22" s="5"/>
      <c r="D22" s="5" t="s">
        <v>30</v>
      </c>
      <c r="E22" s="5"/>
      <c r="F22" s="14"/>
      <c r="G22" s="14"/>
      <c r="H22" s="5"/>
      <c r="I22" s="5"/>
      <c r="J22" s="5">
        <v>0</v>
      </c>
      <c r="K22" s="5">
        <f>LARGE(K16:K21,3)+LARGE(K16:K21,2)+LARGE(K16:K21,1)-J22</f>
        <v>35.825000000000003</v>
      </c>
      <c r="L22" s="5"/>
      <c r="M22" s="5"/>
      <c r="N22" s="5">
        <v>0</v>
      </c>
      <c r="O22" s="5">
        <f>LARGE(O16:O21,3)+LARGE(O16:O21,2)+LARGE(O16:O21,1)-N22</f>
        <v>27.65</v>
      </c>
      <c r="P22" s="5"/>
      <c r="Q22" s="5"/>
      <c r="R22" s="5">
        <v>0</v>
      </c>
      <c r="S22" s="5">
        <f>LARGE(S16:S21,3)+LARGE(S16:S21,2)+LARGE(S16:S21,1)-R22</f>
        <v>29.6</v>
      </c>
      <c r="T22" s="5"/>
      <c r="U22" s="5"/>
      <c r="V22" s="5">
        <v>0</v>
      </c>
      <c r="W22" s="5">
        <f>LARGE(W16:W21,3)+LARGE(W16:W21,2)+LARGE(W16:W21,1)-V22</f>
        <v>33.799999999999997</v>
      </c>
      <c r="X22" s="5">
        <f t="shared" si="9"/>
        <v>126.875</v>
      </c>
      <c r="Z22">
        <f>X22</f>
        <v>126.875</v>
      </c>
      <c r="AA22" t="str">
        <f>D15</f>
        <v>Merkur České Budějovice</v>
      </c>
      <c r="AB22">
        <v>8</v>
      </c>
    </row>
  </sheetData>
  <sheetProtection formatCells="0" formatColumns="0" formatRows="0" insertColumns="0" insertRows="0" insertHyperlinks="0" deleteColumns="0" deleteRows="0" sort="0" autoFilter="0" pivotTables="0"/>
  <sortState ref="A7:AC22">
    <sortCondition descending="1" ref="Z7"/>
  </sortState>
  <pageMargins left="0.25" right="0.25" top="0.75" bottom="0.75" header="0.3" footer="0.3"/>
  <pageSetup paperSize="9" scale="70" fitToHeight="0" orientation="landscape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32"/>
  <sheetViews>
    <sheetView workbookViewId="0">
      <selection activeCell="H35" sqref="H35"/>
    </sheetView>
  </sheetViews>
  <sheetFormatPr defaultRowHeight="15" x14ac:dyDescent="0.25"/>
  <cols>
    <col min="1" max="1" width="30" customWidth="1"/>
    <col min="2" max="2" width="20.5703125" customWidth="1"/>
    <col min="3" max="3" width="30" customWidth="1"/>
  </cols>
  <sheetData>
    <row r="1" spans="1:3" ht="18.75" x14ac:dyDescent="0.3">
      <c r="A1" s="1" t="s">
        <v>140</v>
      </c>
    </row>
    <row r="2" spans="1:3" ht="18.75" x14ac:dyDescent="0.3">
      <c r="A2" s="1" t="s">
        <v>141</v>
      </c>
    </row>
    <row r="3" spans="1:3" ht="18.75" x14ac:dyDescent="0.3">
      <c r="A3" s="7" t="s">
        <v>138</v>
      </c>
    </row>
    <row r="4" spans="1:3" ht="18.75" x14ac:dyDescent="0.3">
      <c r="A4" s="7" t="s">
        <v>142</v>
      </c>
    </row>
    <row r="6" spans="1:3" x14ac:dyDescent="0.25">
      <c r="A6" s="8" t="s">
        <v>143</v>
      </c>
    </row>
    <row r="7" spans="1:3" x14ac:dyDescent="0.25">
      <c r="A7" s="2" t="s">
        <v>6</v>
      </c>
      <c r="B7" s="2" t="s">
        <v>136</v>
      </c>
      <c r="C7" s="2" t="s">
        <v>137</v>
      </c>
    </row>
    <row r="8" spans="1:3" x14ac:dyDescent="0.25">
      <c r="A8" s="9" t="s">
        <v>144</v>
      </c>
      <c r="B8" s="10" t="s">
        <v>145</v>
      </c>
      <c r="C8" s="11" t="s">
        <v>36</v>
      </c>
    </row>
    <row r="9" spans="1:3" x14ac:dyDescent="0.25">
      <c r="A9" s="9" t="s">
        <v>146</v>
      </c>
      <c r="B9" s="10" t="s">
        <v>147</v>
      </c>
      <c r="C9" s="11" t="s">
        <v>47</v>
      </c>
    </row>
    <row r="10" spans="1:3" x14ac:dyDescent="0.25">
      <c r="A10" s="9" t="s">
        <v>148</v>
      </c>
      <c r="B10" s="10" t="s">
        <v>149</v>
      </c>
      <c r="C10" s="11" t="s">
        <v>150</v>
      </c>
    </row>
    <row r="11" spans="1:3" x14ac:dyDescent="0.25">
      <c r="A11" s="9" t="s">
        <v>151</v>
      </c>
      <c r="B11" s="10" t="s">
        <v>152</v>
      </c>
      <c r="C11" s="11" t="s">
        <v>153</v>
      </c>
    </row>
    <row r="12" spans="1:3" x14ac:dyDescent="0.25">
      <c r="A12" s="9" t="s">
        <v>154</v>
      </c>
      <c r="B12" s="10" t="s">
        <v>155</v>
      </c>
      <c r="C12" s="11" t="s">
        <v>44</v>
      </c>
    </row>
    <row r="13" spans="1:3" x14ac:dyDescent="0.25">
      <c r="A13" s="9"/>
      <c r="B13" s="11"/>
      <c r="C13" s="11"/>
    </row>
    <row r="14" spans="1:3" x14ac:dyDescent="0.25">
      <c r="A14" s="9" t="s">
        <v>156</v>
      </c>
      <c r="B14" s="10" t="s">
        <v>157</v>
      </c>
      <c r="C14" s="11" t="s">
        <v>36</v>
      </c>
    </row>
    <row r="15" spans="1:3" x14ac:dyDescent="0.25">
      <c r="A15" s="9" t="s">
        <v>158</v>
      </c>
      <c r="B15" s="10" t="s">
        <v>159</v>
      </c>
      <c r="C15" s="11" t="s">
        <v>153</v>
      </c>
    </row>
    <row r="16" spans="1:3" x14ac:dyDescent="0.25">
      <c r="A16" s="9" t="s">
        <v>160</v>
      </c>
      <c r="B16" s="10" t="s">
        <v>161</v>
      </c>
      <c r="C16" s="11" t="s">
        <v>47</v>
      </c>
    </row>
    <row r="17" spans="1:3" x14ac:dyDescent="0.25">
      <c r="A17" s="9" t="s">
        <v>162</v>
      </c>
      <c r="B17" s="10" t="s">
        <v>163</v>
      </c>
      <c r="C17" s="11" t="s">
        <v>53</v>
      </c>
    </row>
    <row r="18" spans="1:3" x14ac:dyDescent="0.25">
      <c r="A18" s="9" t="s">
        <v>164</v>
      </c>
      <c r="B18" s="10" t="s">
        <v>165</v>
      </c>
      <c r="C18" s="11" t="s">
        <v>36</v>
      </c>
    </row>
    <row r="19" spans="1:3" x14ac:dyDescent="0.25">
      <c r="A19" s="9"/>
      <c r="B19" s="11"/>
      <c r="C19" s="11"/>
    </row>
    <row r="20" spans="1:3" x14ac:dyDescent="0.25">
      <c r="A20" s="9" t="s">
        <v>118</v>
      </c>
      <c r="B20" s="10" t="s">
        <v>166</v>
      </c>
      <c r="C20" s="11" t="s">
        <v>116</v>
      </c>
    </row>
    <row r="21" spans="1:3" x14ac:dyDescent="0.25">
      <c r="A21" s="9" t="s">
        <v>167</v>
      </c>
      <c r="B21" s="10" t="s">
        <v>168</v>
      </c>
      <c r="C21" s="11" t="s">
        <v>36</v>
      </c>
    </row>
    <row r="22" spans="1:3" x14ac:dyDescent="0.25">
      <c r="A22" s="9" t="s">
        <v>169</v>
      </c>
      <c r="B22" s="10" t="s">
        <v>170</v>
      </c>
      <c r="C22" s="11" t="s">
        <v>153</v>
      </c>
    </row>
    <row r="23" spans="1:3" x14ac:dyDescent="0.25">
      <c r="A23" s="9" t="s">
        <v>171</v>
      </c>
      <c r="B23" s="10" t="s">
        <v>172</v>
      </c>
      <c r="C23" s="11" t="s">
        <v>150</v>
      </c>
    </row>
    <row r="24" spans="1:3" x14ac:dyDescent="0.25">
      <c r="A24" s="9" t="s">
        <v>173</v>
      </c>
      <c r="B24" s="10" t="s">
        <v>174</v>
      </c>
      <c r="C24" s="11" t="s">
        <v>44</v>
      </c>
    </row>
    <row r="25" spans="1:3" x14ac:dyDescent="0.25">
      <c r="A25" s="9" t="s">
        <v>175</v>
      </c>
      <c r="B25" s="10" t="s">
        <v>176</v>
      </c>
      <c r="C25" s="11" t="s">
        <v>31</v>
      </c>
    </row>
    <row r="26" spans="1:3" x14ac:dyDescent="0.25">
      <c r="A26" s="9"/>
      <c r="B26" s="11"/>
      <c r="C26" s="11"/>
    </row>
    <row r="27" spans="1:3" x14ac:dyDescent="0.25">
      <c r="A27" s="9" t="s">
        <v>177</v>
      </c>
      <c r="B27" s="10" t="s">
        <v>178</v>
      </c>
      <c r="C27" s="11" t="s">
        <v>36</v>
      </c>
    </row>
    <row r="28" spans="1:3" x14ac:dyDescent="0.25">
      <c r="A28" s="9" t="s">
        <v>179</v>
      </c>
      <c r="B28" s="10" t="s">
        <v>180</v>
      </c>
      <c r="C28" s="11" t="s">
        <v>153</v>
      </c>
    </row>
    <row r="29" spans="1:3" x14ac:dyDescent="0.25">
      <c r="A29" s="9" t="s">
        <v>181</v>
      </c>
      <c r="B29" s="10" t="s">
        <v>182</v>
      </c>
      <c r="C29" s="11" t="s">
        <v>150</v>
      </c>
    </row>
    <row r="30" spans="1:3" x14ac:dyDescent="0.25">
      <c r="A30" s="9" t="s">
        <v>183</v>
      </c>
      <c r="B30" s="11" t="s">
        <v>184</v>
      </c>
      <c r="C30" s="11" t="s">
        <v>36</v>
      </c>
    </row>
    <row r="31" spans="1:3" x14ac:dyDescent="0.25">
      <c r="A31" s="9" t="s">
        <v>185</v>
      </c>
      <c r="B31" s="10" t="s">
        <v>186</v>
      </c>
      <c r="C31" s="11" t="s">
        <v>53</v>
      </c>
    </row>
    <row r="32" spans="1:3" x14ac:dyDescent="0.25">
      <c r="A32" s="9" t="s">
        <v>45</v>
      </c>
      <c r="B32" s="10" t="s">
        <v>187</v>
      </c>
      <c r="C32" s="11" t="s">
        <v>44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8</vt:i4>
      </vt:variant>
    </vt:vector>
  </HeadingPairs>
  <TitlesOfParts>
    <vt:vector size="8" baseType="lpstr">
      <vt:lpstr>1672_Zakladni stupen</vt:lpstr>
      <vt:lpstr>1673_III. liga - Mladsi zakyne</vt:lpstr>
      <vt:lpstr>1674_III. liga - Starsi zakyne</vt:lpstr>
      <vt:lpstr>1675_III. liga - Zakyne C</vt:lpstr>
      <vt:lpstr>1676_III. liga - Zakyne B</vt:lpstr>
      <vt:lpstr>1677_III. liga - Juniorky a zen</vt:lpstr>
      <vt:lpstr>1678_II. liga</vt:lpstr>
      <vt:lpstr>rozhodci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Gustav Bago</cp:lastModifiedBy>
  <cp:lastPrinted>2017-11-18T13:43:38Z</cp:lastPrinted>
  <dcterms:created xsi:type="dcterms:W3CDTF">2017-11-16T18:07:08Z</dcterms:created>
  <dcterms:modified xsi:type="dcterms:W3CDTF">2017-11-18T15:12:15Z</dcterms:modified>
  <cp:category/>
</cp:coreProperties>
</file>