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bago\OneDrive - Jihočeská univerzita v Českých Budějovicích\"/>
    </mc:Choice>
  </mc:AlternateContent>
  <xr:revisionPtr revIDLastSave="18" documentId="11_AABB9CBE483E4B18D9477A0218F796F55012D006" xr6:coauthVersionLast="41" xr6:coauthVersionMax="41" xr10:uidLastSave="{A612D352-3E5E-4B20-8A2A-82FECE765842}"/>
  <bookViews>
    <workbookView xWindow="-108" yWindow="-108" windowWidth="30936" windowHeight="16896" activeTab="3" xr2:uid="{00000000-000D-0000-FFFF-FFFF00000000}"/>
  </bookViews>
  <sheets>
    <sheet name="3645_VI. liga (VS0-ZP CGF)" sheetId="1" r:id="rId1"/>
    <sheet name="3646_V. liga (podzim ZP CGF)" sheetId="2" r:id="rId2"/>
    <sheet name="3647_IV. liga (podzim ZP CGF)" sheetId="3" r:id="rId3"/>
    <sheet name="3648_III. liga (juniorky C)" sheetId="4" r:id="rId4"/>
    <sheet name="3649_II. liga (juniorky B)" sheetId="5" r:id="rId5"/>
    <sheet name="rozhodci" sheetId="6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Z43" i="2" l="1"/>
  <c r="W51" i="2"/>
  <c r="S51" i="2"/>
  <c r="O51" i="2"/>
  <c r="K51" i="2"/>
  <c r="X51" i="2" l="1"/>
  <c r="Z22" i="5"/>
  <c r="Z21" i="5"/>
  <c r="W21" i="5"/>
  <c r="S21" i="5"/>
  <c r="O21" i="5"/>
  <c r="K21" i="5"/>
  <c r="Z20" i="5"/>
  <c r="W20" i="5"/>
  <c r="S20" i="5"/>
  <c r="O20" i="5"/>
  <c r="K20" i="5"/>
  <c r="Z19" i="5"/>
  <c r="W19" i="5"/>
  <c r="S19" i="5"/>
  <c r="O19" i="5"/>
  <c r="K19" i="5"/>
  <c r="X19" i="5" s="1"/>
  <c r="Z18" i="5"/>
  <c r="W18" i="5"/>
  <c r="S18" i="5"/>
  <c r="O18" i="5"/>
  <c r="K18" i="5"/>
  <c r="Z17" i="5"/>
  <c r="W17" i="5"/>
  <c r="S17" i="5"/>
  <c r="O17" i="5"/>
  <c r="K17" i="5"/>
  <c r="Z16" i="5"/>
  <c r="W16" i="5"/>
  <c r="S16" i="5"/>
  <c r="O16" i="5"/>
  <c r="K16" i="5"/>
  <c r="Z15" i="5"/>
  <c r="Z14" i="5"/>
  <c r="Z13" i="5"/>
  <c r="W13" i="5"/>
  <c r="S13" i="5"/>
  <c r="O13" i="5"/>
  <c r="K13" i="5"/>
  <c r="Z12" i="5"/>
  <c r="W12" i="5"/>
  <c r="S12" i="5"/>
  <c r="O12" i="5"/>
  <c r="K12" i="5"/>
  <c r="Z11" i="5"/>
  <c r="W11" i="5"/>
  <c r="S11" i="5"/>
  <c r="O11" i="5"/>
  <c r="K11" i="5"/>
  <c r="Z10" i="5"/>
  <c r="W10" i="5"/>
  <c r="S10" i="5"/>
  <c r="O10" i="5"/>
  <c r="K10" i="5"/>
  <c r="Z9" i="5"/>
  <c r="W9" i="5"/>
  <c r="S9" i="5"/>
  <c r="O9" i="5"/>
  <c r="K9" i="5"/>
  <c r="Z8" i="5"/>
  <c r="W8" i="5"/>
  <c r="S8" i="5"/>
  <c r="O8" i="5"/>
  <c r="K8" i="5"/>
  <c r="Z7" i="5"/>
  <c r="Z77" i="4"/>
  <c r="Z76" i="4"/>
  <c r="W60" i="4"/>
  <c r="S60" i="4"/>
  <c r="O60" i="4"/>
  <c r="K60" i="4"/>
  <c r="Z75" i="4"/>
  <c r="W59" i="4"/>
  <c r="S59" i="4"/>
  <c r="O59" i="4"/>
  <c r="K59" i="4"/>
  <c r="Z74" i="4"/>
  <c r="W58" i="4"/>
  <c r="S58" i="4"/>
  <c r="O58" i="4"/>
  <c r="K58" i="4"/>
  <c r="Z73" i="4"/>
  <c r="W57" i="4"/>
  <c r="S57" i="4"/>
  <c r="O57" i="4"/>
  <c r="K57" i="4"/>
  <c r="Z72" i="4"/>
  <c r="W56" i="4"/>
  <c r="S56" i="4"/>
  <c r="O56" i="4"/>
  <c r="K56" i="4"/>
  <c r="Z71" i="4"/>
  <c r="W55" i="4"/>
  <c r="S55" i="4"/>
  <c r="O55" i="4"/>
  <c r="K55" i="4"/>
  <c r="Z70" i="4"/>
  <c r="Z69" i="4"/>
  <c r="Z68" i="4"/>
  <c r="W52" i="4"/>
  <c r="S52" i="4"/>
  <c r="O52" i="4"/>
  <c r="K52" i="4"/>
  <c r="Z67" i="4"/>
  <c r="W51" i="4"/>
  <c r="S51" i="4"/>
  <c r="O51" i="4"/>
  <c r="K51" i="4"/>
  <c r="Z66" i="4"/>
  <c r="W50" i="4"/>
  <c r="S50" i="4"/>
  <c r="O50" i="4"/>
  <c r="K50" i="4"/>
  <c r="Z65" i="4"/>
  <c r="W49" i="4"/>
  <c r="S49" i="4"/>
  <c r="O49" i="4"/>
  <c r="K49" i="4"/>
  <c r="Z64" i="4"/>
  <c r="W48" i="4"/>
  <c r="S48" i="4"/>
  <c r="O48" i="4"/>
  <c r="K48" i="4"/>
  <c r="Z63" i="4"/>
  <c r="W47" i="4"/>
  <c r="S47" i="4"/>
  <c r="O47" i="4"/>
  <c r="K47" i="4"/>
  <c r="Z62" i="4"/>
  <c r="Z61" i="4"/>
  <c r="Z60" i="4"/>
  <c r="W68" i="4"/>
  <c r="S68" i="4"/>
  <c r="O68" i="4"/>
  <c r="K68" i="4"/>
  <c r="Z59" i="4"/>
  <c r="W67" i="4"/>
  <c r="S67" i="4"/>
  <c r="O67" i="4"/>
  <c r="K67" i="4"/>
  <c r="Z58" i="4"/>
  <c r="W66" i="4"/>
  <c r="S66" i="4"/>
  <c r="O66" i="4"/>
  <c r="K66" i="4"/>
  <c r="Z57" i="4"/>
  <c r="W65" i="4"/>
  <c r="S65" i="4"/>
  <c r="O65" i="4"/>
  <c r="K65" i="4"/>
  <c r="Z56" i="4"/>
  <c r="W64" i="4"/>
  <c r="S64" i="4"/>
  <c r="O64" i="4"/>
  <c r="K64" i="4"/>
  <c r="Z55" i="4"/>
  <c r="W63" i="4"/>
  <c r="S63" i="4"/>
  <c r="O63" i="4"/>
  <c r="K63" i="4"/>
  <c r="Z54" i="4"/>
  <c r="Z53" i="4"/>
  <c r="Z52" i="4"/>
  <c r="W44" i="4"/>
  <c r="S44" i="4"/>
  <c r="O44" i="4"/>
  <c r="K44" i="4"/>
  <c r="Z51" i="4"/>
  <c r="W43" i="4"/>
  <c r="S43" i="4"/>
  <c r="O43" i="4"/>
  <c r="K43" i="4"/>
  <c r="Z50" i="4"/>
  <c r="W42" i="4"/>
  <c r="S42" i="4"/>
  <c r="O42" i="4"/>
  <c r="K42" i="4"/>
  <c r="Z49" i="4"/>
  <c r="W41" i="4"/>
  <c r="S41" i="4"/>
  <c r="O41" i="4"/>
  <c r="K41" i="4"/>
  <c r="Z48" i="4"/>
  <c r="W40" i="4"/>
  <c r="S40" i="4"/>
  <c r="O40" i="4"/>
  <c r="K40" i="4"/>
  <c r="Z47" i="4"/>
  <c r="W39" i="4"/>
  <c r="S39" i="4"/>
  <c r="O39" i="4"/>
  <c r="K39" i="4"/>
  <c r="Z46" i="4"/>
  <c r="Z45" i="4"/>
  <c r="Z44" i="4"/>
  <c r="W20" i="4"/>
  <c r="S20" i="4"/>
  <c r="O20" i="4"/>
  <c r="K20" i="4"/>
  <c r="Z43" i="4"/>
  <c r="W19" i="4"/>
  <c r="S19" i="4"/>
  <c r="O19" i="4"/>
  <c r="K19" i="4"/>
  <c r="Z42" i="4"/>
  <c r="W18" i="4"/>
  <c r="S18" i="4"/>
  <c r="O18" i="4"/>
  <c r="K18" i="4"/>
  <c r="Z41" i="4"/>
  <c r="Z40" i="4"/>
  <c r="W17" i="4"/>
  <c r="S17" i="4"/>
  <c r="O17" i="4"/>
  <c r="K17" i="4"/>
  <c r="Z39" i="4"/>
  <c r="W16" i="4"/>
  <c r="S16" i="4"/>
  <c r="O16" i="4"/>
  <c r="K16" i="4"/>
  <c r="Z38" i="4"/>
  <c r="Z37" i="4"/>
  <c r="Z36" i="4"/>
  <c r="W76" i="4"/>
  <c r="S76" i="4"/>
  <c r="O76" i="4"/>
  <c r="K76" i="4"/>
  <c r="Z35" i="4"/>
  <c r="W75" i="4"/>
  <c r="S75" i="4"/>
  <c r="O75" i="4"/>
  <c r="K75" i="4"/>
  <c r="Z34" i="4"/>
  <c r="W74" i="4"/>
  <c r="S74" i="4"/>
  <c r="O74" i="4"/>
  <c r="K74" i="4"/>
  <c r="Z33" i="4"/>
  <c r="W73" i="4"/>
  <c r="S73" i="4"/>
  <c r="O73" i="4"/>
  <c r="K73" i="4"/>
  <c r="Z32" i="4"/>
  <c r="W72" i="4"/>
  <c r="S72" i="4"/>
  <c r="O72" i="4"/>
  <c r="K72" i="4"/>
  <c r="Z31" i="4"/>
  <c r="W71" i="4"/>
  <c r="S71" i="4"/>
  <c r="O71" i="4"/>
  <c r="K71" i="4"/>
  <c r="Z30" i="4"/>
  <c r="Z29" i="4"/>
  <c r="Z28" i="4"/>
  <c r="W28" i="4"/>
  <c r="S28" i="4"/>
  <c r="O28" i="4"/>
  <c r="K28" i="4"/>
  <c r="Z27" i="4"/>
  <c r="W27" i="4"/>
  <c r="S27" i="4"/>
  <c r="O27" i="4"/>
  <c r="K27" i="4"/>
  <c r="Z26" i="4"/>
  <c r="W26" i="4"/>
  <c r="S26" i="4"/>
  <c r="O26" i="4"/>
  <c r="K26" i="4"/>
  <c r="Z25" i="4"/>
  <c r="W25" i="4"/>
  <c r="S25" i="4"/>
  <c r="O25" i="4"/>
  <c r="K25" i="4"/>
  <c r="Z24" i="4"/>
  <c r="W24" i="4"/>
  <c r="S24" i="4"/>
  <c r="O24" i="4"/>
  <c r="K24" i="4"/>
  <c r="Z23" i="4"/>
  <c r="W23" i="4"/>
  <c r="S23" i="4"/>
  <c r="O23" i="4"/>
  <c r="K23" i="4"/>
  <c r="Z22" i="4"/>
  <c r="Z21" i="4"/>
  <c r="Z20" i="4"/>
  <c r="W13" i="4"/>
  <c r="S13" i="4"/>
  <c r="O13" i="4"/>
  <c r="K13" i="4"/>
  <c r="Z19" i="4"/>
  <c r="W12" i="4"/>
  <c r="S12" i="4"/>
  <c r="O12" i="4"/>
  <c r="K12" i="4"/>
  <c r="Z18" i="4"/>
  <c r="W11" i="4"/>
  <c r="S11" i="4"/>
  <c r="O11" i="4"/>
  <c r="K11" i="4"/>
  <c r="W10" i="4"/>
  <c r="S10" i="4"/>
  <c r="O10" i="4"/>
  <c r="K10" i="4"/>
  <c r="Z17" i="4"/>
  <c r="W9" i="4"/>
  <c r="S9" i="4"/>
  <c r="O9" i="4"/>
  <c r="K9" i="4"/>
  <c r="Z16" i="4"/>
  <c r="W8" i="4"/>
  <c r="S8" i="4"/>
  <c r="O8" i="4"/>
  <c r="K8" i="4"/>
  <c r="Z15" i="4"/>
  <c r="Z14" i="4"/>
  <c r="Z13" i="4"/>
  <c r="W36" i="4"/>
  <c r="S36" i="4"/>
  <c r="O36" i="4"/>
  <c r="K36" i="4"/>
  <c r="Z12" i="4"/>
  <c r="W35" i="4"/>
  <c r="S35" i="4"/>
  <c r="O35" i="4"/>
  <c r="K35" i="4"/>
  <c r="Z11" i="4"/>
  <c r="W34" i="4"/>
  <c r="S34" i="4"/>
  <c r="O34" i="4"/>
  <c r="K34" i="4"/>
  <c r="Z10" i="4"/>
  <c r="W33" i="4"/>
  <c r="S33" i="4"/>
  <c r="O33" i="4"/>
  <c r="K33" i="4"/>
  <c r="Z9" i="4"/>
  <c r="W32" i="4"/>
  <c r="S32" i="4"/>
  <c r="O32" i="4"/>
  <c r="K32" i="4"/>
  <c r="Z8" i="4"/>
  <c r="W31" i="4"/>
  <c r="S31" i="4"/>
  <c r="O31" i="4"/>
  <c r="K31" i="4"/>
  <c r="Z7" i="4"/>
  <c r="W13" i="3"/>
  <c r="S13" i="3"/>
  <c r="O13" i="3"/>
  <c r="K13" i="3"/>
  <c r="W12" i="3"/>
  <c r="S12" i="3"/>
  <c r="O12" i="3"/>
  <c r="K12" i="3"/>
  <c r="W11" i="3"/>
  <c r="S11" i="3"/>
  <c r="O11" i="3"/>
  <c r="K11" i="3"/>
  <c r="W10" i="3"/>
  <c r="S10" i="3"/>
  <c r="O10" i="3"/>
  <c r="K10" i="3"/>
  <c r="W9" i="3"/>
  <c r="S9" i="3"/>
  <c r="O9" i="3"/>
  <c r="K9" i="3"/>
  <c r="W8" i="3"/>
  <c r="S8" i="3"/>
  <c r="O8" i="3"/>
  <c r="K8" i="3"/>
  <c r="Z14" i="3"/>
  <c r="Z13" i="3"/>
  <c r="Z12" i="3"/>
  <c r="Z11" i="3"/>
  <c r="Z10" i="3"/>
  <c r="Z9" i="3"/>
  <c r="Z8" i="3"/>
  <c r="Z7" i="3"/>
  <c r="Z54" i="2"/>
  <c r="Z53" i="2"/>
  <c r="W29" i="2"/>
  <c r="S29" i="2"/>
  <c r="O29" i="2"/>
  <c r="K29" i="2"/>
  <c r="Z52" i="2"/>
  <c r="W28" i="2"/>
  <c r="S28" i="2"/>
  <c r="O28" i="2"/>
  <c r="K28" i="2"/>
  <c r="Z51" i="2"/>
  <c r="W27" i="2"/>
  <c r="S27" i="2"/>
  <c r="O27" i="2"/>
  <c r="K27" i="2"/>
  <c r="Z50" i="2"/>
  <c r="W26" i="2"/>
  <c r="S26" i="2"/>
  <c r="O26" i="2"/>
  <c r="K26" i="2"/>
  <c r="Z49" i="2"/>
  <c r="W25" i="2"/>
  <c r="S25" i="2"/>
  <c r="O25" i="2"/>
  <c r="K25" i="2"/>
  <c r="Z48" i="2"/>
  <c r="W24" i="2"/>
  <c r="S24" i="2"/>
  <c r="O24" i="2"/>
  <c r="K24" i="2"/>
  <c r="Z47" i="2"/>
  <c r="Z46" i="2"/>
  <c r="Z45" i="2"/>
  <c r="W53" i="2"/>
  <c r="S53" i="2"/>
  <c r="O53" i="2"/>
  <c r="K53" i="2"/>
  <c r="Z44" i="2"/>
  <c r="W52" i="2"/>
  <c r="S52" i="2"/>
  <c r="O52" i="2"/>
  <c r="K52" i="2"/>
  <c r="Z42" i="2"/>
  <c r="W50" i="2"/>
  <c r="S50" i="2"/>
  <c r="O50" i="2"/>
  <c r="K50" i="2"/>
  <c r="Z41" i="2"/>
  <c r="W49" i="2"/>
  <c r="S49" i="2"/>
  <c r="O49" i="2"/>
  <c r="K49" i="2"/>
  <c r="Z40" i="2"/>
  <c r="W48" i="2"/>
  <c r="S48" i="2"/>
  <c r="O48" i="2"/>
  <c r="K48" i="2"/>
  <c r="Z39" i="2"/>
  <c r="Z38" i="2"/>
  <c r="Z37" i="2"/>
  <c r="W21" i="2"/>
  <c r="S21" i="2"/>
  <c r="O21" i="2"/>
  <c r="K21" i="2"/>
  <c r="Z36" i="2"/>
  <c r="W20" i="2"/>
  <c r="S20" i="2"/>
  <c r="O20" i="2"/>
  <c r="K20" i="2"/>
  <c r="Z35" i="2"/>
  <c r="W19" i="2"/>
  <c r="S19" i="2"/>
  <c r="O19" i="2"/>
  <c r="K19" i="2"/>
  <c r="Z34" i="2"/>
  <c r="W18" i="2"/>
  <c r="S18" i="2"/>
  <c r="O18" i="2"/>
  <c r="K18" i="2"/>
  <c r="Z33" i="2"/>
  <c r="W17" i="2"/>
  <c r="S17" i="2"/>
  <c r="O17" i="2"/>
  <c r="K17" i="2"/>
  <c r="Z32" i="2"/>
  <c r="W16" i="2"/>
  <c r="S16" i="2"/>
  <c r="O16" i="2"/>
  <c r="K16" i="2"/>
  <c r="Z31" i="2"/>
  <c r="Z30" i="2"/>
  <c r="Z29" i="2"/>
  <c r="W45" i="2"/>
  <c r="S45" i="2"/>
  <c r="O45" i="2"/>
  <c r="K45" i="2"/>
  <c r="Z28" i="2"/>
  <c r="W44" i="2"/>
  <c r="S44" i="2"/>
  <c r="O44" i="2"/>
  <c r="K44" i="2"/>
  <c r="Z27" i="2"/>
  <c r="W43" i="2"/>
  <c r="S43" i="2"/>
  <c r="O43" i="2"/>
  <c r="K43" i="2"/>
  <c r="Z26" i="2"/>
  <c r="W42" i="2"/>
  <c r="S42" i="2"/>
  <c r="O42" i="2"/>
  <c r="K42" i="2"/>
  <c r="Z25" i="2"/>
  <c r="W41" i="2"/>
  <c r="S41" i="2"/>
  <c r="O41" i="2"/>
  <c r="K41" i="2"/>
  <c r="Z24" i="2"/>
  <c r="W40" i="2"/>
  <c r="S40" i="2"/>
  <c r="O40" i="2"/>
  <c r="K40" i="2"/>
  <c r="Z23" i="2"/>
  <c r="Z22" i="2"/>
  <c r="Z21" i="2"/>
  <c r="W37" i="2"/>
  <c r="S37" i="2"/>
  <c r="O37" i="2"/>
  <c r="K37" i="2"/>
  <c r="Z20" i="2"/>
  <c r="W36" i="2"/>
  <c r="S36" i="2"/>
  <c r="O36" i="2"/>
  <c r="K36" i="2"/>
  <c r="Z19" i="2"/>
  <c r="W35" i="2"/>
  <c r="S35" i="2"/>
  <c r="O35" i="2"/>
  <c r="K35" i="2"/>
  <c r="Z18" i="2"/>
  <c r="W34" i="2"/>
  <c r="S34" i="2"/>
  <c r="O34" i="2"/>
  <c r="K34" i="2"/>
  <c r="Z17" i="2"/>
  <c r="W33" i="2"/>
  <c r="S33" i="2"/>
  <c r="O33" i="2"/>
  <c r="K33" i="2"/>
  <c r="Z16" i="2"/>
  <c r="W32" i="2"/>
  <c r="S32" i="2"/>
  <c r="O32" i="2"/>
  <c r="K32" i="2"/>
  <c r="Z15" i="2"/>
  <c r="Z14" i="2"/>
  <c r="Z13" i="2"/>
  <c r="W13" i="2"/>
  <c r="S13" i="2"/>
  <c r="O13" i="2"/>
  <c r="K13" i="2"/>
  <c r="Z12" i="2"/>
  <c r="W12" i="2"/>
  <c r="S12" i="2"/>
  <c r="O12" i="2"/>
  <c r="K12" i="2"/>
  <c r="Z11" i="2"/>
  <c r="W11" i="2"/>
  <c r="S11" i="2"/>
  <c r="O11" i="2"/>
  <c r="K11" i="2"/>
  <c r="Z10" i="2"/>
  <c r="W10" i="2"/>
  <c r="S10" i="2"/>
  <c r="O10" i="2"/>
  <c r="K10" i="2"/>
  <c r="Z9" i="2"/>
  <c r="W9" i="2"/>
  <c r="S9" i="2"/>
  <c r="O9" i="2"/>
  <c r="K9" i="2"/>
  <c r="Z8" i="2"/>
  <c r="W8" i="2"/>
  <c r="S8" i="2"/>
  <c r="O8" i="2"/>
  <c r="K8" i="2"/>
  <c r="Z7" i="2"/>
  <c r="Z54" i="1"/>
  <c r="Z53" i="1"/>
  <c r="W37" i="1"/>
  <c r="S37" i="1"/>
  <c r="O37" i="1"/>
  <c r="K37" i="1"/>
  <c r="Z52" i="1"/>
  <c r="W36" i="1"/>
  <c r="S36" i="1"/>
  <c r="O36" i="1"/>
  <c r="K36" i="1"/>
  <c r="Z51" i="1"/>
  <c r="W35" i="1"/>
  <c r="S35" i="1"/>
  <c r="O35" i="1"/>
  <c r="K35" i="1"/>
  <c r="Z50" i="1"/>
  <c r="W34" i="1"/>
  <c r="S34" i="1"/>
  <c r="O34" i="1"/>
  <c r="K34" i="1"/>
  <c r="Z49" i="1"/>
  <c r="W33" i="1"/>
  <c r="S33" i="1"/>
  <c r="O33" i="1"/>
  <c r="K33" i="1"/>
  <c r="Z48" i="1"/>
  <c r="W32" i="1"/>
  <c r="S32" i="1"/>
  <c r="O32" i="1"/>
  <c r="K32" i="1"/>
  <c r="Z47" i="1"/>
  <c r="Z46" i="1"/>
  <c r="Z45" i="1"/>
  <c r="W53" i="1"/>
  <c r="S53" i="1"/>
  <c r="O53" i="1"/>
  <c r="K53" i="1"/>
  <c r="Z44" i="1"/>
  <c r="W52" i="1"/>
  <c r="S52" i="1"/>
  <c r="O52" i="1"/>
  <c r="K52" i="1"/>
  <c r="Z43" i="1"/>
  <c r="W51" i="1"/>
  <c r="S51" i="1"/>
  <c r="O51" i="1"/>
  <c r="K51" i="1"/>
  <c r="Z42" i="1"/>
  <c r="W50" i="1"/>
  <c r="S50" i="1"/>
  <c r="O50" i="1"/>
  <c r="K50" i="1"/>
  <c r="Z41" i="1"/>
  <c r="W49" i="1"/>
  <c r="S49" i="1"/>
  <c r="O49" i="1"/>
  <c r="K49" i="1"/>
  <c r="Z40" i="1"/>
  <c r="W48" i="1"/>
  <c r="S48" i="1"/>
  <c r="O48" i="1"/>
  <c r="K48" i="1"/>
  <c r="Z39" i="1"/>
  <c r="Z38" i="1"/>
  <c r="Z37" i="1"/>
  <c r="W13" i="1"/>
  <c r="S13" i="1"/>
  <c r="O13" i="1"/>
  <c r="K13" i="1"/>
  <c r="Z36" i="1"/>
  <c r="W12" i="1"/>
  <c r="S12" i="1"/>
  <c r="O12" i="1"/>
  <c r="K12" i="1"/>
  <c r="Z35" i="1"/>
  <c r="W11" i="1"/>
  <c r="S11" i="1"/>
  <c r="O11" i="1"/>
  <c r="K11" i="1"/>
  <c r="Z34" i="1"/>
  <c r="W10" i="1"/>
  <c r="S10" i="1"/>
  <c r="O10" i="1"/>
  <c r="K10" i="1"/>
  <c r="Z33" i="1"/>
  <c r="W9" i="1"/>
  <c r="S9" i="1"/>
  <c r="O9" i="1"/>
  <c r="K9" i="1"/>
  <c r="Z32" i="1"/>
  <c r="W8" i="1"/>
  <c r="S8" i="1"/>
  <c r="O8" i="1"/>
  <c r="K8" i="1"/>
  <c r="Z31" i="1"/>
  <c r="Z30" i="1"/>
  <c r="Z29" i="1"/>
  <c r="W45" i="1"/>
  <c r="S45" i="1"/>
  <c r="O45" i="1"/>
  <c r="K45" i="1"/>
  <c r="Z28" i="1"/>
  <c r="W44" i="1"/>
  <c r="S44" i="1"/>
  <c r="O44" i="1"/>
  <c r="K44" i="1"/>
  <c r="Z27" i="1"/>
  <c r="W43" i="1"/>
  <c r="S43" i="1"/>
  <c r="O43" i="1"/>
  <c r="K43" i="1"/>
  <c r="Z26" i="1"/>
  <c r="W42" i="1"/>
  <c r="S42" i="1"/>
  <c r="O42" i="1"/>
  <c r="K42" i="1"/>
  <c r="Z25" i="1"/>
  <c r="W41" i="1"/>
  <c r="S41" i="1"/>
  <c r="O41" i="1"/>
  <c r="K41" i="1"/>
  <c r="Z24" i="1"/>
  <c r="W40" i="1"/>
  <c r="S40" i="1"/>
  <c r="O40" i="1"/>
  <c r="K40" i="1"/>
  <c r="Z23" i="1"/>
  <c r="Z22" i="1"/>
  <c r="Z21" i="1"/>
  <c r="W21" i="1"/>
  <c r="S21" i="1"/>
  <c r="O21" i="1"/>
  <c r="K21" i="1"/>
  <c r="Z20" i="1"/>
  <c r="W20" i="1"/>
  <c r="S20" i="1"/>
  <c r="O20" i="1"/>
  <c r="K20" i="1"/>
  <c r="Z19" i="1"/>
  <c r="W19" i="1"/>
  <c r="S19" i="1"/>
  <c r="O19" i="1"/>
  <c r="K19" i="1"/>
  <c r="Z18" i="1"/>
  <c r="W18" i="1"/>
  <c r="S18" i="1"/>
  <c r="O18" i="1"/>
  <c r="K18" i="1"/>
  <c r="Z17" i="1"/>
  <c r="W17" i="1"/>
  <c r="S17" i="1"/>
  <c r="O17" i="1"/>
  <c r="K17" i="1"/>
  <c r="Z16" i="1"/>
  <c r="W16" i="1"/>
  <c r="S16" i="1"/>
  <c r="O16" i="1"/>
  <c r="K16" i="1"/>
  <c r="Z15" i="1"/>
  <c r="Z14" i="1"/>
  <c r="Z13" i="1"/>
  <c r="W29" i="1"/>
  <c r="S29" i="1"/>
  <c r="O29" i="1"/>
  <c r="K29" i="1"/>
  <c r="Z12" i="1"/>
  <c r="W28" i="1"/>
  <c r="S28" i="1"/>
  <c r="O28" i="1"/>
  <c r="K28" i="1"/>
  <c r="Z11" i="1"/>
  <c r="W27" i="1"/>
  <c r="S27" i="1"/>
  <c r="O27" i="1"/>
  <c r="K27" i="1"/>
  <c r="Z10" i="1"/>
  <c r="W26" i="1"/>
  <c r="S26" i="1"/>
  <c r="O26" i="1"/>
  <c r="K26" i="1"/>
  <c r="Z9" i="1"/>
  <c r="W25" i="1"/>
  <c r="S25" i="1"/>
  <c r="O25" i="1"/>
  <c r="K25" i="1"/>
  <c r="Z8" i="1"/>
  <c r="W24" i="1"/>
  <c r="S24" i="1"/>
  <c r="O24" i="1"/>
  <c r="K24" i="1"/>
  <c r="Z7" i="1"/>
  <c r="X10" i="3" l="1"/>
  <c r="X26" i="4"/>
  <c r="W29" i="4"/>
  <c r="X72" i="4"/>
  <c r="X33" i="4"/>
  <c r="O37" i="4"/>
  <c r="X12" i="2"/>
  <c r="X9" i="2"/>
  <c r="O22" i="1"/>
  <c r="X41" i="2"/>
  <c r="X43" i="2"/>
  <c r="X18" i="2"/>
  <c r="W30" i="2"/>
  <c r="X29" i="2"/>
  <c r="K22" i="5"/>
  <c r="O22" i="5"/>
  <c r="X12" i="5"/>
  <c r="X8" i="5"/>
  <c r="X9" i="5"/>
  <c r="O14" i="5"/>
  <c r="X20" i="5"/>
  <c r="X18" i="5"/>
  <c r="W14" i="5"/>
  <c r="K14" i="5"/>
  <c r="S14" i="5"/>
  <c r="W22" i="5"/>
  <c r="S22" i="5"/>
  <c r="X21" i="5"/>
  <c r="X13" i="5"/>
  <c r="X17" i="5"/>
  <c r="X11" i="5"/>
  <c r="X8" i="4"/>
  <c r="S14" i="4"/>
  <c r="X75" i="4"/>
  <c r="X13" i="4"/>
  <c r="O61" i="4"/>
  <c r="X11" i="4"/>
  <c r="X36" i="4"/>
  <c r="X68" i="4"/>
  <c r="O21" i="4"/>
  <c r="X57" i="4"/>
  <c r="X66" i="4"/>
  <c r="W61" i="4"/>
  <c r="W69" i="4"/>
  <c r="X39" i="4"/>
  <c r="S45" i="4"/>
  <c r="X51" i="4"/>
  <c r="X19" i="4"/>
  <c r="X44" i="4"/>
  <c r="X64" i="4"/>
  <c r="X9" i="4"/>
  <c r="K77" i="4"/>
  <c r="X18" i="4"/>
  <c r="X40" i="4"/>
  <c r="X58" i="4"/>
  <c r="X32" i="4"/>
  <c r="S37" i="4"/>
  <c r="X25" i="4"/>
  <c r="X27" i="4"/>
  <c r="O77" i="4"/>
  <c r="O45" i="4"/>
  <c r="X67" i="4"/>
  <c r="K53" i="4"/>
  <c r="W14" i="4"/>
  <c r="X12" i="4"/>
  <c r="X23" i="4"/>
  <c r="S77" i="4"/>
  <c r="X76" i="4"/>
  <c r="X17" i="4"/>
  <c r="S21" i="4"/>
  <c r="K69" i="4"/>
  <c r="O53" i="4"/>
  <c r="X52" i="4"/>
  <c r="X56" i="4"/>
  <c r="S61" i="4"/>
  <c r="O29" i="4"/>
  <c r="W77" i="4"/>
  <c r="X74" i="4"/>
  <c r="W45" i="4"/>
  <c r="X43" i="4"/>
  <c r="S53" i="4"/>
  <c r="K14" i="4"/>
  <c r="S29" i="4"/>
  <c r="O69" i="4"/>
  <c r="W53" i="4"/>
  <c r="X35" i="4"/>
  <c r="X28" i="4"/>
  <c r="K45" i="4"/>
  <c r="S69" i="4"/>
  <c r="X50" i="4"/>
  <c r="K37" i="4"/>
  <c r="K21" i="4"/>
  <c r="X48" i="4"/>
  <c r="K61" i="4"/>
  <c r="K29" i="4"/>
  <c r="W21" i="4"/>
  <c r="X21" i="4" s="1"/>
  <c r="X20" i="4"/>
  <c r="X42" i="4"/>
  <c r="X60" i="4"/>
  <c r="W37" i="4"/>
  <c r="X73" i="4"/>
  <c r="X34" i="4"/>
  <c r="X24" i="4"/>
  <c r="X49" i="4"/>
  <c r="X12" i="3"/>
  <c r="K14" i="3"/>
  <c r="O14" i="3"/>
  <c r="S14" i="3"/>
  <c r="X13" i="3"/>
  <c r="W14" i="3"/>
  <c r="X11" i="3"/>
  <c r="X9" i="3"/>
  <c r="X27" i="2"/>
  <c r="X24" i="2"/>
  <c r="X20" i="2"/>
  <c r="O54" i="2"/>
  <c r="X53" i="2"/>
  <c r="O30" i="2"/>
  <c r="X32" i="2"/>
  <c r="K14" i="2"/>
  <c r="X28" i="2"/>
  <c r="O22" i="2"/>
  <c r="X49" i="2"/>
  <c r="O14" i="2"/>
  <c r="K46" i="2"/>
  <c r="X13" i="2"/>
  <c r="X35" i="2"/>
  <c r="K54" i="2"/>
  <c r="X11" i="2"/>
  <c r="X33" i="2"/>
  <c r="O38" i="2"/>
  <c r="X44" i="2"/>
  <c r="K22" i="2"/>
  <c r="X52" i="2"/>
  <c r="X25" i="2"/>
  <c r="S14" i="2"/>
  <c r="X36" i="2"/>
  <c r="S22" i="2"/>
  <c r="X21" i="2"/>
  <c r="S54" i="2"/>
  <c r="O46" i="2"/>
  <c r="W22" i="2"/>
  <c r="W14" i="2"/>
  <c r="X34" i="2"/>
  <c r="S46" i="2"/>
  <c r="X19" i="2"/>
  <c r="W46" i="2"/>
  <c r="X45" i="2"/>
  <c r="W54" i="2"/>
  <c r="X26" i="2"/>
  <c r="X10" i="2"/>
  <c r="S38" i="2"/>
  <c r="X17" i="2"/>
  <c r="W38" i="2"/>
  <c r="X37" i="2"/>
  <c r="X50" i="2"/>
  <c r="S30" i="2"/>
  <c r="X18" i="1"/>
  <c r="X21" i="1"/>
  <c r="X50" i="1"/>
  <c r="X51" i="1"/>
  <c r="X36" i="1"/>
  <c r="X41" i="1"/>
  <c r="X8" i="1"/>
  <c r="X49" i="1"/>
  <c r="X42" i="1"/>
  <c r="X34" i="1"/>
  <c r="X27" i="1"/>
  <c r="X11" i="1"/>
  <c r="X20" i="1"/>
  <c r="X25" i="1"/>
  <c r="O46" i="1"/>
  <c r="X45" i="1"/>
  <c r="S30" i="1"/>
  <c r="X19" i="1"/>
  <c r="O54" i="1"/>
  <c r="W38" i="1"/>
  <c r="K46" i="1"/>
  <c r="W30" i="1"/>
  <c r="X29" i="1"/>
  <c r="W46" i="1"/>
  <c r="X10" i="1"/>
  <c r="S54" i="1"/>
  <c r="X35" i="1"/>
  <c r="X17" i="1"/>
  <c r="X44" i="1"/>
  <c r="W54" i="1"/>
  <c r="X53" i="1"/>
  <c r="S14" i="1"/>
  <c r="X33" i="1"/>
  <c r="W14" i="1"/>
  <c r="X13" i="1"/>
  <c r="X28" i="1"/>
  <c r="K22" i="1"/>
  <c r="X43" i="1"/>
  <c r="X9" i="1"/>
  <c r="X26" i="1"/>
  <c r="O14" i="1"/>
  <c r="X52" i="1"/>
  <c r="K38" i="1"/>
  <c r="S46" i="1"/>
  <c r="O38" i="1"/>
  <c r="S22" i="1"/>
  <c r="O30" i="1"/>
  <c r="W22" i="1"/>
  <c r="X12" i="1"/>
  <c r="S38" i="1"/>
  <c r="X37" i="1"/>
  <c r="X59" i="4"/>
  <c r="K14" i="1"/>
  <c r="K38" i="2"/>
  <c r="K30" i="2"/>
  <c r="X10" i="4"/>
  <c r="X41" i="4"/>
  <c r="X10" i="5"/>
  <c r="X24" i="1"/>
  <c r="X48" i="1"/>
  <c r="X40" i="2"/>
  <c r="O14" i="4"/>
  <c r="X63" i="4"/>
  <c r="X16" i="5"/>
  <c r="K30" i="1"/>
  <c r="X42" i="2"/>
  <c r="X65" i="4"/>
  <c r="K54" i="1"/>
  <c r="X16" i="1"/>
  <c r="X32" i="1"/>
  <c r="X16" i="2"/>
  <c r="X8" i="3"/>
  <c r="X71" i="4"/>
  <c r="X47" i="4"/>
  <c r="X40" i="1"/>
  <c r="X8" i="2"/>
  <c r="X48" i="2"/>
  <c r="X31" i="4"/>
  <c r="X16" i="4"/>
  <c r="X55" i="4"/>
  <c r="X14" i="5" l="1"/>
  <c r="Y11" i="5" s="1"/>
  <c r="X14" i="3"/>
  <c r="Y10" i="3" s="1"/>
  <c r="X61" i="4"/>
  <c r="Y55" i="4" s="1"/>
  <c r="X69" i="4"/>
  <c r="Y64" i="4" s="1"/>
  <c r="X14" i="4"/>
  <c r="Y9" i="4" s="1"/>
  <c r="X37" i="4"/>
  <c r="Y36" i="4" s="1"/>
  <c r="X38" i="2"/>
  <c r="Y35" i="2" s="1"/>
  <c r="X14" i="2"/>
  <c r="Y13" i="2" s="1"/>
  <c r="X22" i="5"/>
  <c r="Y18" i="5" s="1"/>
  <c r="X45" i="4"/>
  <c r="Y40" i="4" s="1"/>
  <c r="X29" i="4"/>
  <c r="Y22" i="4" s="1"/>
  <c r="X77" i="4"/>
  <c r="X53" i="4"/>
  <c r="X22" i="2"/>
  <c r="Y16" i="2" s="1"/>
  <c r="X46" i="2"/>
  <c r="Y39" i="2" s="1"/>
  <c r="X54" i="2"/>
  <c r="Y48" i="2" s="1"/>
  <c r="X30" i="2"/>
  <c r="Y24" i="2" s="1"/>
  <c r="X22" i="1"/>
  <c r="Y18" i="1" s="1"/>
  <c r="X38" i="1"/>
  <c r="Y35" i="1" s="1"/>
  <c r="X46" i="1"/>
  <c r="Y46" i="1" s="1"/>
  <c r="X54" i="1"/>
  <c r="Y53" i="1" s="1"/>
  <c r="X30" i="1"/>
  <c r="Y29" i="1" s="1"/>
  <c r="X14" i="1"/>
  <c r="Y9" i="1" s="1"/>
  <c r="Y16" i="4"/>
  <c r="Y20" i="4"/>
  <c r="Y21" i="4"/>
  <c r="Y18" i="4"/>
  <c r="Y17" i="4"/>
  <c r="Y15" i="4"/>
  <c r="Y19" i="4"/>
  <c r="Y8" i="2" l="1"/>
  <c r="Y49" i="1"/>
  <c r="Y32" i="2"/>
  <c r="Y66" i="4"/>
  <c r="Y42" i="2"/>
  <c r="Y20" i="2"/>
  <c r="Y11" i="4"/>
  <c r="Y12" i="3"/>
  <c r="Y13" i="5"/>
  <c r="Y7" i="5"/>
  <c r="Y10" i="5"/>
  <c r="Y9" i="5"/>
  <c r="Y8" i="5"/>
  <c r="Y12" i="5"/>
  <c r="Y14" i="5"/>
  <c r="Y20" i="5"/>
  <c r="Y11" i="3"/>
  <c r="Y7" i="3"/>
  <c r="Y8" i="3"/>
  <c r="Y14" i="3"/>
  <c r="Y9" i="3"/>
  <c r="Y13" i="3"/>
  <c r="Y21" i="5"/>
  <c r="Y15" i="5"/>
  <c r="Y16" i="5"/>
  <c r="Y17" i="5"/>
  <c r="Y19" i="5"/>
  <c r="Y22" i="5"/>
  <c r="Y57" i="4"/>
  <c r="Y56" i="4"/>
  <c r="Y54" i="4"/>
  <c r="Y60" i="4"/>
  <c r="Y59" i="4"/>
  <c r="Y61" i="4"/>
  <c r="Y58" i="4"/>
  <c r="Y25" i="4"/>
  <c r="Y28" i="4"/>
  <c r="Y29" i="4"/>
  <c r="Y26" i="4"/>
  <c r="Y23" i="4"/>
  <c r="Y27" i="4"/>
  <c r="Y24" i="4"/>
  <c r="Y67" i="4"/>
  <c r="Y63" i="4"/>
  <c r="Y69" i="4"/>
  <c r="Y68" i="4"/>
  <c r="Y65" i="4"/>
  <c r="Y62" i="4"/>
  <c r="Y42" i="4"/>
  <c r="Y32" i="4"/>
  <c r="Y31" i="4"/>
  <c r="Y12" i="4"/>
  <c r="Y8" i="4"/>
  <c r="Y14" i="4"/>
  <c r="Y13" i="4"/>
  <c r="Y10" i="4"/>
  <c r="Y7" i="4"/>
  <c r="Y35" i="4"/>
  <c r="Y37" i="4"/>
  <c r="Y33" i="4"/>
  <c r="Y30" i="4"/>
  <c r="Y34" i="4"/>
  <c r="Y43" i="4"/>
  <c r="Y39" i="4"/>
  <c r="Y45" i="4"/>
  <c r="Y44" i="4"/>
  <c r="Y41" i="4"/>
  <c r="Y38" i="4"/>
  <c r="Y50" i="2"/>
  <c r="Y51" i="2"/>
  <c r="Y49" i="2"/>
  <c r="Y45" i="2"/>
  <c r="Y43" i="2"/>
  <c r="Y40" i="2"/>
  <c r="Y26" i="2"/>
  <c r="Y29" i="2"/>
  <c r="Y28" i="2"/>
  <c r="Y9" i="2"/>
  <c r="Y7" i="2"/>
  <c r="Y14" i="2"/>
  <c r="Y12" i="2"/>
  <c r="Y10" i="2"/>
  <c r="Y11" i="2"/>
  <c r="Y17" i="2"/>
  <c r="Y22" i="2"/>
  <c r="Y18" i="2"/>
  <c r="Y38" i="2"/>
  <c r="Y36" i="2"/>
  <c r="Y33" i="2"/>
  <c r="Y34" i="2"/>
  <c r="Y31" i="2"/>
  <c r="Y37" i="2"/>
  <c r="Y52" i="2"/>
  <c r="Y47" i="2"/>
  <c r="Y54" i="2"/>
  <c r="Y53" i="2"/>
  <c r="Y15" i="1"/>
  <c r="Y16" i="1"/>
  <c r="Y19" i="1"/>
  <c r="Y20" i="1"/>
  <c r="Y50" i="1"/>
  <c r="Y47" i="1"/>
  <c r="Y48" i="1"/>
  <c r="Y52" i="1"/>
  <c r="Y54" i="1"/>
  <c r="Y22" i="1"/>
  <c r="Y17" i="1"/>
  <c r="Y21" i="1"/>
  <c r="Y30" i="2"/>
  <c r="Y15" i="2"/>
  <c r="Y27" i="2"/>
  <c r="Y41" i="2"/>
  <c r="Y19" i="2"/>
  <c r="Y23" i="2"/>
  <c r="Y44" i="2"/>
  <c r="Y21" i="2"/>
  <c r="Y25" i="2"/>
  <c r="Y46" i="2"/>
  <c r="Y50" i="4"/>
  <c r="Y47" i="4"/>
  <c r="Y46" i="4"/>
  <c r="Y52" i="4"/>
  <c r="Y53" i="4"/>
  <c r="Y48" i="4"/>
  <c r="Y51" i="4"/>
  <c r="Y49" i="4"/>
  <c r="Y75" i="4"/>
  <c r="Y73" i="4"/>
  <c r="Y72" i="4"/>
  <c r="Y71" i="4"/>
  <c r="Y76" i="4"/>
  <c r="Y70" i="4"/>
  <c r="Y74" i="4"/>
  <c r="Y77" i="4"/>
  <c r="Y38" i="1"/>
  <c r="Y26" i="1"/>
  <c r="Y33" i="1"/>
  <c r="Y31" i="1"/>
  <c r="Y37" i="1"/>
  <c r="Y32" i="1"/>
  <c r="Y34" i="1"/>
  <c r="Y36" i="1"/>
  <c r="Y44" i="1"/>
  <c r="Y39" i="1"/>
  <c r="Y43" i="1"/>
  <c r="Y7" i="1"/>
  <c r="Y27" i="1"/>
  <c r="Y41" i="1"/>
  <c r="Y28" i="1"/>
  <c r="Y23" i="1"/>
  <c r="Y24" i="1"/>
  <c r="Y45" i="1"/>
  <c r="Y40" i="1"/>
  <c r="Y30" i="1"/>
  <c r="Y25" i="1"/>
  <c r="Y42" i="1"/>
  <c r="Y8" i="1"/>
  <c r="Y10" i="1"/>
  <c r="Y13" i="1"/>
  <c r="Y14" i="1"/>
  <c r="Y11" i="1"/>
  <c r="Y51" i="1"/>
  <c r="Y12" i="1"/>
</calcChain>
</file>

<file path=xl/sharedStrings.xml><?xml version="1.0" encoding="utf-8"?>
<sst xmlns="http://schemas.openxmlformats.org/spreadsheetml/2006/main" count="615" uniqueCount="243">
  <si>
    <t>SGŽ Přebor Jihočeského kraje a Vysočiny</t>
  </si>
  <si>
    <t>23.11.2019</t>
  </si>
  <si>
    <t>VI. liga (VS0-ZP ČGF)</t>
  </si>
  <si>
    <t>pořadí</t>
  </si>
  <si>
    <t>ev. č./č.družstva</t>
  </si>
  <si>
    <t>č. oddilu</t>
  </si>
  <si>
    <t>jméno</t>
  </si>
  <si>
    <t>ročnik</t>
  </si>
  <si>
    <t>oddíl</t>
  </si>
  <si>
    <t>trenér</t>
  </si>
  <si>
    <t>D</t>
  </si>
  <si>
    <t>E</t>
  </si>
  <si>
    <t>pen</t>
  </si>
  <si>
    <t>přeskok</t>
  </si>
  <si>
    <t>bradla</t>
  </si>
  <si>
    <t>kladina</t>
  </si>
  <si>
    <t>prostná</t>
  </si>
  <si>
    <t>celkem</t>
  </si>
  <si>
    <t>řazení 1</t>
  </si>
  <si>
    <t>řazení 2</t>
  </si>
  <si>
    <t>řazení 3</t>
  </si>
  <si>
    <t>Merkur České Budějovice, z.s.</t>
  </si>
  <si>
    <t>Ježková Tereza</t>
  </si>
  <si>
    <t>Merkur ČB</t>
  </si>
  <si>
    <t>Fišerová, Pučejdlová</t>
  </si>
  <si>
    <t>Kornatovská Lada</t>
  </si>
  <si>
    <t>Lukšová Tereza</t>
  </si>
  <si>
    <t>Matoušová Magdaléna</t>
  </si>
  <si>
    <t>Nováková Isabela</t>
  </si>
  <si>
    <t>Celkem</t>
  </si>
  <si>
    <t>TJ Lokomotiva Veselí nad Lužnicí z.s.</t>
  </si>
  <si>
    <t>Táborská Anna</t>
  </si>
  <si>
    <t>TJ Lokomotiva Veselí n. L.</t>
  </si>
  <si>
    <t>Líkařová</t>
  </si>
  <si>
    <t>Zubašku Nikoleta</t>
  </si>
  <si>
    <t>Urbanová E.</t>
  </si>
  <si>
    <t>Musilová Laura</t>
  </si>
  <si>
    <t>Novotná Sára</t>
  </si>
  <si>
    <t>Dvořáková Julie</t>
  </si>
  <si>
    <t>Krejčí Marie</t>
  </si>
  <si>
    <t>TJ Nová Včelnice, z.s.</t>
  </si>
  <si>
    <t>Dvořáková Klára</t>
  </si>
  <si>
    <t>TJ Nová Včelnice</t>
  </si>
  <si>
    <t>Kubaláková,Němcová</t>
  </si>
  <si>
    <t>Másílková Zuzana</t>
  </si>
  <si>
    <t>Němcová Nicol</t>
  </si>
  <si>
    <t>Němcová,Vaněčková</t>
  </si>
  <si>
    <t>Ouhelová Šárka</t>
  </si>
  <si>
    <t>TJ Slovan J.Hradec, z.s.</t>
  </si>
  <si>
    <t>Fiedlerová Enola</t>
  </si>
  <si>
    <t>TJ Slovan J.Hradec</t>
  </si>
  <si>
    <t>Dvořáková,Maryšková,Havelková</t>
  </si>
  <si>
    <t>Holická Tereza</t>
  </si>
  <si>
    <t>Dvořáková, Maryšková,Havelková</t>
  </si>
  <si>
    <t>Kopelentová Karolína</t>
  </si>
  <si>
    <t>Dvořáková, Maryšková, Havelková</t>
  </si>
  <si>
    <t>Slámová Barbora</t>
  </si>
  <si>
    <t>Parmová, Jírová</t>
  </si>
  <si>
    <t>TJ Spartak Trhové Sviny z.s.</t>
  </si>
  <si>
    <t>Falcníková Markéta</t>
  </si>
  <si>
    <t>TJ Spartak Trhové Sviny</t>
  </si>
  <si>
    <t>Smoleňová Kateřina</t>
  </si>
  <si>
    <t>Steinbauerová Kateřina</t>
  </si>
  <si>
    <t>Hálová Michaela</t>
  </si>
  <si>
    <t>Zemanová Adéla</t>
  </si>
  <si>
    <t>Tisoňová Zdeňka</t>
  </si>
  <si>
    <t>Davidová Ema</t>
  </si>
  <si>
    <t>TJ Šumavan Vimperk z.s.</t>
  </si>
  <si>
    <t>Medková Aneta</t>
  </si>
  <si>
    <t>TJ Šumavan Vimperk</t>
  </si>
  <si>
    <t>Pavla Uhříčková</t>
  </si>
  <si>
    <t>Klasová Anastázie</t>
  </si>
  <si>
    <t>Hermanová Michaela</t>
  </si>
  <si>
    <t>Jakšová Šarlota</t>
  </si>
  <si>
    <t>V. liga (podzim ZP ČGF)</t>
  </si>
  <si>
    <t>Černá Kateřina</t>
  </si>
  <si>
    <t>Polívková, Vandělíková</t>
  </si>
  <si>
    <t>Lattnerová Elizabeth</t>
  </si>
  <si>
    <t>Plonerová Linda</t>
  </si>
  <si>
    <t>Štěpková Karolína</t>
  </si>
  <si>
    <t>Vanišová Eliška</t>
  </si>
  <si>
    <t>Merkur České Budějovice, z.s. B</t>
  </si>
  <si>
    <t>Bernardová Karolína</t>
  </si>
  <si>
    <t>Farková Lucie</t>
  </si>
  <si>
    <t>Hanzalová Elisabeta</t>
  </si>
  <si>
    <t>Pitrová Natálie</t>
  </si>
  <si>
    <t>Sportovní gymnastika Pelhřimov z.s.</t>
  </si>
  <si>
    <t>Bartošková Nela</t>
  </si>
  <si>
    <t>SG Pelhřimov</t>
  </si>
  <si>
    <t>Svobodovi</t>
  </si>
  <si>
    <t>Krejčí Sofie</t>
  </si>
  <si>
    <t>Mikešová Lucie</t>
  </si>
  <si>
    <t>Skoková Nela</t>
  </si>
  <si>
    <t>Tělovýchovná jednota Spartak MAS Sezimovo Ústí z.s</t>
  </si>
  <si>
    <t>Kolbová Simona</t>
  </si>
  <si>
    <t>TJ Spartak MAS Sezimovo Ústí</t>
  </si>
  <si>
    <t>kolektiv trenérů</t>
  </si>
  <si>
    <t>Kopecká Ema</t>
  </si>
  <si>
    <t>Rončáková,Štemberková,Cepák</t>
  </si>
  <si>
    <t>Sikorová Adéla</t>
  </si>
  <si>
    <t>Slabá Hana</t>
  </si>
  <si>
    <t>Štemberková Eva</t>
  </si>
  <si>
    <t>Kepková Diana</t>
  </si>
  <si>
    <t>Kolář,Dvořák</t>
  </si>
  <si>
    <t>Přibylová Veronika</t>
  </si>
  <si>
    <t>Šerglová Tereza</t>
  </si>
  <si>
    <t>Havlíčková Anna</t>
  </si>
  <si>
    <t>Kalkusová Anežka</t>
  </si>
  <si>
    <t>Martínková Veronika</t>
  </si>
  <si>
    <t>Šímová Zuzana</t>
  </si>
  <si>
    <t>IV. liga (podzim ZP ČGF)</t>
  </si>
  <si>
    <t>Bago, Imbrová</t>
  </si>
  <si>
    <t>Dvořáková Barbora</t>
  </si>
  <si>
    <t>Belšánová,Dubová, Vybíralová</t>
  </si>
  <si>
    <t>Holická Anna</t>
  </si>
  <si>
    <t>Haneflová, Pavlíková Kešnarová</t>
  </si>
  <si>
    <t>Maryšková Karolína</t>
  </si>
  <si>
    <t>Belšánová, Dubová, Vybíralová</t>
  </si>
  <si>
    <t>Vybíralová Kateřina</t>
  </si>
  <si>
    <t>Belšánová,Dubová,Vybíralová</t>
  </si>
  <si>
    <t>III. liga (juniorky C)</t>
  </si>
  <si>
    <t>Šrámková Barbora</t>
  </si>
  <si>
    <t>Fišerová Johana</t>
  </si>
  <si>
    <t>Hýblová Kristýna</t>
  </si>
  <si>
    <t>Kubešová Amálie</t>
  </si>
  <si>
    <t>Dlouhá Klára</t>
  </si>
  <si>
    <t>Kopecká Aneta</t>
  </si>
  <si>
    <t>Mansfeldová Bára</t>
  </si>
  <si>
    <t>Vesecká Sandra</t>
  </si>
  <si>
    <t>Vonešová Tereza</t>
  </si>
  <si>
    <t>Wienerová Tereza</t>
  </si>
  <si>
    <t>Hájková Kristýna</t>
  </si>
  <si>
    <t>Macková Aněžka</t>
  </si>
  <si>
    <t>Novotná I.</t>
  </si>
  <si>
    <t>Linhartová Adéla</t>
  </si>
  <si>
    <t>Pechová Kateřina</t>
  </si>
  <si>
    <t>Svoboda</t>
  </si>
  <si>
    <t>Dvořáková Berenika</t>
  </si>
  <si>
    <t>Kubaláková,Blechová</t>
  </si>
  <si>
    <t>Kubaláková Adéla</t>
  </si>
  <si>
    <t>Kolář,Blechová</t>
  </si>
  <si>
    <t>Omastová Karolina</t>
  </si>
  <si>
    <t>Blechová</t>
  </si>
  <si>
    <t>Vlková Zuzana</t>
  </si>
  <si>
    <t>Kupková Linda</t>
  </si>
  <si>
    <t>Šímová Viktorie</t>
  </si>
  <si>
    <t>Vendlová Anna</t>
  </si>
  <si>
    <t>Prachařová Martina</t>
  </si>
  <si>
    <t>Tisoňová Šárka</t>
  </si>
  <si>
    <t>Přibylová Aneta</t>
  </si>
  <si>
    <t>Hromádková Veronika</t>
  </si>
  <si>
    <t>Kollarová Aneta</t>
  </si>
  <si>
    <t>Kučerová Eliška</t>
  </si>
  <si>
    <t>TJ Spartak Trhové Sviny z.s. B</t>
  </si>
  <si>
    <t>Furioso Dana</t>
  </si>
  <si>
    <t>Marková Karolína</t>
  </si>
  <si>
    <t>Mráčková Lea</t>
  </si>
  <si>
    <t>Ondrášková Štěpánka</t>
  </si>
  <si>
    <t>Vondrášková Lenka</t>
  </si>
  <si>
    <t>Nýdlová Veronika</t>
  </si>
  <si>
    <t>TJ Šumavan Vimperk z.s. I.</t>
  </si>
  <si>
    <t>Pelešková Jitka</t>
  </si>
  <si>
    <t>Marie Kotlíková</t>
  </si>
  <si>
    <t>Pištěková Adéla</t>
  </si>
  <si>
    <t>Pištěková Linda</t>
  </si>
  <si>
    <t>Václavíková Šárka</t>
  </si>
  <si>
    <t>Zdeňková Barbora</t>
  </si>
  <si>
    <t>TJ Šumavan Vimperk z.s. II.</t>
  </si>
  <si>
    <t>Hermanová Lucie</t>
  </si>
  <si>
    <t>Hana Košnarová</t>
  </si>
  <si>
    <t>Horová Kateřina</t>
  </si>
  <si>
    <t>Košnarová Adriana</t>
  </si>
  <si>
    <t>Kotrlíková Anna</t>
  </si>
  <si>
    <t>Ollé Ester</t>
  </si>
  <si>
    <t>II. liga (juniorky B)</t>
  </si>
  <si>
    <t>Bagová Nikola</t>
  </si>
  <si>
    <t>Pučejdlová Zuzana</t>
  </si>
  <si>
    <t>Vlažná Tina</t>
  </si>
  <si>
    <t>Veselovská Anna</t>
  </si>
  <si>
    <t>T.J. Sokol Brno I</t>
  </si>
  <si>
    <t>Kostrbík, Lužová</t>
  </si>
  <si>
    <t>Honzíková Klára</t>
  </si>
  <si>
    <t>Kotalíková Diana</t>
  </si>
  <si>
    <t>Rybáková Rozálie</t>
  </si>
  <si>
    <t>Sedláková Tereza</t>
  </si>
  <si>
    <t>Slabá Marie</t>
  </si>
  <si>
    <t>Řeháčková Anja</t>
  </si>
  <si>
    <t>poznámka</t>
  </si>
  <si>
    <t>oddil</t>
  </si>
  <si>
    <t>Novotná Iva</t>
  </si>
  <si>
    <t>Líkařová Monika</t>
  </si>
  <si>
    <t>Hlavní rozhodčí: Jírová Dita</t>
  </si>
  <si>
    <t>Ředitel závodu: Novotná Iva</t>
  </si>
  <si>
    <t>TJ Spartak MAS S. Ústí</t>
  </si>
  <si>
    <t>Přebor družstev Jihočeského kraje a Kraje Vysočina</t>
  </si>
  <si>
    <t>23.11.2019 Veselí nad Lužnicí</t>
  </si>
  <si>
    <t>SEZNAM ROZHODČÍCH</t>
  </si>
  <si>
    <t>Pavlíková Kešnarová Alena</t>
  </si>
  <si>
    <t>přeskok D1, E1</t>
  </si>
  <si>
    <t>TJ Slovan Jindřichův Hradec</t>
  </si>
  <si>
    <t>Polívková Irena</t>
  </si>
  <si>
    <t>přeskok D2, E2</t>
  </si>
  <si>
    <t>TJ Merkur České Budějovice</t>
  </si>
  <si>
    <t>přeskok E3</t>
  </si>
  <si>
    <t>Košnarová Hana</t>
  </si>
  <si>
    <t>přeskok E4</t>
  </si>
  <si>
    <t>Svoboda Petr</t>
  </si>
  <si>
    <t>přeskok E5</t>
  </si>
  <si>
    <t>Jírová Dita</t>
  </si>
  <si>
    <t>bradla D1, E1</t>
  </si>
  <si>
    <t>bradla D2, E1</t>
  </si>
  <si>
    <t>TJ Lokomotiva Veselí n.Lužnicí</t>
  </si>
  <si>
    <t>Dytrichová Renata</t>
  </si>
  <si>
    <t>bradla E2</t>
  </si>
  <si>
    <t>Porkristlová Jana</t>
  </si>
  <si>
    <t>bradla E3</t>
  </si>
  <si>
    <t>Vonešová Pavla</t>
  </si>
  <si>
    <t>bradla E4</t>
  </si>
  <si>
    <t>Kešnarová Barbora</t>
  </si>
  <si>
    <t>bradla E5</t>
  </si>
  <si>
    <t>Plavcová Žaneta</t>
  </si>
  <si>
    <t>kladina D1, E1</t>
  </si>
  <si>
    <t>Zourová Světlana</t>
  </si>
  <si>
    <t>kladina D2, E1</t>
  </si>
  <si>
    <t>Vybíralová Michaela</t>
  </si>
  <si>
    <t>kladina E2</t>
  </si>
  <si>
    <t>Vobořilová Dita</t>
  </si>
  <si>
    <t>kladina E3</t>
  </si>
  <si>
    <t>kladina E4</t>
  </si>
  <si>
    <t>Voborská Kristýna</t>
  </si>
  <si>
    <t>kladina E5</t>
  </si>
  <si>
    <t>Haneflová Kristýna</t>
  </si>
  <si>
    <t>prostná  D1, E1</t>
  </si>
  <si>
    <t>Kotlíková Marie</t>
  </si>
  <si>
    <t>prostná  D2, E1</t>
  </si>
  <si>
    <t>Dvořáková Jiřina</t>
  </si>
  <si>
    <t>prostná  E2</t>
  </si>
  <si>
    <t>Svobodová Štěpánka</t>
  </si>
  <si>
    <t>prostná  E3</t>
  </si>
  <si>
    <t>prostná  E4</t>
  </si>
  <si>
    <t>Fišerová Petra</t>
  </si>
  <si>
    <t>prostná  E5</t>
  </si>
  <si>
    <t>Krátká Klaudie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</si>
</sst>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7" x14ac:knownFonts="1">
    <font>
      <sz val="11"/>
      <color rgb="FF000000"/>
      <name val="Calibri"/>
    </font>
    <font>
      <b/>
      <sz val="14"/>
      <color rgb="FF000000"/>
      <name val="Calibri"/>
    </font>
    <font>
      <b/>
      <sz val="11"/>
      <color rgb="FF000000"/>
      <name val="Calibri"/>
    </font>
    <font>
      <sz val="8"/>
      <color rgb="FF000000"/>
      <name val="Calibri"/>
      <family val="2"/>
      <charset val="238"/>
    </font>
    <font>
      <sz val="6"/>
      <color rgb="FF000000"/>
      <name val="Calibri"/>
      <family val="2"/>
      <charset val="238"/>
    </font>
    <font>
      <b/>
      <sz val="8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b/>
      <sz val="6"/>
      <color rgb="FF000000"/>
      <name val="Calibri"/>
      <family val="2"/>
      <charset val="238"/>
    </font>
    <font>
      <b/>
      <sz val="14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sz val="11"/>
      <name val="Calibri"/>
      <family val="2"/>
      <charset val="238"/>
    </font>
    <font>
      <sz val="11"/>
      <name val="Calibri"/>
      <family val="2"/>
      <charset val="238"/>
    </font>
    <font>
      <sz val="11"/>
      <color theme="0" tint="-0.249977111117893"/>
      <name val="Calibri"/>
      <family val="2"/>
      <charset val="238"/>
    </font>
    <font>
      <sz val="8"/>
      <color theme="0" tint="-0.249977111117893"/>
      <name val="Calibri"/>
      <family val="2"/>
      <charset val="238"/>
    </font>
    <font>
      <sz val="6"/>
      <color theme="0" tint="-0.249977111117893"/>
      <name val="Calibri"/>
      <family val="2"/>
      <charset val="238"/>
    </font>
    <font>
      <b/>
      <sz val="11"/>
      <color theme="0" tint="-0.249977111117893"/>
      <name val="Calibri"/>
      <family val="2"/>
      <charset val="238"/>
    </font>
    <font>
      <sz val="11"/>
      <color rgb="FF00000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66"/>
        <bgColor rgb="FF000000"/>
      </patternFill>
    </fill>
    <fill>
      <patternFill patternType="solid">
        <fgColor rgb="FFCCCCCC"/>
        <bgColor rgb="FF000000"/>
      </patternFill>
    </fill>
  </fills>
  <borders count="1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Alignment="1">
      <alignment horizontal="left"/>
    </xf>
    <xf numFmtId="0" fontId="2" fillId="2" borderId="0" xfId="0" applyFont="1" applyFill="1"/>
    <xf numFmtId="0" fontId="2" fillId="3" borderId="0" xfId="0" applyFont="1" applyFill="1"/>
    <xf numFmtId="164" fontId="0" fillId="0" borderId="0" xfId="0" applyNumberFormat="1"/>
    <xf numFmtId="164" fontId="2" fillId="0" borderId="0" xfId="0" applyNumberFormat="1" applyFont="1"/>
    <xf numFmtId="0" fontId="3" fillId="0" borderId="0" xfId="0" applyFont="1"/>
    <xf numFmtId="0" fontId="4" fillId="0" borderId="0" xfId="0" applyFont="1"/>
    <xf numFmtId="164" fontId="5" fillId="0" borderId="0" xfId="0" applyNumberFormat="1" applyFont="1"/>
    <xf numFmtId="0" fontId="5" fillId="3" borderId="0" xfId="0" applyFont="1" applyFill="1"/>
    <xf numFmtId="0" fontId="6" fillId="0" borderId="0" xfId="0" applyFont="1"/>
    <xf numFmtId="164" fontId="7" fillId="0" borderId="0" xfId="0" applyNumberFormat="1" applyFont="1"/>
    <xf numFmtId="0" fontId="7" fillId="3" borderId="0" xfId="0" applyFont="1" applyFill="1"/>
    <xf numFmtId="0" fontId="8" fillId="0" borderId="0" xfId="0" applyFont="1" applyAlignment="1">
      <alignment horizontal="left"/>
    </xf>
    <xf numFmtId="0" fontId="8" fillId="0" borderId="0" xfId="0" applyFont="1"/>
    <xf numFmtId="0" fontId="9" fillId="0" borderId="0" xfId="0" applyFont="1"/>
    <xf numFmtId="0" fontId="10" fillId="0" borderId="1" xfId="0" applyFont="1" applyBorder="1"/>
    <xf numFmtId="0" fontId="11" fillId="0" borderId="2" xfId="0" applyFont="1" applyBorder="1"/>
    <xf numFmtId="0" fontId="11" fillId="0" borderId="3" xfId="0" applyFont="1" applyBorder="1"/>
    <xf numFmtId="0" fontId="10" fillId="0" borderId="4" xfId="0" applyFont="1" applyBorder="1"/>
    <xf numFmtId="0" fontId="11" fillId="0" borderId="5" xfId="0" applyFont="1" applyBorder="1"/>
    <xf numFmtId="0" fontId="11" fillId="0" borderId="6" xfId="0" applyFont="1" applyBorder="1"/>
    <xf numFmtId="0" fontId="10" fillId="0" borderId="7" xfId="0" applyFont="1" applyBorder="1"/>
    <xf numFmtId="0" fontId="11" fillId="0" borderId="8" xfId="0" applyFont="1" applyBorder="1"/>
    <xf numFmtId="0" fontId="11" fillId="0" borderId="9" xfId="0" applyFont="1" applyBorder="1"/>
    <xf numFmtId="0" fontId="12" fillId="0" borderId="0" xfId="0" applyFont="1"/>
    <xf numFmtId="0" fontId="13" fillId="0" borderId="0" xfId="0" applyFont="1"/>
    <xf numFmtId="0" fontId="14" fillId="0" borderId="0" xfId="0" applyFont="1"/>
    <xf numFmtId="164" fontId="12" fillId="0" borderId="0" xfId="0" applyNumberFormat="1" applyFont="1"/>
    <xf numFmtId="164" fontId="15" fillId="0" borderId="0" xfId="0" applyNumberFormat="1" applyFont="1"/>
    <xf numFmtId="2" fontId="0" fillId="0" borderId="0" xfId="0" applyNumberFormat="1"/>
    <xf numFmtId="164" fontId="16" fillId="0" borderId="0" xfId="0" applyNumberFormat="1" applyFont="1"/>
    <xf numFmtId="0" fontId="9" fillId="3" borderId="0" xfId="0" applyFont="1" applyFill="1"/>
  </cellXfs>
  <cellStyles count="1">
    <cellStyle name="Normální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2</xdr:row>
      <xdr:rowOff>0</xdr:rowOff>
    </xdr:from>
    <xdr:to>
      <xdr:col>11</xdr:col>
      <xdr:colOff>100638</xdr:colOff>
      <xdr:row>3</xdr:row>
      <xdr:rowOff>181012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828A2CAA-0622-4A22-B8F6-DDDA2A2BB9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012180" y="457200"/>
          <a:ext cx="649278" cy="409612"/>
        </a:xfrm>
        <a:prstGeom prst="rect">
          <a:avLst/>
        </a:prstGeom>
      </xdr:spPr>
    </xdr:pic>
    <xdr:clientData/>
  </xdr:twoCellAnchor>
  <xdr:twoCellAnchor editAs="oneCell">
    <xdr:from>
      <xdr:col>14</xdr:col>
      <xdr:colOff>0</xdr:colOff>
      <xdr:row>2</xdr:row>
      <xdr:rowOff>0</xdr:rowOff>
    </xdr:from>
    <xdr:to>
      <xdr:col>15</xdr:col>
      <xdr:colOff>51867</xdr:colOff>
      <xdr:row>3</xdr:row>
      <xdr:rowOff>158149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2A71101F-6F23-4754-87DE-7EF8FD1663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001000" y="457200"/>
          <a:ext cx="600507" cy="386749"/>
        </a:xfrm>
        <a:prstGeom prst="rect">
          <a:avLst/>
        </a:prstGeom>
      </xdr:spPr>
    </xdr:pic>
    <xdr:clientData/>
  </xdr:twoCellAnchor>
  <xdr:twoCellAnchor editAs="oneCell">
    <xdr:from>
      <xdr:col>18</xdr:col>
      <xdr:colOff>0</xdr:colOff>
      <xdr:row>2</xdr:row>
      <xdr:rowOff>0</xdr:rowOff>
    </xdr:from>
    <xdr:to>
      <xdr:col>19</xdr:col>
      <xdr:colOff>100638</xdr:colOff>
      <xdr:row>3</xdr:row>
      <xdr:rowOff>164246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23A80A7F-3BD6-4350-8E29-63CA2E55B9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9989820" y="457200"/>
          <a:ext cx="649278" cy="392846"/>
        </a:xfrm>
        <a:prstGeom prst="rect">
          <a:avLst/>
        </a:prstGeom>
      </xdr:spPr>
    </xdr:pic>
    <xdr:clientData/>
  </xdr:twoCellAnchor>
  <xdr:twoCellAnchor editAs="oneCell">
    <xdr:from>
      <xdr:col>22</xdr:col>
      <xdr:colOff>0</xdr:colOff>
      <xdr:row>2</xdr:row>
      <xdr:rowOff>0</xdr:rowOff>
    </xdr:from>
    <xdr:to>
      <xdr:col>23</xdr:col>
      <xdr:colOff>82349</xdr:colOff>
      <xdr:row>3</xdr:row>
      <xdr:rowOff>164246</xdr:rowOff>
    </xdr:to>
    <xdr:pic>
      <xdr:nvPicPr>
        <xdr:cNvPr id="5" name="Obrázek 4">
          <a:extLst>
            <a:ext uri="{FF2B5EF4-FFF2-40B4-BE49-F238E27FC236}">
              <a16:creationId xmlns:a16="http://schemas.microsoft.com/office/drawing/2014/main" id="{B494D6FD-FAD2-4618-B4DE-1104A59557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11978640" y="457200"/>
          <a:ext cx="630989" cy="39284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2</xdr:row>
      <xdr:rowOff>0</xdr:rowOff>
    </xdr:from>
    <xdr:to>
      <xdr:col>11</xdr:col>
      <xdr:colOff>100638</xdr:colOff>
      <xdr:row>3</xdr:row>
      <xdr:rowOff>181012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46F89DDD-3F56-4065-9768-5FE3877C66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012180" y="457200"/>
          <a:ext cx="649278" cy="409612"/>
        </a:xfrm>
        <a:prstGeom prst="rect">
          <a:avLst/>
        </a:prstGeom>
      </xdr:spPr>
    </xdr:pic>
    <xdr:clientData/>
  </xdr:twoCellAnchor>
  <xdr:twoCellAnchor editAs="oneCell">
    <xdr:from>
      <xdr:col>14</xdr:col>
      <xdr:colOff>0</xdr:colOff>
      <xdr:row>2</xdr:row>
      <xdr:rowOff>0</xdr:rowOff>
    </xdr:from>
    <xdr:to>
      <xdr:col>15</xdr:col>
      <xdr:colOff>51867</xdr:colOff>
      <xdr:row>3</xdr:row>
      <xdr:rowOff>158149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832046F9-F352-4BE3-B93B-B74513C0B4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001000" y="457200"/>
          <a:ext cx="600507" cy="386749"/>
        </a:xfrm>
        <a:prstGeom prst="rect">
          <a:avLst/>
        </a:prstGeom>
      </xdr:spPr>
    </xdr:pic>
    <xdr:clientData/>
  </xdr:twoCellAnchor>
  <xdr:twoCellAnchor editAs="oneCell">
    <xdr:from>
      <xdr:col>18</xdr:col>
      <xdr:colOff>0</xdr:colOff>
      <xdr:row>2</xdr:row>
      <xdr:rowOff>0</xdr:rowOff>
    </xdr:from>
    <xdr:to>
      <xdr:col>19</xdr:col>
      <xdr:colOff>100638</xdr:colOff>
      <xdr:row>3</xdr:row>
      <xdr:rowOff>164246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BDFD9264-7758-462A-87B7-5301C31839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9989820" y="457200"/>
          <a:ext cx="649278" cy="392846"/>
        </a:xfrm>
        <a:prstGeom prst="rect">
          <a:avLst/>
        </a:prstGeom>
      </xdr:spPr>
    </xdr:pic>
    <xdr:clientData/>
  </xdr:twoCellAnchor>
  <xdr:twoCellAnchor editAs="oneCell">
    <xdr:from>
      <xdr:col>22</xdr:col>
      <xdr:colOff>0</xdr:colOff>
      <xdr:row>2</xdr:row>
      <xdr:rowOff>0</xdr:rowOff>
    </xdr:from>
    <xdr:to>
      <xdr:col>23</xdr:col>
      <xdr:colOff>82349</xdr:colOff>
      <xdr:row>3</xdr:row>
      <xdr:rowOff>164246</xdr:rowOff>
    </xdr:to>
    <xdr:pic>
      <xdr:nvPicPr>
        <xdr:cNvPr id="5" name="Obrázek 4">
          <a:extLst>
            <a:ext uri="{FF2B5EF4-FFF2-40B4-BE49-F238E27FC236}">
              <a16:creationId xmlns:a16="http://schemas.microsoft.com/office/drawing/2014/main" id="{98AF5780-D373-4BE6-A67A-0400828D37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11978640" y="457200"/>
          <a:ext cx="630989" cy="39284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2</xdr:row>
      <xdr:rowOff>0</xdr:rowOff>
    </xdr:from>
    <xdr:to>
      <xdr:col>11</xdr:col>
      <xdr:colOff>100638</xdr:colOff>
      <xdr:row>3</xdr:row>
      <xdr:rowOff>181012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0C0AC372-FB37-45BF-B579-2462355860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012180" y="457200"/>
          <a:ext cx="649278" cy="409612"/>
        </a:xfrm>
        <a:prstGeom prst="rect">
          <a:avLst/>
        </a:prstGeom>
      </xdr:spPr>
    </xdr:pic>
    <xdr:clientData/>
  </xdr:twoCellAnchor>
  <xdr:twoCellAnchor editAs="oneCell">
    <xdr:from>
      <xdr:col>14</xdr:col>
      <xdr:colOff>0</xdr:colOff>
      <xdr:row>2</xdr:row>
      <xdr:rowOff>0</xdr:rowOff>
    </xdr:from>
    <xdr:to>
      <xdr:col>15</xdr:col>
      <xdr:colOff>51867</xdr:colOff>
      <xdr:row>3</xdr:row>
      <xdr:rowOff>158149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F2EEA6F0-C38A-4849-BDEF-C8178EE05E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001000" y="457200"/>
          <a:ext cx="600507" cy="386749"/>
        </a:xfrm>
        <a:prstGeom prst="rect">
          <a:avLst/>
        </a:prstGeom>
      </xdr:spPr>
    </xdr:pic>
    <xdr:clientData/>
  </xdr:twoCellAnchor>
  <xdr:twoCellAnchor editAs="oneCell">
    <xdr:from>
      <xdr:col>18</xdr:col>
      <xdr:colOff>0</xdr:colOff>
      <xdr:row>2</xdr:row>
      <xdr:rowOff>0</xdr:rowOff>
    </xdr:from>
    <xdr:to>
      <xdr:col>19</xdr:col>
      <xdr:colOff>100638</xdr:colOff>
      <xdr:row>3</xdr:row>
      <xdr:rowOff>164246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7520C759-A8E1-4557-8593-C4389B1751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9989820" y="457200"/>
          <a:ext cx="649278" cy="392846"/>
        </a:xfrm>
        <a:prstGeom prst="rect">
          <a:avLst/>
        </a:prstGeom>
      </xdr:spPr>
    </xdr:pic>
    <xdr:clientData/>
  </xdr:twoCellAnchor>
  <xdr:twoCellAnchor editAs="oneCell">
    <xdr:from>
      <xdr:col>22</xdr:col>
      <xdr:colOff>0</xdr:colOff>
      <xdr:row>2</xdr:row>
      <xdr:rowOff>0</xdr:rowOff>
    </xdr:from>
    <xdr:to>
      <xdr:col>23</xdr:col>
      <xdr:colOff>82349</xdr:colOff>
      <xdr:row>3</xdr:row>
      <xdr:rowOff>164246</xdr:rowOff>
    </xdr:to>
    <xdr:pic>
      <xdr:nvPicPr>
        <xdr:cNvPr id="5" name="Obrázek 4">
          <a:extLst>
            <a:ext uri="{FF2B5EF4-FFF2-40B4-BE49-F238E27FC236}">
              <a16:creationId xmlns:a16="http://schemas.microsoft.com/office/drawing/2014/main" id="{6F9DBF21-EFDB-4F7D-8AA1-E64711D9BB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11978640" y="457200"/>
          <a:ext cx="630989" cy="39284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2</xdr:row>
      <xdr:rowOff>0</xdr:rowOff>
    </xdr:from>
    <xdr:to>
      <xdr:col>11</xdr:col>
      <xdr:colOff>100638</xdr:colOff>
      <xdr:row>3</xdr:row>
      <xdr:rowOff>181012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C708E6A4-A298-4955-BBF1-A9F7B4837D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012180" y="457200"/>
          <a:ext cx="649278" cy="409612"/>
        </a:xfrm>
        <a:prstGeom prst="rect">
          <a:avLst/>
        </a:prstGeom>
      </xdr:spPr>
    </xdr:pic>
    <xdr:clientData/>
  </xdr:twoCellAnchor>
  <xdr:twoCellAnchor editAs="oneCell">
    <xdr:from>
      <xdr:col>14</xdr:col>
      <xdr:colOff>0</xdr:colOff>
      <xdr:row>2</xdr:row>
      <xdr:rowOff>0</xdr:rowOff>
    </xdr:from>
    <xdr:to>
      <xdr:col>15</xdr:col>
      <xdr:colOff>51867</xdr:colOff>
      <xdr:row>3</xdr:row>
      <xdr:rowOff>158149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0E972C33-0E79-44D3-A2A5-B721B4BB77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001000" y="457200"/>
          <a:ext cx="600507" cy="386749"/>
        </a:xfrm>
        <a:prstGeom prst="rect">
          <a:avLst/>
        </a:prstGeom>
      </xdr:spPr>
    </xdr:pic>
    <xdr:clientData/>
  </xdr:twoCellAnchor>
  <xdr:twoCellAnchor editAs="oneCell">
    <xdr:from>
      <xdr:col>18</xdr:col>
      <xdr:colOff>0</xdr:colOff>
      <xdr:row>2</xdr:row>
      <xdr:rowOff>0</xdr:rowOff>
    </xdr:from>
    <xdr:to>
      <xdr:col>19</xdr:col>
      <xdr:colOff>100638</xdr:colOff>
      <xdr:row>3</xdr:row>
      <xdr:rowOff>164246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D23F0BB1-3A88-4659-A8DD-11A3CD71E1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9989820" y="457200"/>
          <a:ext cx="649278" cy="392846"/>
        </a:xfrm>
        <a:prstGeom prst="rect">
          <a:avLst/>
        </a:prstGeom>
      </xdr:spPr>
    </xdr:pic>
    <xdr:clientData/>
  </xdr:twoCellAnchor>
  <xdr:twoCellAnchor editAs="oneCell">
    <xdr:from>
      <xdr:col>22</xdr:col>
      <xdr:colOff>0</xdr:colOff>
      <xdr:row>2</xdr:row>
      <xdr:rowOff>0</xdr:rowOff>
    </xdr:from>
    <xdr:to>
      <xdr:col>23</xdr:col>
      <xdr:colOff>82349</xdr:colOff>
      <xdr:row>3</xdr:row>
      <xdr:rowOff>164246</xdr:rowOff>
    </xdr:to>
    <xdr:pic>
      <xdr:nvPicPr>
        <xdr:cNvPr id="5" name="Obrázek 4">
          <a:extLst>
            <a:ext uri="{FF2B5EF4-FFF2-40B4-BE49-F238E27FC236}">
              <a16:creationId xmlns:a16="http://schemas.microsoft.com/office/drawing/2014/main" id="{14AB7408-B278-48DB-B105-0C75066560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11978640" y="457200"/>
          <a:ext cx="630989" cy="39284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2</xdr:row>
      <xdr:rowOff>0</xdr:rowOff>
    </xdr:from>
    <xdr:to>
      <xdr:col>11</xdr:col>
      <xdr:colOff>100638</xdr:colOff>
      <xdr:row>3</xdr:row>
      <xdr:rowOff>181012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3F453926-3A98-4681-B3DA-3042A16D62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012180" y="457200"/>
          <a:ext cx="649278" cy="409612"/>
        </a:xfrm>
        <a:prstGeom prst="rect">
          <a:avLst/>
        </a:prstGeom>
      </xdr:spPr>
    </xdr:pic>
    <xdr:clientData/>
  </xdr:twoCellAnchor>
  <xdr:twoCellAnchor editAs="oneCell">
    <xdr:from>
      <xdr:col>14</xdr:col>
      <xdr:colOff>0</xdr:colOff>
      <xdr:row>2</xdr:row>
      <xdr:rowOff>0</xdr:rowOff>
    </xdr:from>
    <xdr:to>
      <xdr:col>15</xdr:col>
      <xdr:colOff>51867</xdr:colOff>
      <xdr:row>3</xdr:row>
      <xdr:rowOff>158149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89A98693-CCF3-4480-BBD8-5A1A530AE2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001000" y="457200"/>
          <a:ext cx="600507" cy="386749"/>
        </a:xfrm>
        <a:prstGeom prst="rect">
          <a:avLst/>
        </a:prstGeom>
      </xdr:spPr>
    </xdr:pic>
    <xdr:clientData/>
  </xdr:twoCellAnchor>
  <xdr:twoCellAnchor editAs="oneCell">
    <xdr:from>
      <xdr:col>18</xdr:col>
      <xdr:colOff>0</xdr:colOff>
      <xdr:row>2</xdr:row>
      <xdr:rowOff>0</xdr:rowOff>
    </xdr:from>
    <xdr:to>
      <xdr:col>19</xdr:col>
      <xdr:colOff>100638</xdr:colOff>
      <xdr:row>3</xdr:row>
      <xdr:rowOff>164246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2D21814F-CE67-433A-9873-92726F59D7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9989820" y="457200"/>
          <a:ext cx="649278" cy="392846"/>
        </a:xfrm>
        <a:prstGeom prst="rect">
          <a:avLst/>
        </a:prstGeom>
      </xdr:spPr>
    </xdr:pic>
    <xdr:clientData/>
  </xdr:twoCellAnchor>
  <xdr:twoCellAnchor editAs="oneCell">
    <xdr:from>
      <xdr:col>22</xdr:col>
      <xdr:colOff>0</xdr:colOff>
      <xdr:row>2</xdr:row>
      <xdr:rowOff>0</xdr:rowOff>
    </xdr:from>
    <xdr:to>
      <xdr:col>23</xdr:col>
      <xdr:colOff>82349</xdr:colOff>
      <xdr:row>3</xdr:row>
      <xdr:rowOff>164246</xdr:rowOff>
    </xdr:to>
    <xdr:pic>
      <xdr:nvPicPr>
        <xdr:cNvPr id="5" name="Obrázek 4">
          <a:extLst>
            <a:ext uri="{FF2B5EF4-FFF2-40B4-BE49-F238E27FC236}">
              <a16:creationId xmlns:a16="http://schemas.microsoft.com/office/drawing/2014/main" id="{CED12E88-D3AE-4C8C-A5FB-BA5A464CE5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11978640" y="457200"/>
          <a:ext cx="630989" cy="3928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54"/>
  <sheetViews>
    <sheetView workbookViewId="0">
      <pane ySplit="6" topLeftCell="A7" activePane="bottomLeft" state="frozen"/>
      <selection pane="bottomLeft" activeCell="AE42" sqref="AE42"/>
    </sheetView>
  </sheetViews>
  <sheetFormatPr defaultRowHeight="14.4" x14ac:dyDescent="0.3"/>
  <cols>
    <col min="1" max="1" width="6.109375" customWidth="1"/>
    <col min="2" max="3" width="10" hidden="1" customWidth="1"/>
    <col min="4" max="4" width="19.5546875" customWidth="1"/>
    <col min="5" max="5" width="5.88671875" customWidth="1"/>
    <col min="6" max="6" width="12.33203125" customWidth="1"/>
    <col min="7" max="7" width="16.33203125" customWidth="1"/>
    <col min="8" max="10" width="7" customWidth="1"/>
    <col min="11" max="11" width="8" customWidth="1"/>
    <col min="12" max="14" width="7" customWidth="1"/>
    <col min="15" max="15" width="8" customWidth="1"/>
    <col min="16" max="18" width="7" customWidth="1"/>
    <col min="19" max="19" width="8" customWidth="1"/>
    <col min="20" max="22" width="7" customWidth="1"/>
    <col min="23" max="24" width="8" customWidth="1"/>
    <col min="25" max="25" width="7" hidden="1" customWidth="1"/>
    <col min="26" max="26" width="20" hidden="1" customWidth="1"/>
    <col min="27" max="27" width="8" hidden="1" customWidth="1"/>
  </cols>
  <sheetData>
    <row r="1" spans="1:27" ht="18" x14ac:dyDescent="0.35">
      <c r="D1" s="1" t="s">
        <v>0</v>
      </c>
    </row>
    <row r="2" spans="1:27" ht="18" x14ac:dyDescent="0.35">
      <c r="D2" s="1" t="s">
        <v>1</v>
      </c>
      <c r="G2" s="10" t="s">
        <v>192</v>
      </c>
    </row>
    <row r="3" spans="1:27" ht="18" x14ac:dyDescent="0.35">
      <c r="D3" s="1" t="s">
        <v>2</v>
      </c>
      <c r="G3" s="10" t="s">
        <v>191</v>
      </c>
    </row>
    <row r="6" spans="1:27" x14ac:dyDescent="0.3">
      <c r="A6" s="2" t="s">
        <v>3</v>
      </c>
      <c r="B6" s="2" t="s">
        <v>4</v>
      </c>
      <c r="C6" s="2" t="s">
        <v>5</v>
      </c>
      <c r="D6" s="2" t="s">
        <v>6</v>
      </c>
      <c r="E6" s="2" t="s">
        <v>7</v>
      </c>
      <c r="F6" s="2" t="s">
        <v>8</v>
      </c>
      <c r="G6" s="2" t="s">
        <v>9</v>
      </c>
      <c r="H6" s="2" t="s">
        <v>10</v>
      </c>
      <c r="I6" s="2" t="s">
        <v>11</v>
      </c>
      <c r="J6" s="2" t="s">
        <v>12</v>
      </c>
      <c r="K6" s="2" t="s">
        <v>13</v>
      </c>
      <c r="L6" s="2" t="s">
        <v>10</v>
      </c>
      <c r="M6" s="2" t="s">
        <v>11</v>
      </c>
      <c r="N6" s="2" t="s">
        <v>12</v>
      </c>
      <c r="O6" s="2" t="s">
        <v>14</v>
      </c>
      <c r="P6" s="2" t="s">
        <v>10</v>
      </c>
      <c r="Q6" s="2" t="s">
        <v>11</v>
      </c>
      <c r="R6" s="2" t="s">
        <v>12</v>
      </c>
      <c r="S6" s="2" t="s">
        <v>15</v>
      </c>
      <c r="T6" s="2" t="s">
        <v>10</v>
      </c>
      <c r="U6" s="2" t="s">
        <v>11</v>
      </c>
      <c r="V6" s="2" t="s">
        <v>12</v>
      </c>
      <c r="W6" s="2" t="s">
        <v>16</v>
      </c>
      <c r="X6" s="2" t="s">
        <v>17</v>
      </c>
      <c r="Y6" s="2" t="s">
        <v>18</v>
      </c>
      <c r="Z6" s="2" t="s">
        <v>19</v>
      </c>
      <c r="AA6" s="2" t="s">
        <v>20</v>
      </c>
    </row>
    <row r="7" spans="1:27" x14ac:dyDescent="0.3">
      <c r="A7" s="3">
        <v>1</v>
      </c>
      <c r="B7" s="3">
        <v>3029</v>
      </c>
      <c r="C7" s="3">
        <v>4792</v>
      </c>
      <c r="D7" s="3" t="s">
        <v>48</v>
      </c>
      <c r="E7" s="3"/>
      <c r="F7" s="9"/>
      <c r="G7" s="9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>
        <f>X14</f>
        <v>218.66399999999999</v>
      </c>
      <c r="Z7" t="str">
        <f>D7</f>
        <v>TJ Slovan J.Hradec, z.s.</v>
      </c>
      <c r="AA7">
        <v>1</v>
      </c>
    </row>
    <row r="8" spans="1:27" x14ac:dyDescent="0.3">
      <c r="B8">
        <v>188964</v>
      </c>
      <c r="C8">
        <v>4792</v>
      </c>
      <c r="D8" t="s">
        <v>49</v>
      </c>
      <c r="E8">
        <v>2012</v>
      </c>
      <c r="F8" s="6" t="s">
        <v>50</v>
      </c>
      <c r="G8" s="7" t="s">
        <v>51</v>
      </c>
      <c r="H8" s="4">
        <v>10</v>
      </c>
      <c r="I8" s="4">
        <v>9.234</v>
      </c>
      <c r="J8" s="4">
        <v>0</v>
      </c>
      <c r="K8" s="5">
        <f t="shared" ref="K8:K13" si="0">H8+I8-J8</f>
        <v>19.234000000000002</v>
      </c>
      <c r="L8" s="4">
        <v>10</v>
      </c>
      <c r="M8" s="4">
        <v>9.0660000000000007</v>
      </c>
      <c r="N8" s="4">
        <v>0</v>
      </c>
      <c r="O8" s="5">
        <f t="shared" ref="O8:O13" si="1">L8+M8-N8</f>
        <v>19.066000000000003</v>
      </c>
      <c r="P8" s="4">
        <v>10</v>
      </c>
      <c r="Q8" s="4">
        <v>7.0339999999999998</v>
      </c>
      <c r="R8" s="4">
        <v>0</v>
      </c>
      <c r="S8" s="5">
        <f t="shared" ref="S8:S13" si="2">P8+Q8-R8</f>
        <v>17.033999999999999</v>
      </c>
      <c r="T8" s="4">
        <v>10</v>
      </c>
      <c r="U8" s="4">
        <v>7.7</v>
      </c>
      <c r="V8" s="4">
        <v>0</v>
      </c>
      <c r="W8" s="5">
        <f t="shared" ref="W8:W13" si="3">T8+U8-V8</f>
        <v>17.7</v>
      </c>
      <c r="X8" s="5">
        <f t="shared" ref="X8:X14" si="4">K8+O8+S8+W8</f>
        <v>73.034000000000006</v>
      </c>
      <c r="Y8">
        <f>X14</f>
        <v>218.66399999999999</v>
      </c>
      <c r="Z8" t="str">
        <f>D7</f>
        <v>TJ Slovan J.Hradec, z.s.</v>
      </c>
      <c r="AA8">
        <v>2</v>
      </c>
    </row>
    <row r="9" spans="1:27" x14ac:dyDescent="0.3">
      <c r="B9">
        <v>146973</v>
      </c>
      <c r="C9">
        <v>4792</v>
      </c>
      <c r="D9" t="s">
        <v>52</v>
      </c>
      <c r="E9">
        <v>2012</v>
      </c>
      <c r="F9" s="6" t="s">
        <v>50</v>
      </c>
      <c r="G9" s="7" t="s">
        <v>53</v>
      </c>
      <c r="H9" s="4">
        <v>10</v>
      </c>
      <c r="I9" s="4">
        <v>8.9</v>
      </c>
      <c r="J9" s="4">
        <v>0</v>
      </c>
      <c r="K9" s="5">
        <f t="shared" si="0"/>
        <v>18.899999999999999</v>
      </c>
      <c r="L9" s="4">
        <v>10</v>
      </c>
      <c r="M9" s="4">
        <v>9.2330000000000005</v>
      </c>
      <c r="N9" s="4">
        <v>0</v>
      </c>
      <c r="O9" s="5">
        <f t="shared" si="1"/>
        <v>19.233000000000001</v>
      </c>
      <c r="P9" s="4">
        <v>10</v>
      </c>
      <c r="Q9" s="4">
        <v>6.7</v>
      </c>
      <c r="R9" s="4">
        <v>0</v>
      </c>
      <c r="S9" s="5">
        <f t="shared" si="2"/>
        <v>16.7</v>
      </c>
      <c r="T9" s="4">
        <v>10</v>
      </c>
      <c r="U9" s="4">
        <v>7.9669999999999996</v>
      </c>
      <c r="V9" s="4">
        <v>0</v>
      </c>
      <c r="W9" s="5">
        <f t="shared" si="3"/>
        <v>17.966999999999999</v>
      </c>
      <c r="X9" s="5">
        <f t="shared" si="4"/>
        <v>72.8</v>
      </c>
      <c r="Y9">
        <f>X14</f>
        <v>218.66399999999999</v>
      </c>
      <c r="Z9" t="str">
        <f>D7</f>
        <v>TJ Slovan J.Hradec, z.s.</v>
      </c>
      <c r="AA9">
        <v>3</v>
      </c>
    </row>
    <row r="10" spans="1:27" x14ac:dyDescent="0.3">
      <c r="B10">
        <v>915862</v>
      </c>
      <c r="C10">
        <v>4792</v>
      </c>
      <c r="D10" t="s">
        <v>54</v>
      </c>
      <c r="E10">
        <v>2012</v>
      </c>
      <c r="F10" s="6" t="s">
        <v>50</v>
      </c>
      <c r="G10" s="7" t="s">
        <v>55</v>
      </c>
      <c r="H10" s="4">
        <v>10</v>
      </c>
      <c r="I10" s="4">
        <v>8.7330000000000005</v>
      </c>
      <c r="J10" s="4">
        <v>0</v>
      </c>
      <c r="K10" s="5">
        <f t="shared" si="0"/>
        <v>18.733000000000001</v>
      </c>
      <c r="L10" s="4">
        <v>10</v>
      </c>
      <c r="M10" s="4">
        <v>8.9</v>
      </c>
      <c r="N10" s="4">
        <v>0</v>
      </c>
      <c r="O10" s="5">
        <f t="shared" si="1"/>
        <v>18.899999999999999</v>
      </c>
      <c r="P10" s="4">
        <v>10</v>
      </c>
      <c r="Q10" s="4">
        <v>7.6669999999999998</v>
      </c>
      <c r="R10" s="4">
        <v>0</v>
      </c>
      <c r="S10" s="5">
        <f t="shared" si="2"/>
        <v>17.667000000000002</v>
      </c>
      <c r="T10" s="4">
        <v>10</v>
      </c>
      <c r="U10" s="4">
        <v>7.53</v>
      </c>
      <c r="V10" s="4">
        <v>0</v>
      </c>
      <c r="W10" s="5">
        <f t="shared" si="3"/>
        <v>17.53</v>
      </c>
      <c r="X10" s="5">
        <f t="shared" si="4"/>
        <v>72.83</v>
      </c>
      <c r="Y10">
        <f>X14</f>
        <v>218.66399999999999</v>
      </c>
      <c r="Z10" t="str">
        <f>D7</f>
        <v>TJ Slovan J.Hradec, z.s.</v>
      </c>
      <c r="AA10">
        <v>4</v>
      </c>
    </row>
    <row r="11" spans="1:27" x14ac:dyDescent="0.3">
      <c r="B11">
        <v>990334</v>
      </c>
      <c r="C11">
        <v>4792</v>
      </c>
      <c r="D11" t="s">
        <v>56</v>
      </c>
      <c r="E11">
        <v>2012</v>
      </c>
      <c r="F11" s="6" t="s">
        <v>50</v>
      </c>
      <c r="G11" s="7" t="s">
        <v>57</v>
      </c>
      <c r="H11" s="4">
        <v>10</v>
      </c>
      <c r="I11" s="4">
        <v>8.6340000000000003</v>
      </c>
      <c r="J11" s="4">
        <v>0</v>
      </c>
      <c r="K11" s="5">
        <f t="shared" si="0"/>
        <v>18.634</v>
      </c>
      <c r="L11" s="4">
        <v>10</v>
      </c>
      <c r="M11" s="4">
        <v>8.4</v>
      </c>
      <c r="N11" s="4">
        <v>0</v>
      </c>
      <c r="O11" s="5">
        <f t="shared" si="1"/>
        <v>18.399999999999999</v>
      </c>
      <c r="P11" s="4">
        <v>9</v>
      </c>
      <c r="Q11" s="4">
        <v>6.234</v>
      </c>
      <c r="R11" s="4">
        <v>0</v>
      </c>
      <c r="S11" s="5">
        <f t="shared" si="2"/>
        <v>15.234</v>
      </c>
      <c r="T11" s="4">
        <v>10</v>
      </c>
      <c r="U11" s="4">
        <v>6.9329999999999998</v>
      </c>
      <c r="V11" s="4">
        <v>0</v>
      </c>
      <c r="W11" s="5">
        <f t="shared" si="3"/>
        <v>16.933</v>
      </c>
      <c r="X11" s="5">
        <f t="shared" si="4"/>
        <v>69.200999999999993</v>
      </c>
      <c r="Y11">
        <f>X14</f>
        <v>218.66399999999999</v>
      </c>
      <c r="Z11" t="str">
        <f>D7</f>
        <v>TJ Slovan J.Hradec, z.s.</v>
      </c>
      <c r="AA11">
        <v>5</v>
      </c>
    </row>
    <row r="12" spans="1:27" x14ac:dyDescent="0.3">
      <c r="B12">
        <v>0</v>
      </c>
      <c r="C12">
        <v>0</v>
      </c>
      <c r="F12" s="6"/>
      <c r="G12" s="6"/>
      <c r="H12" s="4">
        <v>0</v>
      </c>
      <c r="I12" s="4">
        <v>0</v>
      </c>
      <c r="J12" s="4">
        <v>0</v>
      </c>
      <c r="K12" s="5">
        <f t="shared" si="0"/>
        <v>0</v>
      </c>
      <c r="L12" s="4">
        <v>0</v>
      </c>
      <c r="M12" s="4">
        <v>0</v>
      </c>
      <c r="N12" s="4">
        <v>0</v>
      </c>
      <c r="O12" s="5">
        <f t="shared" si="1"/>
        <v>0</v>
      </c>
      <c r="P12" s="4">
        <v>0</v>
      </c>
      <c r="Q12" s="4">
        <v>0</v>
      </c>
      <c r="R12" s="4">
        <v>0</v>
      </c>
      <c r="S12" s="5">
        <f t="shared" si="2"/>
        <v>0</v>
      </c>
      <c r="T12" s="4">
        <v>0</v>
      </c>
      <c r="U12" s="4">
        <v>0</v>
      </c>
      <c r="V12" s="4">
        <v>0</v>
      </c>
      <c r="W12" s="5">
        <f t="shared" si="3"/>
        <v>0</v>
      </c>
      <c r="X12" s="5">
        <f t="shared" si="4"/>
        <v>0</v>
      </c>
      <c r="Y12">
        <f>X14</f>
        <v>218.66399999999999</v>
      </c>
      <c r="Z12" t="str">
        <f>D7</f>
        <v>TJ Slovan J.Hradec, z.s.</v>
      </c>
      <c r="AA12">
        <v>6</v>
      </c>
    </row>
    <row r="13" spans="1:27" x14ac:dyDescent="0.3">
      <c r="B13">
        <v>0</v>
      </c>
      <c r="C13">
        <v>0</v>
      </c>
      <c r="F13" s="6"/>
      <c r="G13" s="6"/>
      <c r="H13" s="4">
        <v>0</v>
      </c>
      <c r="I13" s="4">
        <v>0</v>
      </c>
      <c r="J13" s="4">
        <v>0</v>
      </c>
      <c r="K13" s="5">
        <f t="shared" si="0"/>
        <v>0</v>
      </c>
      <c r="L13" s="4">
        <v>0</v>
      </c>
      <c r="M13" s="4">
        <v>0</v>
      </c>
      <c r="N13" s="4">
        <v>0</v>
      </c>
      <c r="O13" s="5">
        <f t="shared" si="1"/>
        <v>0</v>
      </c>
      <c r="P13" s="4">
        <v>0</v>
      </c>
      <c r="Q13" s="4">
        <v>0</v>
      </c>
      <c r="R13" s="4">
        <v>0</v>
      </c>
      <c r="S13" s="5">
        <f t="shared" si="2"/>
        <v>0</v>
      </c>
      <c r="T13" s="4">
        <v>0</v>
      </c>
      <c r="U13" s="4">
        <v>0</v>
      </c>
      <c r="V13" s="4">
        <v>0</v>
      </c>
      <c r="W13" s="5">
        <f t="shared" si="3"/>
        <v>0</v>
      </c>
      <c r="X13" s="5">
        <f t="shared" si="4"/>
        <v>0</v>
      </c>
      <c r="Y13">
        <f>X14</f>
        <v>218.66399999999999</v>
      </c>
      <c r="Z13" t="str">
        <f>D7</f>
        <v>TJ Slovan J.Hradec, z.s.</v>
      </c>
      <c r="AA13">
        <v>7</v>
      </c>
    </row>
    <row r="14" spans="1:27" x14ac:dyDescent="0.3">
      <c r="A14" s="5"/>
      <c r="B14" s="5"/>
      <c r="C14" s="5"/>
      <c r="D14" s="5" t="s">
        <v>29</v>
      </c>
      <c r="E14" s="5"/>
      <c r="F14" s="8"/>
      <c r="G14" s="8"/>
      <c r="H14" s="5"/>
      <c r="I14" s="5"/>
      <c r="J14" s="5">
        <v>0</v>
      </c>
      <c r="K14" s="5">
        <f>LARGE(K8:K13,3)+LARGE(K8:K13,2)+LARGE(K8:K13,1)-J14</f>
        <v>56.866999999999997</v>
      </c>
      <c r="L14" s="5"/>
      <c r="M14" s="5"/>
      <c r="N14" s="5">
        <v>0</v>
      </c>
      <c r="O14" s="5">
        <f>LARGE(O8:O13,3)+LARGE(O8:O13,2)+LARGE(O8:O13,1)-N14</f>
        <v>57.198999999999998</v>
      </c>
      <c r="P14" s="5"/>
      <c r="Q14" s="5"/>
      <c r="R14" s="5">
        <v>0</v>
      </c>
      <c r="S14" s="5">
        <f>LARGE(S8:S13,3)+LARGE(S8:S13,2)+LARGE(S8:S13,1)-R14</f>
        <v>51.400999999999996</v>
      </c>
      <c r="T14" s="5"/>
      <c r="U14" s="5"/>
      <c r="V14" s="5">
        <v>0</v>
      </c>
      <c r="W14" s="5">
        <f>LARGE(W8:W13,3)+LARGE(W8:W13,2)+LARGE(W8:W13,1)-V14</f>
        <v>53.197000000000003</v>
      </c>
      <c r="X14" s="5">
        <f t="shared" si="4"/>
        <v>218.66399999999999</v>
      </c>
      <c r="Y14">
        <f>X14</f>
        <v>218.66399999999999</v>
      </c>
      <c r="Z14" t="str">
        <f>D7</f>
        <v>TJ Slovan J.Hradec, z.s.</v>
      </c>
      <c r="AA14">
        <v>8</v>
      </c>
    </row>
    <row r="15" spans="1:27" x14ac:dyDescent="0.3">
      <c r="A15" s="3">
        <v>2</v>
      </c>
      <c r="B15" s="3">
        <v>3373</v>
      </c>
      <c r="C15" s="3">
        <v>5995</v>
      </c>
      <c r="D15" s="3" t="s">
        <v>30</v>
      </c>
      <c r="E15" s="3"/>
      <c r="F15" s="9"/>
      <c r="G15" s="9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>
        <f>X22</f>
        <v>218.41300000000001</v>
      </c>
      <c r="Z15" t="str">
        <f>D15</f>
        <v>TJ Lokomotiva Veselí nad Lužnicí z.s.</v>
      </c>
      <c r="AA15">
        <v>1</v>
      </c>
    </row>
    <row r="16" spans="1:27" x14ac:dyDescent="0.3">
      <c r="B16">
        <v>467390</v>
      </c>
      <c r="C16">
        <v>5995</v>
      </c>
      <c r="D16" t="s">
        <v>31</v>
      </c>
      <c r="E16">
        <v>2012</v>
      </c>
      <c r="F16" s="7" t="s">
        <v>32</v>
      </c>
      <c r="G16" s="6" t="s">
        <v>33</v>
      </c>
      <c r="H16" s="4">
        <v>0</v>
      </c>
      <c r="I16" s="4">
        <v>0</v>
      </c>
      <c r="J16" s="4">
        <v>0</v>
      </c>
      <c r="K16" s="5">
        <f t="shared" ref="K16:K21" si="5">H16+I16-J16</f>
        <v>0</v>
      </c>
      <c r="L16" s="4">
        <v>10</v>
      </c>
      <c r="M16" s="4">
        <v>8.4700000000000006</v>
      </c>
      <c r="N16" s="4">
        <v>0</v>
      </c>
      <c r="O16" s="5">
        <f t="shared" ref="O16:O21" si="6">L16+M16-N16</f>
        <v>18.47</v>
      </c>
      <c r="P16" s="4">
        <v>0</v>
      </c>
      <c r="Q16" s="4">
        <v>0</v>
      </c>
      <c r="R16" s="4">
        <v>0</v>
      </c>
      <c r="S16" s="5">
        <f t="shared" ref="S16:S21" si="7">P16+Q16-R16</f>
        <v>0</v>
      </c>
      <c r="T16" s="4">
        <v>10</v>
      </c>
      <c r="U16" s="4">
        <v>7.6</v>
      </c>
      <c r="V16" s="4">
        <v>0</v>
      </c>
      <c r="W16" s="5">
        <f t="shared" ref="W16:W21" si="8">T16+U16-V16</f>
        <v>17.600000000000001</v>
      </c>
      <c r="X16" s="5">
        <f t="shared" ref="X16:X22" si="9">K16+O16+S16+W16</f>
        <v>36.07</v>
      </c>
      <c r="Y16">
        <f>X22</f>
        <v>218.41300000000001</v>
      </c>
      <c r="Z16" t="str">
        <f>D15</f>
        <v>TJ Lokomotiva Veselí nad Lužnicí z.s.</v>
      </c>
      <c r="AA16">
        <v>2</v>
      </c>
    </row>
    <row r="17" spans="1:27" x14ac:dyDescent="0.3">
      <c r="B17">
        <v>526239</v>
      </c>
      <c r="C17">
        <v>5995</v>
      </c>
      <c r="D17" t="s">
        <v>34</v>
      </c>
      <c r="E17">
        <v>2011</v>
      </c>
      <c r="F17" s="7" t="s">
        <v>32</v>
      </c>
      <c r="G17" s="6" t="s">
        <v>35</v>
      </c>
      <c r="H17" s="4">
        <v>10</v>
      </c>
      <c r="I17" s="4">
        <v>8.8670000000000009</v>
      </c>
      <c r="J17" s="4">
        <v>0</v>
      </c>
      <c r="K17" s="5">
        <f t="shared" si="5"/>
        <v>18.867000000000001</v>
      </c>
      <c r="L17" s="4">
        <v>10</v>
      </c>
      <c r="M17" s="4">
        <v>8.9</v>
      </c>
      <c r="N17" s="4">
        <v>0</v>
      </c>
      <c r="O17" s="5">
        <f t="shared" si="6"/>
        <v>18.899999999999999</v>
      </c>
      <c r="P17" s="4">
        <v>0</v>
      </c>
      <c r="Q17" s="4">
        <v>0</v>
      </c>
      <c r="R17" s="4">
        <v>0</v>
      </c>
      <c r="S17" s="5">
        <f t="shared" si="7"/>
        <v>0</v>
      </c>
      <c r="T17" s="4">
        <v>0</v>
      </c>
      <c r="U17" s="4">
        <v>0</v>
      </c>
      <c r="V17" s="4">
        <v>0</v>
      </c>
      <c r="W17" s="5">
        <f t="shared" si="8"/>
        <v>0</v>
      </c>
      <c r="X17" s="5">
        <f t="shared" si="9"/>
        <v>37.766999999999996</v>
      </c>
      <c r="Y17">
        <f>X22</f>
        <v>218.41300000000001</v>
      </c>
      <c r="Z17" t="str">
        <f>D15</f>
        <v>TJ Lokomotiva Veselí nad Lužnicí z.s.</v>
      </c>
      <c r="AA17">
        <v>3</v>
      </c>
    </row>
    <row r="18" spans="1:27" x14ac:dyDescent="0.3">
      <c r="B18">
        <v>842353</v>
      </c>
      <c r="C18">
        <v>5995</v>
      </c>
      <c r="D18" t="s">
        <v>36</v>
      </c>
      <c r="E18">
        <v>2011</v>
      </c>
      <c r="F18" s="7" t="s">
        <v>32</v>
      </c>
      <c r="G18" s="6" t="s">
        <v>35</v>
      </c>
      <c r="H18" s="4">
        <v>10</v>
      </c>
      <c r="I18" s="4">
        <v>8.0670000000000002</v>
      </c>
      <c r="J18" s="4">
        <v>0</v>
      </c>
      <c r="K18" s="5">
        <f t="shared" si="5"/>
        <v>18.067</v>
      </c>
      <c r="L18" s="4">
        <v>10</v>
      </c>
      <c r="M18" s="4">
        <v>8.8659999999999997</v>
      </c>
      <c r="N18" s="4">
        <v>0</v>
      </c>
      <c r="O18" s="5">
        <f t="shared" si="6"/>
        <v>18.866</v>
      </c>
      <c r="P18" s="4">
        <v>10</v>
      </c>
      <c r="Q18" s="4">
        <v>7.34</v>
      </c>
      <c r="R18" s="4">
        <v>0</v>
      </c>
      <c r="S18" s="5">
        <f t="shared" si="7"/>
        <v>17.34</v>
      </c>
      <c r="T18" s="4">
        <v>10</v>
      </c>
      <c r="U18" s="4">
        <v>7.234</v>
      </c>
      <c r="V18" s="4">
        <v>0</v>
      </c>
      <c r="W18" s="5">
        <f t="shared" si="8"/>
        <v>17.234000000000002</v>
      </c>
      <c r="X18" s="5">
        <f t="shared" si="9"/>
        <v>71.507000000000005</v>
      </c>
      <c r="Y18">
        <f>X22</f>
        <v>218.41300000000001</v>
      </c>
      <c r="Z18" t="str">
        <f>D15</f>
        <v>TJ Lokomotiva Veselí nad Lužnicí z.s.</v>
      </c>
      <c r="AA18">
        <v>4</v>
      </c>
    </row>
    <row r="19" spans="1:27" x14ac:dyDescent="0.3">
      <c r="B19">
        <v>236948</v>
      </c>
      <c r="C19">
        <v>5995</v>
      </c>
      <c r="D19" t="s">
        <v>37</v>
      </c>
      <c r="E19">
        <v>2012</v>
      </c>
      <c r="F19" s="7" t="s">
        <v>32</v>
      </c>
      <c r="G19" s="6" t="s">
        <v>35</v>
      </c>
      <c r="H19" s="4">
        <v>10</v>
      </c>
      <c r="I19" s="4">
        <v>9</v>
      </c>
      <c r="J19" s="4">
        <v>0</v>
      </c>
      <c r="K19" s="5">
        <f t="shared" si="5"/>
        <v>19</v>
      </c>
      <c r="L19" s="4">
        <v>10</v>
      </c>
      <c r="M19" s="4">
        <v>8.9659999999999993</v>
      </c>
      <c r="N19" s="4">
        <v>0</v>
      </c>
      <c r="O19" s="5">
        <f t="shared" si="6"/>
        <v>18.966000000000001</v>
      </c>
      <c r="P19" s="4">
        <v>10</v>
      </c>
      <c r="Q19" s="4">
        <v>7.7</v>
      </c>
      <c r="R19" s="4">
        <v>0</v>
      </c>
      <c r="S19" s="5">
        <f t="shared" si="7"/>
        <v>17.7</v>
      </c>
      <c r="T19" s="4">
        <v>10</v>
      </c>
      <c r="U19" s="4">
        <v>7.1340000000000003</v>
      </c>
      <c r="V19" s="4">
        <v>0</v>
      </c>
      <c r="W19" s="5">
        <f t="shared" si="8"/>
        <v>17.134</v>
      </c>
      <c r="X19" s="5">
        <f t="shared" si="9"/>
        <v>72.8</v>
      </c>
      <c r="Y19">
        <f>X22</f>
        <v>218.41300000000001</v>
      </c>
      <c r="Z19" t="str">
        <f>D15</f>
        <v>TJ Lokomotiva Veselí nad Lužnicí z.s.</v>
      </c>
      <c r="AA19">
        <v>5</v>
      </c>
    </row>
    <row r="20" spans="1:27" x14ac:dyDescent="0.3">
      <c r="B20">
        <v>784082</v>
      </c>
      <c r="C20">
        <v>5995</v>
      </c>
      <c r="D20" t="s">
        <v>38</v>
      </c>
      <c r="E20">
        <v>2012</v>
      </c>
      <c r="F20" s="7" t="s">
        <v>32</v>
      </c>
      <c r="G20" s="6" t="s">
        <v>35</v>
      </c>
      <c r="H20" s="4">
        <v>10</v>
      </c>
      <c r="I20" s="4">
        <v>8.3659999999999997</v>
      </c>
      <c r="J20" s="4">
        <v>0</v>
      </c>
      <c r="K20" s="5">
        <f t="shared" si="5"/>
        <v>18.366</v>
      </c>
      <c r="L20" s="4">
        <v>0</v>
      </c>
      <c r="M20" s="4">
        <v>0</v>
      </c>
      <c r="N20" s="4">
        <v>0</v>
      </c>
      <c r="O20" s="5">
        <f t="shared" si="6"/>
        <v>0</v>
      </c>
      <c r="P20" s="4">
        <v>10</v>
      </c>
      <c r="Q20" s="4">
        <v>7.94</v>
      </c>
      <c r="R20" s="4">
        <v>0</v>
      </c>
      <c r="S20" s="5">
        <f t="shared" si="7"/>
        <v>17.940000000000001</v>
      </c>
      <c r="T20" s="4">
        <v>10</v>
      </c>
      <c r="U20" s="4">
        <v>7.234</v>
      </c>
      <c r="V20" s="4">
        <v>0</v>
      </c>
      <c r="W20" s="5">
        <f t="shared" si="8"/>
        <v>17.234000000000002</v>
      </c>
      <c r="X20" s="5">
        <f t="shared" si="9"/>
        <v>53.54</v>
      </c>
      <c r="Y20">
        <f>X22</f>
        <v>218.41300000000001</v>
      </c>
      <c r="Z20" t="str">
        <f>D15</f>
        <v>TJ Lokomotiva Veselí nad Lužnicí z.s.</v>
      </c>
      <c r="AA20">
        <v>6</v>
      </c>
    </row>
    <row r="21" spans="1:27" x14ac:dyDescent="0.3">
      <c r="B21">
        <v>205071</v>
      </c>
      <c r="C21">
        <v>5995</v>
      </c>
      <c r="D21" t="s">
        <v>39</v>
      </c>
      <c r="E21">
        <v>2011</v>
      </c>
      <c r="F21" s="7" t="s">
        <v>32</v>
      </c>
      <c r="G21" s="6" t="s">
        <v>35</v>
      </c>
      <c r="H21" s="4">
        <v>0</v>
      </c>
      <c r="I21" s="4">
        <v>0</v>
      </c>
      <c r="J21" s="4">
        <v>0</v>
      </c>
      <c r="K21" s="5">
        <f t="shared" si="5"/>
        <v>0</v>
      </c>
      <c r="L21" s="4">
        <v>0</v>
      </c>
      <c r="M21" s="4">
        <v>0</v>
      </c>
      <c r="N21" s="4">
        <v>0</v>
      </c>
      <c r="O21" s="5">
        <f t="shared" si="6"/>
        <v>0</v>
      </c>
      <c r="P21" s="4">
        <v>10</v>
      </c>
      <c r="Q21" s="4">
        <v>7.74</v>
      </c>
      <c r="R21" s="4">
        <v>0</v>
      </c>
      <c r="S21" s="5">
        <f t="shared" si="7"/>
        <v>17.740000000000002</v>
      </c>
      <c r="T21" s="4">
        <v>0</v>
      </c>
      <c r="U21" s="4">
        <v>0</v>
      </c>
      <c r="V21" s="4">
        <v>0</v>
      </c>
      <c r="W21" s="5">
        <f t="shared" si="8"/>
        <v>0</v>
      </c>
      <c r="X21" s="5">
        <f t="shared" si="9"/>
        <v>17.740000000000002</v>
      </c>
      <c r="Y21">
        <f>X22</f>
        <v>218.41300000000001</v>
      </c>
      <c r="Z21" t="str">
        <f>D15</f>
        <v>TJ Lokomotiva Veselí nad Lužnicí z.s.</v>
      </c>
      <c r="AA21">
        <v>7</v>
      </c>
    </row>
    <row r="22" spans="1:27" x14ac:dyDescent="0.3">
      <c r="A22" s="5"/>
      <c r="B22" s="5"/>
      <c r="C22" s="5"/>
      <c r="D22" s="5" t="s">
        <v>29</v>
      </c>
      <c r="E22" s="5"/>
      <c r="F22" s="8"/>
      <c r="G22" s="8"/>
      <c r="H22" s="5"/>
      <c r="I22" s="5"/>
      <c r="J22" s="5">
        <v>0</v>
      </c>
      <c r="K22" s="5">
        <f>LARGE(K16:K21,3)+LARGE(K16:K21,2)+LARGE(K16:K21,1)-J22</f>
        <v>56.233000000000004</v>
      </c>
      <c r="L22" s="5"/>
      <c r="M22" s="5"/>
      <c r="N22" s="5">
        <v>0</v>
      </c>
      <c r="O22" s="5">
        <f>LARGE(O16:O21,3)+LARGE(O16:O21,2)+LARGE(O16:O21,1)-N22</f>
        <v>56.731999999999999</v>
      </c>
      <c r="P22" s="5"/>
      <c r="Q22" s="5"/>
      <c r="R22" s="5">
        <v>0</v>
      </c>
      <c r="S22" s="5">
        <f>LARGE(S16:S21,3)+LARGE(S16:S21,2)+LARGE(S16:S21,1)-R22</f>
        <v>53.379999999999995</v>
      </c>
      <c r="T22" s="5"/>
      <c r="U22" s="5"/>
      <c r="V22" s="5">
        <v>0</v>
      </c>
      <c r="W22" s="5">
        <f>LARGE(W16:W21,3)+LARGE(W16:W21,2)+LARGE(W16:W21,1)-V22</f>
        <v>52.068000000000005</v>
      </c>
      <c r="X22" s="5">
        <f t="shared" si="9"/>
        <v>218.41300000000001</v>
      </c>
      <c r="Y22">
        <f>X22</f>
        <v>218.41300000000001</v>
      </c>
      <c r="Z22" t="str">
        <f>D15</f>
        <v>TJ Lokomotiva Veselí nad Lužnicí z.s.</v>
      </c>
      <c r="AA22">
        <v>8</v>
      </c>
    </row>
    <row r="23" spans="1:27" x14ac:dyDescent="0.3">
      <c r="A23" s="3">
        <v>3</v>
      </c>
      <c r="B23" s="3">
        <v>3386</v>
      </c>
      <c r="C23" s="3">
        <v>3479</v>
      </c>
      <c r="D23" s="3" t="s">
        <v>21</v>
      </c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>
        <f>X30</f>
        <v>217.56799999999998</v>
      </c>
      <c r="Z23" t="str">
        <f>D23</f>
        <v>Merkur České Budějovice, z.s.</v>
      </c>
      <c r="AA23">
        <v>1</v>
      </c>
    </row>
    <row r="24" spans="1:27" x14ac:dyDescent="0.3">
      <c r="B24">
        <v>923929</v>
      </c>
      <c r="C24">
        <v>3479</v>
      </c>
      <c r="D24" t="s">
        <v>22</v>
      </c>
      <c r="E24">
        <v>2011</v>
      </c>
      <c r="F24" s="6" t="s">
        <v>23</v>
      </c>
      <c r="G24" s="6" t="s">
        <v>24</v>
      </c>
      <c r="H24" s="4">
        <v>10</v>
      </c>
      <c r="I24" s="4">
        <v>9.5340000000000007</v>
      </c>
      <c r="J24" s="4">
        <v>0</v>
      </c>
      <c r="K24" s="5">
        <f t="shared" ref="K24:K29" si="10">H24+I24-J24</f>
        <v>19.533999999999999</v>
      </c>
      <c r="L24" s="4">
        <v>0</v>
      </c>
      <c r="M24" s="4">
        <v>0</v>
      </c>
      <c r="N24" s="4">
        <v>0</v>
      </c>
      <c r="O24" s="5">
        <f t="shared" ref="O24:O29" si="11">L24+M24-N24</f>
        <v>0</v>
      </c>
      <c r="P24" s="4">
        <v>0</v>
      </c>
      <c r="Q24" s="4">
        <v>0</v>
      </c>
      <c r="R24" s="4">
        <v>0</v>
      </c>
      <c r="S24" s="5">
        <f t="shared" ref="S24:S29" si="12">P24+Q24-R24</f>
        <v>0</v>
      </c>
      <c r="T24" s="4">
        <v>10</v>
      </c>
      <c r="U24" s="4">
        <v>7.4669999999999996</v>
      </c>
      <c r="V24" s="4">
        <v>0</v>
      </c>
      <c r="W24" s="5">
        <f t="shared" ref="W24:W29" si="13">T24+U24-V24</f>
        <v>17.466999999999999</v>
      </c>
      <c r="X24" s="5">
        <f t="shared" ref="X24:X30" si="14">K24+O24+S24+W24</f>
        <v>37.000999999999998</v>
      </c>
      <c r="Y24">
        <f>X30</f>
        <v>217.56799999999998</v>
      </c>
      <c r="Z24" t="str">
        <f>D23</f>
        <v>Merkur České Budějovice, z.s.</v>
      </c>
      <c r="AA24">
        <v>2</v>
      </c>
    </row>
    <row r="25" spans="1:27" x14ac:dyDescent="0.3">
      <c r="B25">
        <v>982091</v>
      </c>
      <c r="C25">
        <v>3479</v>
      </c>
      <c r="D25" t="s">
        <v>25</v>
      </c>
      <c r="E25">
        <v>2012</v>
      </c>
      <c r="F25" s="6" t="s">
        <v>23</v>
      </c>
      <c r="G25" s="6" t="s">
        <v>24</v>
      </c>
      <c r="H25" s="4">
        <v>10</v>
      </c>
      <c r="I25" s="4">
        <v>8.7669999999999995</v>
      </c>
      <c r="J25" s="4">
        <v>0</v>
      </c>
      <c r="K25" s="5">
        <f t="shared" si="10"/>
        <v>18.766999999999999</v>
      </c>
      <c r="L25" s="4">
        <v>10</v>
      </c>
      <c r="M25" s="4">
        <v>8.3659999999999997</v>
      </c>
      <c r="N25" s="4">
        <v>0</v>
      </c>
      <c r="O25" s="5">
        <f t="shared" si="11"/>
        <v>18.366</v>
      </c>
      <c r="P25" s="4">
        <v>9</v>
      </c>
      <c r="Q25" s="4">
        <v>6.8</v>
      </c>
      <c r="R25" s="4">
        <v>0</v>
      </c>
      <c r="S25" s="5">
        <f t="shared" si="12"/>
        <v>15.8</v>
      </c>
      <c r="T25" s="4">
        <v>10</v>
      </c>
      <c r="U25" s="4">
        <v>7.1669999999999998</v>
      </c>
      <c r="V25" s="4">
        <v>0</v>
      </c>
      <c r="W25" s="5">
        <f t="shared" si="13"/>
        <v>17.167000000000002</v>
      </c>
      <c r="X25" s="5">
        <f t="shared" si="14"/>
        <v>70.099999999999994</v>
      </c>
      <c r="Y25">
        <f>X30</f>
        <v>217.56799999999998</v>
      </c>
      <c r="Z25" t="str">
        <f>D23</f>
        <v>Merkur České Budějovice, z.s.</v>
      </c>
      <c r="AA25">
        <v>3</v>
      </c>
    </row>
    <row r="26" spans="1:27" x14ac:dyDescent="0.3">
      <c r="B26">
        <v>174987</v>
      </c>
      <c r="C26">
        <v>3479</v>
      </c>
      <c r="D26" t="s">
        <v>26</v>
      </c>
      <c r="E26">
        <v>2012</v>
      </c>
      <c r="F26" s="6" t="s">
        <v>23</v>
      </c>
      <c r="G26" s="6" t="s">
        <v>24</v>
      </c>
      <c r="H26" s="4">
        <v>10</v>
      </c>
      <c r="I26" s="4">
        <v>8.4670000000000005</v>
      </c>
      <c r="J26" s="4">
        <v>0</v>
      </c>
      <c r="K26" s="5">
        <f t="shared" si="10"/>
        <v>18.466999999999999</v>
      </c>
      <c r="L26" s="4">
        <v>10</v>
      </c>
      <c r="M26" s="4">
        <v>6.8330000000000002</v>
      </c>
      <c r="N26" s="4">
        <v>0</v>
      </c>
      <c r="O26" s="5">
        <f t="shared" si="11"/>
        <v>16.832999999999998</v>
      </c>
      <c r="P26" s="4">
        <v>10</v>
      </c>
      <c r="Q26" s="4">
        <v>7.7670000000000003</v>
      </c>
      <c r="R26" s="4">
        <v>0</v>
      </c>
      <c r="S26" s="5">
        <f t="shared" si="12"/>
        <v>17.766999999999999</v>
      </c>
      <c r="T26" s="4">
        <v>10</v>
      </c>
      <c r="U26" s="4">
        <v>7.6</v>
      </c>
      <c r="V26" s="4">
        <v>0</v>
      </c>
      <c r="W26" s="5">
        <f t="shared" si="13"/>
        <v>17.600000000000001</v>
      </c>
      <c r="X26" s="5">
        <f t="shared" si="14"/>
        <v>70.667000000000002</v>
      </c>
      <c r="Y26">
        <f>X30</f>
        <v>217.56799999999998</v>
      </c>
      <c r="Z26" t="str">
        <f>D23</f>
        <v>Merkur České Budějovice, z.s.</v>
      </c>
      <c r="AA26">
        <v>4</v>
      </c>
    </row>
    <row r="27" spans="1:27" x14ac:dyDescent="0.3">
      <c r="B27">
        <v>439549</v>
      </c>
      <c r="C27">
        <v>3479</v>
      </c>
      <c r="D27" t="s">
        <v>27</v>
      </c>
      <c r="E27">
        <v>2012</v>
      </c>
      <c r="F27" s="6" t="s">
        <v>23</v>
      </c>
      <c r="G27" s="6" t="s">
        <v>24</v>
      </c>
      <c r="H27" s="4">
        <v>0</v>
      </c>
      <c r="I27" s="4">
        <v>0</v>
      </c>
      <c r="J27" s="4">
        <v>0</v>
      </c>
      <c r="K27" s="5">
        <f t="shared" si="10"/>
        <v>0</v>
      </c>
      <c r="L27" s="4">
        <v>10</v>
      </c>
      <c r="M27" s="4">
        <v>7.8330000000000002</v>
      </c>
      <c r="N27" s="4">
        <v>0</v>
      </c>
      <c r="O27" s="5">
        <f t="shared" si="11"/>
        <v>17.832999999999998</v>
      </c>
      <c r="P27" s="4">
        <v>10</v>
      </c>
      <c r="Q27" s="4">
        <v>7.3</v>
      </c>
      <c r="R27" s="4">
        <v>0</v>
      </c>
      <c r="S27" s="5">
        <f t="shared" si="12"/>
        <v>17.3</v>
      </c>
      <c r="T27" s="4">
        <v>0</v>
      </c>
      <c r="U27" s="4">
        <v>0</v>
      </c>
      <c r="V27" s="4">
        <v>0</v>
      </c>
      <c r="W27" s="5">
        <f t="shared" si="13"/>
        <v>0</v>
      </c>
      <c r="X27" s="5">
        <f t="shared" si="14"/>
        <v>35.132999999999996</v>
      </c>
      <c r="Y27">
        <f>X30</f>
        <v>217.56799999999998</v>
      </c>
      <c r="Z27" t="str">
        <f>D23</f>
        <v>Merkur České Budějovice, z.s.</v>
      </c>
      <c r="AA27">
        <v>5</v>
      </c>
    </row>
    <row r="28" spans="1:27" x14ac:dyDescent="0.3">
      <c r="B28">
        <v>613266</v>
      </c>
      <c r="C28">
        <v>3479</v>
      </c>
      <c r="D28" t="s">
        <v>28</v>
      </c>
      <c r="E28">
        <v>2012</v>
      </c>
      <c r="F28" s="6" t="s">
        <v>23</v>
      </c>
      <c r="G28" s="6" t="s">
        <v>24</v>
      </c>
      <c r="H28" s="4">
        <v>10</v>
      </c>
      <c r="I28" s="4">
        <v>9.1</v>
      </c>
      <c r="J28" s="4">
        <v>0</v>
      </c>
      <c r="K28" s="5">
        <f t="shared" si="10"/>
        <v>19.100000000000001</v>
      </c>
      <c r="L28" s="4">
        <v>10</v>
      </c>
      <c r="M28" s="4">
        <v>7.9</v>
      </c>
      <c r="N28" s="4">
        <v>0</v>
      </c>
      <c r="O28" s="5">
        <f t="shared" si="11"/>
        <v>17.899999999999999</v>
      </c>
      <c r="P28" s="4">
        <v>10</v>
      </c>
      <c r="Q28" s="4">
        <v>8.234</v>
      </c>
      <c r="R28" s="4">
        <v>0</v>
      </c>
      <c r="S28" s="5">
        <f t="shared" si="12"/>
        <v>18.234000000000002</v>
      </c>
      <c r="T28" s="4">
        <v>10</v>
      </c>
      <c r="U28" s="4">
        <v>7.7</v>
      </c>
      <c r="V28" s="4">
        <v>0</v>
      </c>
      <c r="W28" s="5">
        <f t="shared" si="13"/>
        <v>17.7</v>
      </c>
      <c r="X28" s="5">
        <f t="shared" si="14"/>
        <v>72.933999999999997</v>
      </c>
      <c r="Y28">
        <f>X30</f>
        <v>217.56799999999998</v>
      </c>
      <c r="Z28" t="str">
        <f>D23</f>
        <v>Merkur České Budějovice, z.s.</v>
      </c>
      <c r="AA28">
        <v>6</v>
      </c>
    </row>
    <row r="29" spans="1:27" x14ac:dyDescent="0.3">
      <c r="B29">
        <v>0</v>
      </c>
      <c r="C29">
        <v>0</v>
      </c>
      <c r="F29" s="6"/>
      <c r="G29" s="6"/>
      <c r="H29" s="4">
        <v>0</v>
      </c>
      <c r="I29" s="4">
        <v>0</v>
      </c>
      <c r="J29" s="4">
        <v>0</v>
      </c>
      <c r="K29" s="5">
        <f t="shared" si="10"/>
        <v>0</v>
      </c>
      <c r="L29" s="4">
        <v>0</v>
      </c>
      <c r="M29" s="4">
        <v>0</v>
      </c>
      <c r="N29" s="4">
        <v>0</v>
      </c>
      <c r="O29" s="5">
        <f t="shared" si="11"/>
        <v>0</v>
      </c>
      <c r="P29" s="4">
        <v>0</v>
      </c>
      <c r="Q29" s="4">
        <v>0</v>
      </c>
      <c r="R29" s="4">
        <v>0</v>
      </c>
      <c r="S29" s="5">
        <f t="shared" si="12"/>
        <v>0</v>
      </c>
      <c r="T29" s="4">
        <v>0</v>
      </c>
      <c r="U29" s="4">
        <v>0</v>
      </c>
      <c r="V29" s="4">
        <v>0</v>
      </c>
      <c r="W29" s="5">
        <f t="shared" si="13"/>
        <v>0</v>
      </c>
      <c r="X29" s="5">
        <f t="shared" si="14"/>
        <v>0</v>
      </c>
      <c r="Y29">
        <f>X30</f>
        <v>217.56799999999998</v>
      </c>
      <c r="Z29" t="str">
        <f>D23</f>
        <v>Merkur České Budějovice, z.s.</v>
      </c>
      <c r="AA29">
        <v>7</v>
      </c>
    </row>
    <row r="30" spans="1:27" x14ac:dyDescent="0.3">
      <c r="A30" s="5"/>
      <c r="B30" s="5"/>
      <c r="C30" s="5"/>
      <c r="D30" s="5" t="s">
        <v>29</v>
      </c>
      <c r="E30" s="5"/>
      <c r="F30" s="8"/>
      <c r="G30" s="8"/>
      <c r="H30" s="5"/>
      <c r="I30" s="5"/>
      <c r="J30" s="5">
        <v>0</v>
      </c>
      <c r="K30" s="5">
        <f>LARGE(K24:K29,3)+LARGE(K24:K29,2)+LARGE(K24:K29,1)-J30</f>
        <v>57.401000000000003</v>
      </c>
      <c r="L30" s="5"/>
      <c r="M30" s="5"/>
      <c r="N30" s="5">
        <v>0</v>
      </c>
      <c r="O30" s="5">
        <f>LARGE(O24:O29,3)+LARGE(O24:O29,2)+LARGE(O24:O29,1)-N30</f>
        <v>54.098999999999997</v>
      </c>
      <c r="P30" s="5"/>
      <c r="Q30" s="5"/>
      <c r="R30" s="5">
        <v>0</v>
      </c>
      <c r="S30" s="5">
        <f>LARGE(S24:S29,3)+LARGE(S24:S29,2)+LARGE(S24:S29,1)-R30</f>
        <v>53.301000000000002</v>
      </c>
      <c r="T30" s="5"/>
      <c r="U30" s="5"/>
      <c r="V30" s="5">
        <v>0</v>
      </c>
      <c r="W30" s="5">
        <f>LARGE(W24:W29,3)+LARGE(W24:W29,2)+LARGE(W24:W29,1)-V30</f>
        <v>52.766999999999996</v>
      </c>
      <c r="X30" s="5">
        <f t="shared" si="14"/>
        <v>217.56799999999998</v>
      </c>
      <c r="Y30">
        <f>X30</f>
        <v>217.56799999999998</v>
      </c>
      <c r="Z30" t="str">
        <f>D23</f>
        <v>Merkur České Budějovice, z.s.</v>
      </c>
      <c r="AA30">
        <v>8</v>
      </c>
    </row>
    <row r="31" spans="1:27" x14ac:dyDescent="0.3">
      <c r="A31" s="3">
        <v>4</v>
      </c>
      <c r="B31" s="3">
        <v>3338</v>
      </c>
      <c r="C31" s="3">
        <v>1696</v>
      </c>
      <c r="D31" s="3" t="s">
        <v>67</v>
      </c>
      <c r="E31" s="3"/>
      <c r="F31" s="9"/>
      <c r="G31" s="9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>
        <f>X38</f>
        <v>205.16899999999998</v>
      </c>
      <c r="Z31" t="str">
        <f>D31</f>
        <v>TJ Šumavan Vimperk z.s.</v>
      </c>
      <c r="AA31">
        <v>1</v>
      </c>
    </row>
    <row r="32" spans="1:27" x14ac:dyDescent="0.3">
      <c r="B32">
        <v>841032</v>
      </c>
      <c r="C32">
        <v>1696</v>
      </c>
      <c r="D32" t="s">
        <v>68</v>
      </c>
      <c r="E32">
        <v>2012</v>
      </c>
      <c r="F32" s="6" t="s">
        <v>69</v>
      </c>
      <c r="G32" s="6" t="s">
        <v>70</v>
      </c>
      <c r="H32" s="4">
        <v>10</v>
      </c>
      <c r="I32" s="4">
        <v>7.867</v>
      </c>
      <c r="J32" s="4">
        <v>0</v>
      </c>
      <c r="K32" s="5">
        <f t="shared" ref="K32:K37" si="15">H32+I32-J32</f>
        <v>17.867000000000001</v>
      </c>
      <c r="L32" s="4">
        <v>10</v>
      </c>
      <c r="M32" s="4">
        <v>6.2</v>
      </c>
      <c r="N32" s="4">
        <v>0</v>
      </c>
      <c r="O32" s="5">
        <f t="shared" ref="O32:O37" si="16">L32+M32-N32</f>
        <v>16.2</v>
      </c>
      <c r="P32" s="4">
        <v>10</v>
      </c>
      <c r="Q32" s="4">
        <v>4.734</v>
      </c>
      <c r="R32" s="4">
        <v>0</v>
      </c>
      <c r="S32" s="5">
        <f t="shared" ref="S32:S37" si="17">P32+Q32-R32</f>
        <v>14.734</v>
      </c>
      <c r="T32" s="4">
        <v>10</v>
      </c>
      <c r="U32" s="4">
        <v>6.4</v>
      </c>
      <c r="V32" s="4">
        <v>0</v>
      </c>
      <c r="W32" s="5">
        <f t="shared" ref="W32:W37" si="18">T32+U32-V32</f>
        <v>16.399999999999999</v>
      </c>
      <c r="X32" s="5">
        <f t="shared" ref="X32:X38" si="19">K32+O32+S32+W32</f>
        <v>65.200999999999993</v>
      </c>
      <c r="Y32">
        <f>X38</f>
        <v>205.16899999999998</v>
      </c>
      <c r="Z32" t="str">
        <f>D31</f>
        <v>TJ Šumavan Vimperk z.s.</v>
      </c>
      <c r="AA32">
        <v>2</v>
      </c>
    </row>
    <row r="33" spans="1:27" x14ac:dyDescent="0.3">
      <c r="B33">
        <v>258360</v>
      </c>
      <c r="C33">
        <v>1696</v>
      </c>
      <c r="D33" t="s">
        <v>71</v>
      </c>
      <c r="E33">
        <v>2011</v>
      </c>
      <c r="F33" s="6" t="s">
        <v>69</v>
      </c>
      <c r="G33" s="6" t="s">
        <v>70</v>
      </c>
      <c r="H33" s="4">
        <v>10</v>
      </c>
      <c r="I33" s="4">
        <v>8.8339999999999996</v>
      </c>
      <c r="J33" s="4">
        <v>0</v>
      </c>
      <c r="K33" s="5">
        <f t="shared" si="15"/>
        <v>18.834</v>
      </c>
      <c r="L33" s="4">
        <v>10</v>
      </c>
      <c r="M33" s="4">
        <v>7.266</v>
      </c>
      <c r="N33" s="4">
        <v>0</v>
      </c>
      <c r="O33" s="5">
        <f t="shared" si="16"/>
        <v>17.265999999999998</v>
      </c>
      <c r="P33" s="4">
        <v>10</v>
      </c>
      <c r="Q33" s="4">
        <v>6.0339999999999998</v>
      </c>
      <c r="R33" s="4">
        <v>0</v>
      </c>
      <c r="S33" s="5">
        <f t="shared" si="17"/>
        <v>16.033999999999999</v>
      </c>
      <c r="T33" s="4">
        <v>10</v>
      </c>
      <c r="U33" s="4">
        <v>6.7</v>
      </c>
      <c r="V33" s="4">
        <v>0</v>
      </c>
      <c r="W33" s="5">
        <f t="shared" si="18"/>
        <v>16.7</v>
      </c>
      <c r="X33" s="5">
        <f t="shared" si="19"/>
        <v>68.833999999999989</v>
      </c>
      <c r="Y33">
        <f>X38</f>
        <v>205.16899999999998</v>
      </c>
      <c r="Z33" t="str">
        <f>D31</f>
        <v>TJ Šumavan Vimperk z.s.</v>
      </c>
      <c r="AA33">
        <v>3</v>
      </c>
    </row>
    <row r="34" spans="1:27" x14ac:dyDescent="0.3">
      <c r="B34">
        <v>137175</v>
      </c>
      <c r="C34">
        <v>1696</v>
      </c>
      <c r="D34" t="s">
        <v>72</v>
      </c>
      <c r="E34">
        <v>2011</v>
      </c>
      <c r="F34" s="6" t="s">
        <v>69</v>
      </c>
      <c r="G34" s="6" t="s">
        <v>70</v>
      </c>
      <c r="H34" s="4">
        <v>10</v>
      </c>
      <c r="I34" s="4">
        <v>8.3339999999999996</v>
      </c>
      <c r="J34" s="4">
        <v>0</v>
      </c>
      <c r="K34" s="5">
        <f t="shared" si="15"/>
        <v>18.334</v>
      </c>
      <c r="L34" s="4">
        <v>10</v>
      </c>
      <c r="M34" s="4">
        <v>7.0659999999999998</v>
      </c>
      <c r="N34" s="4">
        <v>0</v>
      </c>
      <c r="O34" s="5">
        <f t="shared" si="16"/>
        <v>17.065999999999999</v>
      </c>
      <c r="P34" s="4">
        <v>10</v>
      </c>
      <c r="Q34" s="4">
        <v>6.734</v>
      </c>
      <c r="R34" s="4">
        <v>0</v>
      </c>
      <c r="S34" s="5">
        <f t="shared" si="17"/>
        <v>16.734000000000002</v>
      </c>
      <c r="T34" s="4">
        <v>9.6</v>
      </c>
      <c r="U34" s="4">
        <v>5.9</v>
      </c>
      <c r="V34" s="4">
        <v>0</v>
      </c>
      <c r="W34" s="5">
        <f t="shared" si="18"/>
        <v>15.5</v>
      </c>
      <c r="X34" s="5">
        <f t="shared" si="19"/>
        <v>67.634</v>
      </c>
      <c r="Y34">
        <f>X38</f>
        <v>205.16899999999998</v>
      </c>
      <c r="Z34" t="str">
        <f>D31</f>
        <v>TJ Šumavan Vimperk z.s.</v>
      </c>
      <c r="AA34">
        <v>4</v>
      </c>
    </row>
    <row r="35" spans="1:27" x14ac:dyDescent="0.3">
      <c r="B35">
        <v>555182</v>
      </c>
      <c r="C35">
        <v>1696</v>
      </c>
      <c r="D35" t="s">
        <v>73</v>
      </c>
      <c r="E35">
        <v>2012</v>
      </c>
      <c r="F35" s="6" t="s">
        <v>69</v>
      </c>
      <c r="G35" s="6" t="s">
        <v>70</v>
      </c>
      <c r="H35" s="4">
        <v>10</v>
      </c>
      <c r="I35" s="4">
        <v>8.0340000000000007</v>
      </c>
      <c r="J35" s="4">
        <v>0</v>
      </c>
      <c r="K35" s="5">
        <f t="shared" si="15"/>
        <v>18.033999999999999</v>
      </c>
      <c r="L35" s="4">
        <v>10</v>
      </c>
      <c r="M35" s="4">
        <v>7.5</v>
      </c>
      <c r="N35" s="4">
        <v>0</v>
      </c>
      <c r="O35" s="5">
        <f t="shared" si="16"/>
        <v>17.5</v>
      </c>
      <c r="P35" s="4">
        <v>10</v>
      </c>
      <c r="Q35" s="4">
        <v>5.8</v>
      </c>
      <c r="R35" s="4">
        <v>0</v>
      </c>
      <c r="S35" s="5">
        <f t="shared" si="17"/>
        <v>15.8</v>
      </c>
      <c r="T35" s="4">
        <v>10</v>
      </c>
      <c r="U35" s="4">
        <v>6.4669999999999996</v>
      </c>
      <c r="V35" s="4">
        <v>0</v>
      </c>
      <c r="W35" s="5">
        <f t="shared" si="18"/>
        <v>16.466999999999999</v>
      </c>
      <c r="X35" s="5">
        <f t="shared" si="19"/>
        <v>67.801000000000002</v>
      </c>
      <c r="Y35">
        <f>X38</f>
        <v>205.16899999999998</v>
      </c>
      <c r="Z35" t="str">
        <f>D31</f>
        <v>TJ Šumavan Vimperk z.s.</v>
      </c>
      <c r="AA35">
        <v>5</v>
      </c>
    </row>
    <row r="36" spans="1:27" x14ac:dyDescent="0.3">
      <c r="B36">
        <v>0</v>
      </c>
      <c r="C36">
        <v>0</v>
      </c>
      <c r="F36" s="6"/>
      <c r="H36" s="4">
        <v>0</v>
      </c>
      <c r="I36" s="4">
        <v>0</v>
      </c>
      <c r="J36" s="4">
        <v>0</v>
      </c>
      <c r="K36" s="5">
        <f t="shared" si="15"/>
        <v>0</v>
      </c>
      <c r="L36" s="4">
        <v>0</v>
      </c>
      <c r="M36" s="4">
        <v>0</v>
      </c>
      <c r="N36" s="4">
        <v>0</v>
      </c>
      <c r="O36" s="5">
        <f t="shared" si="16"/>
        <v>0</v>
      </c>
      <c r="P36" s="4">
        <v>0</v>
      </c>
      <c r="Q36" s="4">
        <v>0</v>
      </c>
      <c r="R36" s="4">
        <v>0</v>
      </c>
      <c r="S36" s="5">
        <f t="shared" si="17"/>
        <v>0</v>
      </c>
      <c r="T36" s="4">
        <v>0</v>
      </c>
      <c r="U36" s="4">
        <v>0</v>
      </c>
      <c r="V36" s="4">
        <v>0</v>
      </c>
      <c r="W36" s="5">
        <f t="shared" si="18"/>
        <v>0</v>
      </c>
      <c r="X36" s="5">
        <f t="shared" si="19"/>
        <v>0</v>
      </c>
      <c r="Y36">
        <f>X38</f>
        <v>205.16899999999998</v>
      </c>
      <c r="Z36" t="str">
        <f>D31</f>
        <v>TJ Šumavan Vimperk z.s.</v>
      </c>
      <c r="AA36">
        <v>6</v>
      </c>
    </row>
    <row r="37" spans="1:27" x14ac:dyDescent="0.3">
      <c r="B37">
        <v>0</v>
      </c>
      <c r="C37">
        <v>0</v>
      </c>
      <c r="F37" s="6"/>
      <c r="H37" s="4">
        <v>0</v>
      </c>
      <c r="I37" s="4">
        <v>0</v>
      </c>
      <c r="J37" s="4">
        <v>0</v>
      </c>
      <c r="K37" s="5">
        <f t="shared" si="15"/>
        <v>0</v>
      </c>
      <c r="L37" s="4">
        <v>0</v>
      </c>
      <c r="M37" s="4">
        <v>0</v>
      </c>
      <c r="N37" s="4">
        <v>0</v>
      </c>
      <c r="O37" s="5">
        <f t="shared" si="16"/>
        <v>0</v>
      </c>
      <c r="P37" s="4">
        <v>0</v>
      </c>
      <c r="Q37" s="4">
        <v>0</v>
      </c>
      <c r="R37" s="4">
        <v>0</v>
      </c>
      <c r="S37" s="5">
        <f t="shared" si="17"/>
        <v>0</v>
      </c>
      <c r="T37" s="4">
        <v>0</v>
      </c>
      <c r="U37" s="4">
        <v>0</v>
      </c>
      <c r="V37" s="4">
        <v>0</v>
      </c>
      <c r="W37" s="5">
        <f t="shared" si="18"/>
        <v>0</v>
      </c>
      <c r="X37" s="5">
        <f t="shared" si="19"/>
        <v>0</v>
      </c>
      <c r="Y37">
        <f>X38</f>
        <v>205.16899999999998</v>
      </c>
      <c r="Z37" t="str">
        <f>D31</f>
        <v>TJ Šumavan Vimperk z.s.</v>
      </c>
      <c r="AA37">
        <v>7</v>
      </c>
    </row>
    <row r="38" spans="1:27" x14ac:dyDescent="0.3">
      <c r="A38" s="5"/>
      <c r="B38" s="5"/>
      <c r="C38" s="5"/>
      <c r="D38" s="5" t="s">
        <v>29</v>
      </c>
      <c r="E38" s="5"/>
      <c r="F38" s="8"/>
      <c r="G38" s="5"/>
      <c r="H38" s="5"/>
      <c r="I38" s="5"/>
      <c r="J38" s="5">
        <v>0</v>
      </c>
      <c r="K38" s="5">
        <f>LARGE(K32:K37,3)+LARGE(K32:K37,2)+LARGE(K32:K37,1)-J38</f>
        <v>55.201999999999998</v>
      </c>
      <c r="L38" s="5"/>
      <c r="M38" s="5"/>
      <c r="N38" s="5">
        <v>0</v>
      </c>
      <c r="O38" s="5">
        <f>LARGE(O32:O37,3)+LARGE(O32:O37,2)+LARGE(O32:O37,1)-N38</f>
        <v>51.831999999999994</v>
      </c>
      <c r="P38" s="5"/>
      <c r="Q38" s="5"/>
      <c r="R38" s="5">
        <v>0</v>
      </c>
      <c r="S38" s="5">
        <f>LARGE(S32:S37,3)+LARGE(S32:S37,2)+LARGE(S32:S37,1)-R38</f>
        <v>48.567999999999998</v>
      </c>
      <c r="T38" s="5"/>
      <c r="U38" s="5"/>
      <c r="V38" s="5">
        <v>0</v>
      </c>
      <c r="W38" s="5">
        <f>LARGE(W32:W37,3)+LARGE(W32:W37,2)+LARGE(W32:W37,1)-V38</f>
        <v>49.566999999999993</v>
      </c>
      <c r="X38" s="5">
        <f t="shared" si="19"/>
        <v>205.16899999999998</v>
      </c>
      <c r="Y38">
        <f>X38</f>
        <v>205.16899999999998</v>
      </c>
      <c r="Z38" t="str">
        <f>D31</f>
        <v>TJ Šumavan Vimperk z.s.</v>
      </c>
      <c r="AA38">
        <v>8</v>
      </c>
    </row>
    <row r="39" spans="1:27" x14ac:dyDescent="0.3">
      <c r="A39" s="3">
        <v>5</v>
      </c>
      <c r="B39" s="3">
        <v>3347</v>
      </c>
      <c r="C39" s="3">
        <v>8387</v>
      </c>
      <c r="D39" s="3" t="s">
        <v>40</v>
      </c>
      <c r="E39" s="3"/>
      <c r="F39" s="9"/>
      <c r="G39" s="9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>
        <f>X46</f>
        <v>203.71200000000002</v>
      </c>
      <c r="Z39" t="str">
        <f>D39</f>
        <v>TJ Nová Včelnice, z.s.</v>
      </c>
      <c r="AA39">
        <v>1</v>
      </c>
    </row>
    <row r="40" spans="1:27" x14ac:dyDescent="0.3">
      <c r="B40">
        <v>760445</v>
      </c>
      <c r="C40">
        <v>8387</v>
      </c>
      <c r="D40" t="s">
        <v>41</v>
      </c>
      <c r="E40">
        <v>2012</v>
      </c>
      <c r="F40" s="6" t="s">
        <v>42</v>
      </c>
      <c r="G40" s="6" t="s">
        <v>43</v>
      </c>
      <c r="H40" s="4">
        <v>10</v>
      </c>
      <c r="I40" s="4">
        <v>6</v>
      </c>
      <c r="J40" s="4">
        <v>0</v>
      </c>
      <c r="K40" s="5">
        <f t="shared" ref="K40:K45" si="20">H40+I40-J40</f>
        <v>16</v>
      </c>
      <c r="L40" s="4">
        <v>10</v>
      </c>
      <c r="M40" s="4">
        <v>6.9329999999999998</v>
      </c>
      <c r="N40" s="4">
        <v>0</v>
      </c>
      <c r="O40" s="5">
        <f t="shared" ref="O40:O45" si="21">L40+M40-N40</f>
        <v>16.933</v>
      </c>
      <c r="P40" s="4">
        <v>10</v>
      </c>
      <c r="Q40" s="4">
        <v>6.27</v>
      </c>
      <c r="R40" s="4">
        <v>0</v>
      </c>
      <c r="S40" s="5">
        <f t="shared" ref="S40:S45" si="22">P40+Q40-R40</f>
        <v>16.27</v>
      </c>
      <c r="T40" s="4">
        <v>10</v>
      </c>
      <c r="U40" s="4">
        <v>4.8</v>
      </c>
      <c r="V40" s="4">
        <v>0</v>
      </c>
      <c r="W40" s="5">
        <f t="shared" ref="W40:W45" si="23">T40+U40-V40</f>
        <v>14.8</v>
      </c>
      <c r="X40" s="5">
        <f t="shared" ref="X40:X46" si="24">K40+O40+S40+W40</f>
        <v>64.003</v>
      </c>
      <c r="Y40">
        <f>X46</f>
        <v>203.71200000000002</v>
      </c>
      <c r="Z40" t="str">
        <f>D39</f>
        <v>TJ Nová Včelnice, z.s.</v>
      </c>
      <c r="AA40">
        <v>2</v>
      </c>
    </row>
    <row r="41" spans="1:27" x14ac:dyDescent="0.3">
      <c r="B41">
        <v>484561</v>
      </c>
      <c r="C41">
        <v>8387</v>
      </c>
      <c r="D41" t="s">
        <v>44</v>
      </c>
      <c r="E41">
        <v>2012</v>
      </c>
      <c r="F41" s="6" t="s">
        <v>42</v>
      </c>
      <c r="G41" s="6" t="s">
        <v>43</v>
      </c>
      <c r="H41" s="4">
        <v>10</v>
      </c>
      <c r="I41" s="4">
        <v>8.5</v>
      </c>
      <c r="J41" s="4">
        <v>0</v>
      </c>
      <c r="K41" s="5">
        <f t="shared" si="20"/>
        <v>18.5</v>
      </c>
      <c r="L41" s="4">
        <v>10</v>
      </c>
      <c r="M41" s="4">
        <v>7.4660000000000002</v>
      </c>
      <c r="N41" s="4">
        <v>0</v>
      </c>
      <c r="O41" s="5">
        <f t="shared" si="21"/>
        <v>17.466000000000001</v>
      </c>
      <c r="P41" s="4">
        <v>10</v>
      </c>
      <c r="Q41" s="4">
        <v>6.37</v>
      </c>
      <c r="R41" s="4">
        <v>0</v>
      </c>
      <c r="S41" s="5">
        <f t="shared" si="22"/>
        <v>16.37</v>
      </c>
      <c r="T41" s="4">
        <v>10</v>
      </c>
      <c r="U41" s="4">
        <v>6.4</v>
      </c>
      <c r="V41" s="4">
        <v>0</v>
      </c>
      <c r="W41" s="5">
        <f t="shared" si="23"/>
        <v>16.399999999999999</v>
      </c>
      <c r="X41" s="5">
        <f t="shared" si="24"/>
        <v>68.73599999999999</v>
      </c>
      <c r="Y41">
        <f>X46</f>
        <v>203.71200000000002</v>
      </c>
      <c r="Z41" t="str">
        <f>D39</f>
        <v>TJ Nová Včelnice, z.s.</v>
      </c>
      <c r="AA41">
        <v>3</v>
      </c>
    </row>
    <row r="42" spans="1:27" x14ac:dyDescent="0.3">
      <c r="B42">
        <v>204492</v>
      </c>
      <c r="C42">
        <v>8387</v>
      </c>
      <c r="D42" t="s">
        <v>45</v>
      </c>
      <c r="E42">
        <v>2011</v>
      </c>
      <c r="F42" s="6" t="s">
        <v>42</v>
      </c>
      <c r="G42" s="6" t="s">
        <v>46</v>
      </c>
      <c r="H42" s="4">
        <v>10</v>
      </c>
      <c r="I42" s="4">
        <v>8.5</v>
      </c>
      <c r="J42" s="4">
        <v>0</v>
      </c>
      <c r="K42" s="5">
        <f t="shared" si="20"/>
        <v>18.5</v>
      </c>
      <c r="L42" s="4">
        <v>10</v>
      </c>
      <c r="M42" s="4">
        <v>7.9660000000000002</v>
      </c>
      <c r="N42" s="4">
        <v>0</v>
      </c>
      <c r="O42" s="5">
        <f t="shared" si="21"/>
        <v>17.966000000000001</v>
      </c>
      <c r="P42" s="4">
        <v>9</v>
      </c>
      <c r="Q42" s="4">
        <v>5.47</v>
      </c>
      <c r="R42" s="4">
        <v>0</v>
      </c>
      <c r="S42" s="5">
        <f t="shared" si="22"/>
        <v>14.469999999999999</v>
      </c>
      <c r="T42" s="4">
        <v>10</v>
      </c>
      <c r="U42" s="4">
        <v>5.5</v>
      </c>
      <c r="V42" s="4">
        <v>0</v>
      </c>
      <c r="W42" s="5">
        <f t="shared" si="23"/>
        <v>15.5</v>
      </c>
      <c r="X42" s="5">
        <f t="shared" si="24"/>
        <v>66.436000000000007</v>
      </c>
      <c r="Y42">
        <f>X46</f>
        <v>203.71200000000002</v>
      </c>
      <c r="Z42" t="str">
        <f>D39</f>
        <v>TJ Nová Včelnice, z.s.</v>
      </c>
      <c r="AA42">
        <v>4</v>
      </c>
    </row>
    <row r="43" spans="1:27" x14ac:dyDescent="0.3">
      <c r="B43">
        <v>566334</v>
      </c>
      <c r="C43">
        <v>8387</v>
      </c>
      <c r="D43" t="s">
        <v>47</v>
      </c>
      <c r="E43">
        <v>2011</v>
      </c>
      <c r="F43" s="6" t="s">
        <v>42</v>
      </c>
      <c r="G43" s="6" t="s">
        <v>46</v>
      </c>
      <c r="H43" s="4">
        <v>10</v>
      </c>
      <c r="I43" s="4">
        <v>8.6</v>
      </c>
      <c r="J43" s="4">
        <v>0</v>
      </c>
      <c r="K43" s="5">
        <f t="shared" si="20"/>
        <v>18.600000000000001</v>
      </c>
      <c r="L43" s="4">
        <v>10</v>
      </c>
      <c r="M43" s="4">
        <v>7.5330000000000004</v>
      </c>
      <c r="N43" s="4">
        <v>0</v>
      </c>
      <c r="O43" s="5">
        <f t="shared" si="21"/>
        <v>17.533000000000001</v>
      </c>
      <c r="P43" s="4">
        <v>9</v>
      </c>
      <c r="Q43" s="4">
        <v>5.84</v>
      </c>
      <c r="R43" s="4">
        <v>0</v>
      </c>
      <c r="S43" s="5">
        <f t="shared" si="22"/>
        <v>14.84</v>
      </c>
      <c r="T43" s="4">
        <v>10</v>
      </c>
      <c r="U43" s="4">
        <v>5.7670000000000003</v>
      </c>
      <c r="V43" s="4">
        <v>0</v>
      </c>
      <c r="W43" s="5">
        <f t="shared" si="23"/>
        <v>15.766999999999999</v>
      </c>
      <c r="X43" s="5">
        <f t="shared" si="24"/>
        <v>66.739999999999995</v>
      </c>
      <c r="Y43">
        <f>X46</f>
        <v>203.71200000000002</v>
      </c>
      <c r="Z43" t="str">
        <f>D39</f>
        <v>TJ Nová Včelnice, z.s.</v>
      </c>
      <c r="AA43">
        <v>5</v>
      </c>
    </row>
    <row r="44" spans="1:27" x14ac:dyDescent="0.3">
      <c r="B44">
        <v>0</v>
      </c>
      <c r="C44">
        <v>0</v>
      </c>
      <c r="F44" s="6"/>
      <c r="G44" s="6"/>
      <c r="H44" s="4">
        <v>0</v>
      </c>
      <c r="I44" s="4">
        <v>0</v>
      </c>
      <c r="J44" s="4">
        <v>0</v>
      </c>
      <c r="K44" s="5">
        <f t="shared" si="20"/>
        <v>0</v>
      </c>
      <c r="L44" s="4">
        <v>0</v>
      </c>
      <c r="M44" s="4">
        <v>0</v>
      </c>
      <c r="N44" s="4">
        <v>0</v>
      </c>
      <c r="O44" s="5">
        <f t="shared" si="21"/>
        <v>0</v>
      </c>
      <c r="P44" s="4">
        <v>0</v>
      </c>
      <c r="Q44" s="4">
        <v>0</v>
      </c>
      <c r="R44" s="4">
        <v>0</v>
      </c>
      <c r="S44" s="5">
        <f t="shared" si="22"/>
        <v>0</v>
      </c>
      <c r="T44" s="4">
        <v>0</v>
      </c>
      <c r="U44" s="4">
        <v>0</v>
      </c>
      <c r="V44" s="4">
        <v>0</v>
      </c>
      <c r="W44" s="5">
        <f t="shared" si="23"/>
        <v>0</v>
      </c>
      <c r="X44" s="5">
        <f t="shared" si="24"/>
        <v>0</v>
      </c>
      <c r="Y44">
        <f>X46</f>
        <v>203.71200000000002</v>
      </c>
      <c r="Z44" t="str">
        <f>D39</f>
        <v>TJ Nová Včelnice, z.s.</v>
      </c>
      <c r="AA44">
        <v>6</v>
      </c>
    </row>
    <row r="45" spans="1:27" x14ac:dyDescent="0.3">
      <c r="B45">
        <v>0</v>
      </c>
      <c r="C45">
        <v>0</v>
      </c>
      <c r="F45" s="6"/>
      <c r="G45" s="6"/>
      <c r="H45" s="4">
        <v>0</v>
      </c>
      <c r="I45" s="4">
        <v>0</v>
      </c>
      <c r="J45" s="4">
        <v>0</v>
      </c>
      <c r="K45" s="5">
        <f t="shared" si="20"/>
        <v>0</v>
      </c>
      <c r="L45" s="4">
        <v>0</v>
      </c>
      <c r="M45" s="4">
        <v>0</v>
      </c>
      <c r="N45" s="4">
        <v>0</v>
      </c>
      <c r="O45" s="5">
        <f t="shared" si="21"/>
        <v>0</v>
      </c>
      <c r="P45" s="4">
        <v>0</v>
      </c>
      <c r="Q45" s="4">
        <v>0</v>
      </c>
      <c r="R45" s="4">
        <v>0</v>
      </c>
      <c r="S45" s="5">
        <f t="shared" si="22"/>
        <v>0</v>
      </c>
      <c r="T45" s="4">
        <v>0</v>
      </c>
      <c r="U45" s="4">
        <v>0</v>
      </c>
      <c r="V45" s="4">
        <v>0</v>
      </c>
      <c r="W45" s="5">
        <f t="shared" si="23"/>
        <v>0</v>
      </c>
      <c r="X45" s="5">
        <f t="shared" si="24"/>
        <v>0</v>
      </c>
      <c r="Y45">
        <f>X46</f>
        <v>203.71200000000002</v>
      </c>
      <c r="Z45" t="str">
        <f>D39</f>
        <v>TJ Nová Včelnice, z.s.</v>
      </c>
      <c r="AA45">
        <v>7</v>
      </c>
    </row>
    <row r="46" spans="1:27" x14ac:dyDescent="0.3">
      <c r="A46" s="5"/>
      <c r="B46" s="5"/>
      <c r="C46" s="5"/>
      <c r="D46" s="5" t="s">
        <v>29</v>
      </c>
      <c r="E46" s="5"/>
      <c r="F46" s="8"/>
      <c r="G46" s="8"/>
      <c r="H46" s="5"/>
      <c r="I46" s="5"/>
      <c r="J46" s="5">
        <v>0</v>
      </c>
      <c r="K46" s="5">
        <f>LARGE(K40:K45,3)+LARGE(K40:K45,2)+LARGE(K40:K45,1)-J46</f>
        <v>55.6</v>
      </c>
      <c r="L46" s="5"/>
      <c r="M46" s="5"/>
      <c r="N46" s="5">
        <v>0</v>
      </c>
      <c r="O46" s="5">
        <f>LARGE(O40:O45,3)+LARGE(O40:O45,2)+LARGE(O40:O45,1)-N46</f>
        <v>52.965000000000003</v>
      </c>
      <c r="P46" s="5"/>
      <c r="Q46" s="5"/>
      <c r="R46" s="5">
        <v>0</v>
      </c>
      <c r="S46" s="5">
        <f>LARGE(S40:S45,3)+LARGE(S40:S45,2)+LARGE(S40:S45,1)-R46</f>
        <v>47.480000000000004</v>
      </c>
      <c r="T46" s="5"/>
      <c r="U46" s="5"/>
      <c r="V46" s="5">
        <v>0</v>
      </c>
      <c r="W46" s="5">
        <f>LARGE(W40:W45,3)+LARGE(W40:W45,2)+LARGE(W40:W45,1)-V46</f>
        <v>47.667000000000002</v>
      </c>
      <c r="X46" s="5">
        <f t="shared" si="24"/>
        <v>203.71200000000002</v>
      </c>
      <c r="Y46">
        <f>X46</f>
        <v>203.71200000000002</v>
      </c>
      <c r="Z46" t="str">
        <f>D39</f>
        <v>TJ Nová Včelnice, z.s.</v>
      </c>
      <c r="AA46">
        <v>8</v>
      </c>
    </row>
    <row r="47" spans="1:27" x14ac:dyDescent="0.3">
      <c r="A47" s="3">
        <v>6</v>
      </c>
      <c r="B47" s="3">
        <v>3064</v>
      </c>
      <c r="C47" s="3">
        <v>6453</v>
      </c>
      <c r="D47" s="3" t="s">
        <v>58</v>
      </c>
      <c r="E47" s="3"/>
      <c r="F47" s="9"/>
      <c r="G47" s="9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>
        <f>X54</f>
        <v>199.18199999999999</v>
      </c>
      <c r="Z47" t="str">
        <f>D47</f>
        <v>TJ Spartak Trhové Sviny z.s.</v>
      </c>
      <c r="AA47">
        <v>1</v>
      </c>
    </row>
    <row r="48" spans="1:27" x14ac:dyDescent="0.3">
      <c r="B48">
        <v>289805</v>
      </c>
      <c r="C48">
        <v>6453</v>
      </c>
      <c r="D48" t="s">
        <v>59</v>
      </c>
      <c r="E48">
        <v>2012</v>
      </c>
      <c r="F48" s="7" t="s">
        <v>60</v>
      </c>
      <c r="G48" s="6" t="s">
        <v>61</v>
      </c>
      <c r="H48" s="4">
        <v>10</v>
      </c>
      <c r="I48" s="4">
        <v>7.4669999999999996</v>
      </c>
      <c r="J48" s="4">
        <v>0</v>
      </c>
      <c r="K48" s="5">
        <f t="shared" ref="K48:K53" si="25">H48+I48-J48</f>
        <v>17.466999999999999</v>
      </c>
      <c r="L48" s="4">
        <v>10</v>
      </c>
      <c r="M48" s="4">
        <v>6.3330000000000002</v>
      </c>
      <c r="N48" s="4">
        <v>0</v>
      </c>
      <c r="O48" s="5">
        <f t="shared" ref="O48:O53" si="26">L48+M48-N48</f>
        <v>16.332999999999998</v>
      </c>
      <c r="P48" s="4">
        <v>10</v>
      </c>
      <c r="Q48" s="4">
        <v>6.9</v>
      </c>
      <c r="R48" s="4">
        <v>0</v>
      </c>
      <c r="S48" s="5">
        <f t="shared" ref="S48:S53" si="27">P48+Q48-R48</f>
        <v>16.899999999999999</v>
      </c>
      <c r="T48" s="4">
        <v>9.6</v>
      </c>
      <c r="U48" s="4">
        <v>7.0339999999999998</v>
      </c>
      <c r="V48" s="4">
        <v>0</v>
      </c>
      <c r="W48" s="5">
        <f t="shared" ref="W48:W53" si="28">T48+U48-V48</f>
        <v>16.634</v>
      </c>
      <c r="X48" s="5">
        <f t="shared" ref="X48:X54" si="29">K48+O48+S48+W48</f>
        <v>67.334000000000003</v>
      </c>
      <c r="Y48">
        <f>X54</f>
        <v>199.18199999999999</v>
      </c>
      <c r="Z48" t="str">
        <f>D47</f>
        <v>TJ Spartak Trhové Sviny z.s.</v>
      </c>
      <c r="AA48">
        <v>2</v>
      </c>
    </row>
    <row r="49" spans="1:27" x14ac:dyDescent="0.3">
      <c r="B49">
        <v>977471</v>
      </c>
      <c r="C49">
        <v>6453</v>
      </c>
      <c r="D49" t="s">
        <v>62</v>
      </c>
      <c r="E49">
        <v>2011</v>
      </c>
      <c r="F49" s="7" t="s">
        <v>60</v>
      </c>
      <c r="G49" s="6" t="s">
        <v>63</v>
      </c>
      <c r="H49" s="4">
        <v>10</v>
      </c>
      <c r="I49" s="4">
        <v>6.7670000000000003</v>
      </c>
      <c r="J49" s="4">
        <v>0</v>
      </c>
      <c r="K49" s="5">
        <f t="shared" si="25"/>
        <v>16.766999999999999</v>
      </c>
      <c r="L49" s="4">
        <v>10</v>
      </c>
      <c r="M49" s="4">
        <v>6.1660000000000004</v>
      </c>
      <c r="N49" s="4">
        <v>0</v>
      </c>
      <c r="O49" s="5">
        <f t="shared" si="26"/>
        <v>16.166</v>
      </c>
      <c r="P49" s="4">
        <v>9</v>
      </c>
      <c r="Q49" s="4">
        <v>4.37</v>
      </c>
      <c r="R49" s="4">
        <v>0</v>
      </c>
      <c r="S49" s="5">
        <f t="shared" si="27"/>
        <v>13.370000000000001</v>
      </c>
      <c r="T49" s="4">
        <v>10</v>
      </c>
      <c r="U49" s="4">
        <v>4.9340000000000002</v>
      </c>
      <c r="V49" s="4">
        <v>0</v>
      </c>
      <c r="W49" s="5">
        <f t="shared" si="28"/>
        <v>14.934000000000001</v>
      </c>
      <c r="X49" s="5">
        <f t="shared" si="29"/>
        <v>61.236999999999995</v>
      </c>
      <c r="Y49">
        <f>X54</f>
        <v>199.18199999999999</v>
      </c>
      <c r="Z49" t="str">
        <f>D47</f>
        <v>TJ Spartak Trhové Sviny z.s.</v>
      </c>
      <c r="AA49">
        <v>3</v>
      </c>
    </row>
    <row r="50" spans="1:27" x14ac:dyDescent="0.3">
      <c r="B50">
        <v>394143</v>
      </c>
      <c r="C50">
        <v>6453</v>
      </c>
      <c r="D50" t="s">
        <v>64</v>
      </c>
      <c r="E50">
        <v>2011</v>
      </c>
      <c r="F50" s="7" t="s">
        <v>60</v>
      </c>
      <c r="G50" s="6" t="s">
        <v>65</v>
      </c>
      <c r="H50" s="4">
        <v>10</v>
      </c>
      <c r="I50" s="4">
        <v>8.6669999999999998</v>
      </c>
      <c r="J50" s="4">
        <v>0</v>
      </c>
      <c r="K50" s="5">
        <f t="shared" si="25"/>
        <v>18.667000000000002</v>
      </c>
      <c r="L50" s="4">
        <v>10</v>
      </c>
      <c r="M50" s="4">
        <v>5.5330000000000004</v>
      </c>
      <c r="N50" s="4">
        <v>0</v>
      </c>
      <c r="O50" s="5">
        <f t="shared" si="26"/>
        <v>15.533000000000001</v>
      </c>
      <c r="P50" s="4">
        <v>10</v>
      </c>
      <c r="Q50" s="4">
        <v>5.84</v>
      </c>
      <c r="R50" s="4">
        <v>0</v>
      </c>
      <c r="S50" s="5">
        <f t="shared" si="27"/>
        <v>15.84</v>
      </c>
      <c r="T50" s="4">
        <v>10</v>
      </c>
      <c r="U50" s="4">
        <v>5.6340000000000003</v>
      </c>
      <c r="V50" s="4">
        <v>0</v>
      </c>
      <c r="W50" s="5">
        <f t="shared" si="28"/>
        <v>15.634</v>
      </c>
      <c r="X50" s="5">
        <f t="shared" si="29"/>
        <v>65.674000000000007</v>
      </c>
      <c r="Y50">
        <f>X54</f>
        <v>199.18199999999999</v>
      </c>
      <c r="Z50" t="str">
        <f>D47</f>
        <v>TJ Spartak Trhové Sviny z.s.</v>
      </c>
      <c r="AA50">
        <v>4</v>
      </c>
    </row>
    <row r="51" spans="1:27" x14ac:dyDescent="0.3">
      <c r="B51">
        <v>443326</v>
      </c>
      <c r="C51">
        <v>6453</v>
      </c>
      <c r="D51" t="s">
        <v>66</v>
      </c>
      <c r="E51">
        <v>2011</v>
      </c>
      <c r="F51" s="7" t="s">
        <v>60</v>
      </c>
      <c r="G51" s="6" t="s">
        <v>61</v>
      </c>
      <c r="H51" s="4">
        <v>10</v>
      </c>
      <c r="I51" s="4">
        <v>6.4669999999999996</v>
      </c>
      <c r="J51" s="4">
        <v>0</v>
      </c>
      <c r="K51" s="5">
        <f t="shared" si="25"/>
        <v>16.466999999999999</v>
      </c>
      <c r="L51" s="4">
        <v>10</v>
      </c>
      <c r="M51" s="4">
        <v>7.4</v>
      </c>
      <c r="N51" s="4">
        <v>0</v>
      </c>
      <c r="O51" s="5">
        <f t="shared" si="26"/>
        <v>17.399999999999999</v>
      </c>
      <c r="P51" s="4">
        <v>10</v>
      </c>
      <c r="Q51" s="4">
        <v>6.44</v>
      </c>
      <c r="R51" s="4">
        <v>0</v>
      </c>
      <c r="S51" s="5">
        <f t="shared" si="27"/>
        <v>16.440000000000001</v>
      </c>
      <c r="T51" s="4">
        <v>10</v>
      </c>
      <c r="U51" s="4">
        <v>5.1340000000000003</v>
      </c>
      <c r="V51" s="4">
        <v>0.3</v>
      </c>
      <c r="W51" s="5">
        <f t="shared" si="28"/>
        <v>14.834</v>
      </c>
      <c r="X51" s="5">
        <f t="shared" si="29"/>
        <v>65.141000000000005</v>
      </c>
      <c r="Y51">
        <f>X54</f>
        <v>199.18199999999999</v>
      </c>
      <c r="Z51" t="str">
        <f>D47</f>
        <v>TJ Spartak Trhové Sviny z.s.</v>
      </c>
      <c r="AA51">
        <v>5</v>
      </c>
    </row>
    <row r="52" spans="1:27" x14ac:dyDescent="0.3">
      <c r="B52">
        <v>0</v>
      </c>
      <c r="C52">
        <v>0</v>
      </c>
      <c r="F52" s="6"/>
      <c r="G52" s="6"/>
      <c r="H52" s="4">
        <v>0</v>
      </c>
      <c r="I52" s="4">
        <v>0</v>
      </c>
      <c r="J52" s="4">
        <v>0</v>
      </c>
      <c r="K52" s="5">
        <f t="shared" si="25"/>
        <v>0</v>
      </c>
      <c r="L52" s="4">
        <v>0</v>
      </c>
      <c r="M52" s="4">
        <v>0</v>
      </c>
      <c r="N52" s="4">
        <v>0</v>
      </c>
      <c r="O52" s="5">
        <f t="shared" si="26"/>
        <v>0</v>
      </c>
      <c r="P52" s="4">
        <v>0</v>
      </c>
      <c r="Q52" s="4">
        <v>0</v>
      </c>
      <c r="R52" s="4">
        <v>0</v>
      </c>
      <c r="S52" s="5">
        <f t="shared" si="27"/>
        <v>0</v>
      </c>
      <c r="T52" s="4">
        <v>0</v>
      </c>
      <c r="U52" s="4">
        <v>0</v>
      </c>
      <c r="V52" s="4">
        <v>0</v>
      </c>
      <c r="W52" s="5">
        <f t="shared" si="28"/>
        <v>0</v>
      </c>
      <c r="X52" s="5">
        <f t="shared" si="29"/>
        <v>0</v>
      </c>
      <c r="Y52">
        <f>X54</f>
        <v>199.18199999999999</v>
      </c>
      <c r="Z52" t="str">
        <f>D47</f>
        <v>TJ Spartak Trhové Sviny z.s.</v>
      </c>
      <c r="AA52">
        <v>6</v>
      </c>
    </row>
    <row r="53" spans="1:27" x14ac:dyDescent="0.3">
      <c r="B53">
        <v>0</v>
      </c>
      <c r="C53">
        <v>0</v>
      </c>
      <c r="F53" s="6"/>
      <c r="G53" s="6"/>
      <c r="H53" s="4">
        <v>0</v>
      </c>
      <c r="I53" s="4">
        <v>0</v>
      </c>
      <c r="J53" s="4">
        <v>0</v>
      </c>
      <c r="K53" s="5">
        <f t="shared" si="25"/>
        <v>0</v>
      </c>
      <c r="L53" s="4">
        <v>0</v>
      </c>
      <c r="M53" s="4">
        <v>0</v>
      </c>
      <c r="N53" s="4">
        <v>0</v>
      </c>
      <c r="O53" s="5">
        <f t="shared" si="26"/>
        <v>0</v>
      </c>
      <c r="P53" s="4">
        <v>0</v>
      </c>
      <c r="Q53" s="4">
        <v>0</v>
      </c>
      <c r="R53" s="4">
        <v>0</v>
      </c>
      <c r="S53" s="5">
        <f t="shared" si="27"/>
        <v>0</v>
      </c>
      <c r="T53" s="4">
        <v>0</v>
      </c>
      <c r="U53" s="4">
        <v>0</v>
      </c>
      <c r="V53" s="4">
        <v>0</v>
      </c>
      <c r="W53" s="5">
        <f t="shared" si="28"/>
        <v>0</v>
      </c>
      <c r="X53" s="5">
        <f t="shared" si="29"/>
        <v>0</v>
      </c>
      <c r="Y53">
        <f>X54</f>
        <v>199.18199999999999</v>
      </c>
      <c r="Z53" t="str">
        <f>D47</f>
        <v>TJ Spartak Trhové Sviny z.s.</v>
      </c>
      <c r="AA53">
        <v>7</v>
      </c>
    </row>
    <row r="54" spans="1:27" x14ac:dyDescent="0.3">
      <c r="A54" s="5"/>
      <c r="B54" s="5"/>
      <c r="C54" s="5"/>
      <c r="D54" s="5" t="s">
        <v>29</v>
      </c>
      <c r="E54" s="5"/>
      <c r="F54" s="8"/>
      <c r="G54" s="8"/>
      <c r="H54" s="5"/>
      <c r="I54" s="5"/>
      <c r="J54" s="5">
        <v>0</v>
      </c>
      <c r="K54" s="5">
        <f>LARGE(K48:K53,3)+LARGE(K48:K53,2)+LARGE(K48:K53,1)-J54</f>
        <v>52.900999999999996</v>
      </c>
      <c r="L54" s="5"/>
      <c r="M54" s="5"/>
      <c r="N54" s="5">
        <v>0</v>
      </c>
      <c r="O54" s="5">
        <f>LARGE(O48:O53,3)+LARGE(O48:O53,2)+LARGE(O48:O53,1)-N54</f>
        <v>49.898999999999994</v>
      </c>
      <c r="P54" s="5"/>
      <c r="Q54" s="5"/>
      <c r="R54" s="5">
        <v>0</v>
      </c>
      <c r="S54" s="5">
        <f>LARGE(S48:S53,3)+LARGE(S48:S53,2)+LARGE(S48:S53,1)-R54</f>
        <v>49.18</v>
      </c>
      <c r="T54" s="5"/>
      <c r="U54" s="5"/>
      <c r="V54" s="5">
        <v>0</v>
      </c>
      <c r="W54" s="5">
        <f>LARGE(W48:W53,3)+LARGE(W48:W53,2)+LARGE(W48:W53,1)-V54</f>
        <v>47.201999999999998</v>
      </c>
      <c r="X54" s="5">
        <f t="shared" si="29"/>
        <v>199.18199999999999</v>
      </c>
      <c r="Y54">
        <f>X54</f>
        <v>199.18199999999999</v>
      </c>
      <c r="Z54" t="str">
        <f>D47</f>
        <v>TJ Spartak Trhové Sviny z.s.</v>
      </c>
      <c r="AA54">
        <v>8</v>
      </c>
    </row>
  </sheetData>
  <sheetProtection formatCells="0" formatColumns="0" formatRows="0" insertColumns="0" insertRows="0" insertHyperlinks="0" deleteColumns="0" deleteRows="0" sort="0" autoFilter="0" pivotTables="0"/>
  <sortState xmlns:xlrd2="http://schemas.microsoft.com/office/spreadsheetml/2017/richdata2" ref="A7:Y54">
    <sortCondition descending="1" ref="Y7:Y54"/>
  </sortState>
  <pageMargins left="0.23622047244094491" right="0.23622047244094491" top="0.15748031496062992" bottom="0.15748031496062992" header="0.31496062992125984" footer="0.31496062992125984"/>
  <pageSetup paperSize="9" scale="70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A54"/>
  <sheetViews>
    <sheetView workbookViewId="0">
      <pane ySplit="6" topLeftCell="A7" activePane="bottomLeft" state="frozen"/>
      <selection pane="bottomLeft" activeCell="Y1" sqref="Y1:Y1048576"/>
    </sheetView>
  </sheetViews>
  <sheetFormatPr defaultRowHeight="14.4" x14ac:dyDescent="0.3"/>
  <cols>
    <col min="1" max="1" width="6.33203125" customWidth="1"/>
    <col min="2" max="3" width="10" hidden="1" customWidth="1"/>
    <col min="4" max="4" width="17.44140625" customWidth="1"/>
    <col min="5" max="5" width="5.88671875" customWidth="1"/>
    <col min="6" max="6" width="11.6640625" customWidth="1"/>
    <col min="7" max="7" width="16.33203125" customWidth="1"/>
    <col min="8" max="8" width="7" customWidth="1"/>
    <col min="9" max="9" width="9.5546875" bestFit="1" customWidth="1"/>
    <col min="10" max="10" width="7" customWidth="1"/>
    <col min="11" max="11" width="8" customWidth="1"/>
    <col min="12" max="14" width="7" customWidth="1"/>
    <col min="15" max="15" width="8" customWidth="1"/>
    <col min="16" max="18" width="7" customWidth="1"/>
    <col min="19" max="19" width="8" customWidth="1"/>
    <col min="20" max="22" width="7" customWidth="1"/>
    <col min="23" max="24" width="8" customWidth="1"/>
    <col min="25" max="25" width="6.6640625" hidden="1" customWidth="1"/>
    <col min="26" max="26" width="20" hidden="1" customWidth="1"/>
    <col min="27" max="27" width="8" hidden="1" customWidth="1"/>
  </cols>
  <sheetData>
    <row r="1" spans="1:27" ht="18" x14ac:dyDescent="0.35">
      <c r="D1" s="1" t="s">
        <v>0</v>
      </c>
    </row>
    <row r="2" spans="1:27" ht="18" x14ac:dyDescent="0.35">
      <c r="D2" s="1" t="s">
        <v>1</v>
      </c>
      <c r="G2" s="10" t="s">
        <v>192</v>
      </c>
    </row>
    <row r="3" spans="1:27" ht="18" x14ac:dyDescent="0.35">
      <c r="D3" s="1" t="s">
        <v>74</v>
      </c>
      <c r="G3" s="10" t="s">
        <v>191</v>
      </c>
    </row>
    <row r="6" spans="1:27" x14ac:dyDescent="0.3">
      <c r="A6" s="2" t="s">
        <v>3</v>
      </c>
      <c r="B6" s="2" t="s">
        <v>4</v>
      </c>
      <c r="C6" s="2" t="s">
        <v>5</v>
      </c>
      <c r="D6" s="2" t="s">
        <v>6</v>
      </c>
      <c r="E6" s="2" t="s">
        <v>7</v>
      </c>
      <c r="F6" s="2" t="s">
        <v>8</v>
      </c>
      <c r="G6" s="2" t="s">
        <v>9</v>
      </c>
      <c r="H6" s="2" t="s">
        <v>10</v>
      </c>
      <c r="I6" s="2" t="s">
        <v>11</v>
      </c>
      <c r="J6" s="2" t="s">
        <v>12</v>
      </c>
      <c r="K6" s="2" t="s">
        <v>13</v>
      </c>
      <c r="L6" s="2" t="s">
        <v>10</v>
      </c>
      <c r="M6" s="2" t="s">
        <v>11</v>
      </c>
      <c r="N6" s="2" t="s">
        <v>12</v>
      </c>
      <c r="O6" s="2" t="s">
        <v>14</v>
      </c>
      <c r="P6" s="2" t="s">
        <v>10</v>
      </c>
      <c r="Q6" s="2" t="s">
        <v>11</v>
      </c>
      <c r="R6" s="2" t="s">
        <v>12</v>
      </c>
      <c r="S6" s="2" t="s">
        <v>15</v>
      </c>
      <c r="T6" s="2" t="s">
        <v>10</v>
      </c>
      <c r="U6" s="2" t="s">
        <v>11</v>
      </c>
      <c r="V6" s="2" t="s">
        <v>12</v>
      </c>
      <c r="W6" s="2" t="s">
        <v>16</v>
      </c>
      <c r="X6" s="2" t="s">
        <v>17</v>
      </c>
      <c r="Y6" s="2" t="s">
        <v>18</v>
      </c>
      <c r="Z6" s="2" t="s">
        <v>19</v>
      </c>
      <c r="AA6" s="2" t="s">
        <v>20</v>
      </c>
    </row>
    <row r="7" spans="1:27" x14ac:dyDescent="0.3">
      <c r="A7" s="3">
        <v>1</v>
      </c>
      <c r="B7" s="3">
        <v>3387</v>
      </c>
      <c r="C7" s="3">
        <v>3479</v>
      </c>
      <c r="D7" s="3" t="s">
        <v>21</v>
      </c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>
        <f>X14</f>
        <v>132.93600000000001</v>
      </c>
      <c r="Z7" t="str">
        <f>D7</f>
        <v>Merkur České Budějovice, z.s.</v>
      </c>
      <c r="AA7">
        <v>1</v>
      </c>
    </row>
    <row r="8" spans="1:27" x14ac:dyDescent="0.3">
      <c r="B8">
        <v>820772</v>
      </c>
      <c r="C8">
        <v>3479</v>
      </c>
      <c r="D8" t="s">
        <v>75</v>
      </c>
      <c r="E8">
        <v>2011</v>
      </c>
      <c r="F8" s="6" t="s">
        <v>23</v>
      </c>
      <c r="G8" s="6" t="s">
        <v>76</v>
      </c>
      <c r="H8" s="4">
        <v>0</v>
      </c>
      <c r="I8" s="4">
        <v>0</v>
      </c>
      <c r="J8" s="4">
        <v>0</v>
      </c>
      <c r="K8" s="5">
        <f t="shared" ref="K8:K13" si="0">H8+I8-J8</f>
        <v>0</v>
      </c>
      <c r="L8" s="4">
        <v>1.6</v>
      </c>
      <c r="M8" s="4">
        <v>8.8000000000000007</v>
      </c>
      <c r="N8" s="4">
        <v>0</v>
      </c>
      <c r="O8" s="5">
        <f t="shared" ref="O8:O13" si="1">L8+M8-N8</f>
        <v>10.4</v>
      </c>
      <c r="P8" s="4">
        <v>3</v>
      </c>
      <c r="Q8" s="4">
        <v>7.9669999999999996</v>
      </c>
      <c r="R8" s="4">
        <v>0</v>
      </c>
      <c r="S8" s="5">
        <f t="shared" ref="S8:S13" si="2">P8+Q8-R8</f>
        <v>10.966999999999999</v>
      </c>
      <c r="T8" s="4">
        <v>0</v>
      </c>
      <c r="U8" s="4">
        <v>0</v>
      </c>
      <c r="V8" s="4">
        <v>0</v>
      </c>
      <c r="W8" s="5">
        <f t="shared" ref="W8:W13" si="3">T8+U8-V8</f>
        <v>0</v>
      </c>
      <c r="X8" s="5">
        <f t="shared" ref="X8:X14" si="4">K8+O8+S8+W8</f>
        <v>21.366999999999997</v>
      </c>
      <c r="Y8">
        <f>X14</f>
        <v>132.93600000000001</v>
      </c>
      <c r="Z8" t="str">
        <f>D7</f>
        <v>Merkur České Budějovice, z.s.</v>
      </c>
      <c r="AA8">
        <v>2</v>
      </c>
    </row>
    <row r="9" spans="1:27" x14ac:dyDescent="0.3">
      <c r="B9">
        <v>604045</v>
      </c>
      <c r="C9">
        <v>3479</v>
      </c>
      <c r="D9" t="s">
        <v>77</v>
      </c>
      <c r="E9">
        <v>2010</v>
      </c>
      <c r="F9" s="6" t="s">
        <v>23</v>
      </c>
      <c r="G9" s="6" t="s">
        <v>76</v>
      </c>
      <c r="H9" s="4">
        <v>3</v>
      </c>
      <c r="I9" s="4">
        <v>9.1</v>
      </c>
      <c r="J9" s="4">
        <v>0</v>
      </c>
      <c r="K9" s="5">
        <f t="shared" si="0"/>
        <v>12.1</v>
      </c>
      <c r="L9" s="4">
        <v>1.8</v>
      </c>
      <c r="M9" s="4">
        <v>8.5660000000000007</v>
      </c>
      <c r="N9" s="4">
        <v>0</v>
      </c>
      <c r="O9" s="5">
        <f t="shared" si="1"/>
        <v>10.366000000000001</v>
      </c>
      <c r="P9" s="4">
        <v>2.9</v>
      </c>
      <c r="Q9" s="4">
        <v>7.5</v>
      </c>
      <c r="R9" s="4">
        <v>0</v>
      </c>
      <c r="S9" s="5">
        <f t="shared" si="2"/>
        <v>10.4</v>
      </c>
      <c r="T9" s="4">
        <v>2.9</v>
      </c>
      <c r="U9" s="4">
        <v>8.4339999999999993</v>
      </c>
      <c r="V9" s="4">
        <v>0</v>
      </c>
      <c r="W9" s="5">
        <f t="shared" si="3"/>
        <v>11.334</v>
      </c>
      <c r="X9" s="5">
        <f t="shared" si="4"/>
        <v>44.2</v>
      </c>
      <c r="Y9">
        <f>X14</f>
        <v>132.93600000000001</v>
      </c>
      <c r="Z9" t="str">
        <f>D7</f>
        <v>Merkur České Budějovice, z.s.</v>
      </c>
      <c r="AA9">
        <v>3</v>
      </c>
    </row>
    <row r="10" spans="1:27" x14ac:dyDescent="0.3">
      <c r="B10">
        <v>401856</v>
      </c>
      <c r="C10">
        <v>3479</v>
      </c>
      <c r="D10" t="s">
        <v>78</v>
      </c>
      <c r="E10">
        <v>2011</v>
      </c>
      <c r="F10" s="6" t="s">
        <v>23</v>
      </c>
      <c r="G10" s="6" t="s">
        <v>76</v>
      </c>
      <c r="H10" s="4">
        <v>3</v>
      </c>
      <c r="I10" s="4">
        <v>9.1</v>
      </c>
      <c r="J10" s="4">
        <v>0</v>
      </c>
      <c r="K10" s="5">
        <f t="shared" si="0"/>
        <v>12.1</v>
      </c>
      <c r="L10" s="4">
        <v>0</v>
      </c>
      <c r="M10" s="4">
        <v>0</v>
      </c>
      <c r="N10" s="4">
        <v>0</v>
      </c>
      <c r="O10" s="5">
        <f t="shared" si="1"/>
        <v>0</v>
      </c>
      <c r="P10" s="4">
        <v>2.7</v>
      </c>
      <c r="Q10" s="4">
        <v>6.4669999999999996</v>
      </c>
      <c r="R10" s="4">
        <v>0</v>
      </c>
      <c r="S10" s="5">
        <f t="shared" si="2"/>
        <v>9.1669999999999998</v>
      </c>
      <c r="T10" s="4">
        <v>2.9</v>
      </c>
      <c r="U10" s="4">
        <v>8.1340000000000003</v>
      </c>
      <c r="V10" s="4">
        <v>0</v>
      </c>
      <c r="W10" s="5">
        <f t="shared" si="3"/>
        <v>11.034000000000001</v>
      </c>
      <c r="X10" s="5">
        <f t="shared" si="4"/>
        <v>32.301000000000002</v>
      </c>
      <c r="Y10">
        <f>X14</f>
        <v>132.93600000000001</v>
      </c>
      <c r="Z10" t="str">
        <f>D7</f>
        <v>Merkur České Budějovice, z.s.</v>
      </c>
      <c r="AA10">
        <v>4</v>
      </c>
    </row>
    <row r="11" spans="1:27" x14ac:dyDescent="0.3">
      <c r="B11">
        <v>503825</v>
      </c>
      <c r="C11">
        <v>3479</v>
      </c>
      <c r="D11" t="s">
        <v>79</v>
      </c>
      <c r="E11">
        <v>2010</v>
      </c>
      <c r="F11" s="6" t="s">
        <v>23</v>
      </c>
      <c r="G11" s="6" t="s">
        <v>76</v>
      </c>
      <c r="H11" s="4">
        <v>3</v>
      </c>
      <c r="I11" s="4">
        <v>9.0670000000000002</v>
      </c>
      <c r="J11" s="4">
        <v>0</v>
      </c>
      <c r="K11" s="5">
        <f t="shared" si="0"/>
        <v>12.067</v>
      </c>
      <c r="L11" s="4">
        <v>1.6</v>
      </c>
      <c r="M11" s="4">
        <v>7.6</v>
      </c>
      <c r="N11" s="4">
        <v>0</v>
      </c>
      <c r="O11" s="5">
        <f t="shared" si="1"/>
        <v>9.1999999999999993</v>
      </c>
      <c r="P11" s="4">
        <v>0</v>
      </c>
      <c r="Q11" s="4">
        <v>0</v>
      </c>
      <c r="R11" s="4">
        <v>0</v>
      </c>
      <c r="S11" s="5">
        <f t="shared" si="2"/>
        <v>0</v>
      </c>
      <c r="T11" s="4">
        <v>2.9</v>
      </c>
      <c r="U11" s="4">
        <v>7.9340000000000002</v>
      </c>
      <c r="V11" s="4">
        <v>0</v>
      </c>
      <c r="W11" s="5">
        <f t="shared" si="3"/>
        <v>10.834</v>
      </c>
      <c r="X11" s="5">
        <f t="shared" si="4"/>
        <v>32.100999999999999</v>
      </c>
      <c r="Y11">
        <f>X14</f>
        <v>132.93600000000001</v>
      </c>
      <c r="Z11" t="str">
        <f>D7</f>
        <v>Merkur České Budějovice, z.s.</v>
      </c>
      <c r="AA11">
        <v>5</v>
      </c>
    </row>
    <row r="12" spans="1:27" x14ac:dyDescent="0.3">
      <c r="B12">
        <v>936265</v>
      </c>
      <c r="C12">
        <v>3479</v>
      </c>
      <c r="D12" t="s">
        <v>80</v>
      </c>
      <c r="E12">
        <v>2010</v>
      </c>
      <c r="F12" s="6" t="s">
        <v>23</v>
      </c>
      <c r="G12" s="6" t="s">
        <v>76</v>
      </c>
      <c r="H12" s="4">
        <v>3</v>
      </c>
      <c r="I12" s="4">
        <v>8.7669999999999995</v>
      </c>
      <c r="J12" s="4">
        <v>0</v>
      </c>
      <c r="K12" s="5">
        <f t="shared" si="0"/>
        <v>11.766999999999999</v>
      </c>
      <c r="L12" s="4">
        <v>1.3</v>
      </c>
      <c r="M12" s="4">
        <v>8.6</v>
      </c>
      <c r="N12" s="4">
        <v>0</v>
      </c>
      <c r="O12" s="5">
        <f t="shared" si="1"/>
        <v>9.9</v>
      </c>
      <c r="P12" s="4">
        <v>2.9</v>
      </c>
      <c r="Q12" s="4">
        <v>8.4339999999999993</v>
      </c>
      <c r="R12" s="4">
        <v>0</v>
      </c>
      <c r="S12" s="5">
        <f t="shared" si="2"/>
        <v>11.334</v>
      </c>
      <c r="T12" s="4">
        <v>2.9</v>
      </c>
      <c r="U12" s="4">
        <v>8.0340000000000007</v>
      </c>
      <c r="V12" s="4">
        <v>0</v>
      </c>
      <c r="W12" s="5">
        <f t="shared" si="3"/>
        <v>10.934000000000001</v>
      </c>
      <c r="X12" s="5">
        <f t="shared" si="4"/>
        <v>43.935000000000002</v>
      </c>
      <c r="Y12">
        <f>X14</f>
        <v>132.93600000000001</v>
      </c>
      <c r="Z12" t="str">
        <f>D7</f>
        <v>Merkur České Budějovice, z.s.</v>
      </c>
      <c r="AA12">
        <v>6</v>
      </c>
    </row>
    <row r="13" spans="1:27" x14ac:dyDescent="0.3">
      <c r="B13">
        <v>0</v>
      </c>
      <c r="C13">
        <v>0</v>
      </c>
      <c r="F13" s="6"/>
      <c r="G13" s="6"/>
      <c r="H13" s="4">
        <v>0</v>
      </c>
      <c r="I13" s="4">
        <v>0</v>
      </c>
      <c r="J13" s="4">
        <v>0</v>
      </c>
      <c r="K13" s="5">
        <f t="shared" si="0"/>
        <v>0</v>
      </c>
      <c r="L13" s="4">
        <v>0</v>
      </c>
      <c r="M13" s="4">
        <v>0</v>
      </c>
      <c r="N13" s="4">
        <v>0</v>
      </c>
      <c r="O13" s="5">
        <f t="shared" si="1"/>
        <v>0</v>
      </c>
      <c r="P13" s="4">
        <v>0</v>
      </c>
      <c r="Q13" s="4">
        <v>0</v>
      </c>
      <c r="R13" s="4">
        <v>0</v>
      </c>
      <c r="S13" s="5">
        <f t="shared" si="2"/>
        <v>0</v>
      </c>
      <c r="T13" s="4">
        <v>0</v>
      </c>
      <c r="U13" s="4">
        <v>0</v>
      </c>
      <c r="V13" s="4">
        <v>0</v>
      </c>
      <c r="W13" s="5">
        <f t="shared" si="3"/>
        <v>0</v>
      </c>
      <c r="X13" s="5">
        <f t="shared" si="4"/>
        <v>0</v>
      </c>
      <c r="Y13">
        <f>X14</f>
        <v>132.93600000000001</v>
      </c>
      <c r="Z13" t="str">
        <f>D7</f>
        <v>Merkur České Budějovice, z.s.</v>
      </c>
      <c r="AA13">
        <v>7</v>
      </c>
    </row>
    <row r="14" spans="1:27" x14ac:dyDescent="0.3">
      <c r="A14" s="5"/>
      <c r="B14" s="5"/>
      <c r="C14" s="5"/>
      <c r="D14" s="5" t="s">
        <v>29</v>
      </c>
      <c r="E14" s="5"/>
      <c r="F14" s="8"/>
      <c r="G14" s="8"/>
      <c r="H14" s="5"/>
      <c r="I14" s="5"/>
      <c r="J14" s="5">
        <v>0</v>
      </c>
      <c r="K14" s="5">
        <f>LARGE(K8:K13,3)+LARGE(K8:K13,2)+LARGE(K8:K13,1)-J14</f>
        <v>36.267000000000003</v>
      </c>
      <c r="L14" s="5"/>
      <c r="M14" s="5"/>
      <c r="N14" s="5">
        <v>0</v>
      </c>
      <c r="O14" s="5">
        <f>LARGE(O8:O13,3)+LARGE(O8:O13,2)+LARGE(O8:O13,1)-N14</f>
        <v>30.666000000000004</v>
      </c>
      <c r="P14" s="5"/>
      <c r="Q14" s="5"/>
      <c r="R14" s="5">
        <v>0</v>
      </c>
      <c r="S14" s="5">
        <f>LARGE(S8:S13,3)+LARGE(S8:S13,2)+LARGE(S8:S13,1)-R14</f>
        <v>32.700999999999993</v>
      </c>
      <c r="T14" s="5"/>
      <c r="U14" s="5"/>
      <c r="V14" s="5">
        <v>0</v>
      </c>
      <c r="W14" s="5">
        <f>LARGE(W8:W13,3)+LARGE(W8:W13,2)+LARGE(W8:W13,1)-V14</f>
        <v>33.302000000000007</v>
      </c>
      <c r="X14" s="5">
        <f t="shared" si="4"/>
        <v>132.93600000000001</v>
      </c>
      <c r="Y14">
        <f>X14</f>
        <v>132.93600000000001</v>
      </c>
      <c r="Z14" t="str">
        <f>D7</f>
        <v>Merkur České Budějovice, z.s.</v>
      </c>
      <c r="AA14">
        <v>8</v>
      </c>
    </row>
    <row r="15" spans="1:27" x14ac:dyDescent="0.3">
      <c r="A15" s="3">
        <v>2</v>
      </c>
      <c r="B15" s="3">
        <v>3351</v>
      </c>
      <c r="C15" s="3">
        <v>1482</v>
      </c>
      <c r="D15" s="3" t="s">
        <v>93</v>
      </c>
      <c r="E15" s="3"/>
      <c r="F15" s="9"/>
      <c r="G15" s="9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>
        <f>X22</f>
        <v>130.06799999999998</v>
      </c>
      <c r="Z15" t="str">
        <f>D15</f>
        <v>Tělovýchovná jednota Spartak MAS Sezimovo Ústí z.s</v>
      </c>
      <c r="AA15">
        <v>1</v>
      </c>
    </row>
    <row r="16" spans="1:27" x14ac:dyDescent="0.3">
      <c r="B16">
        <v>967271</v>
      </c>
      <c r="C16">
        <v>1482</v>
      </c>
      <c r="D16" t="s">
        <v>94</v>
      </c>
      <c r="E16">
        <v>2011</v>
      </c>
      <c r="F16" s="7" t="s">
        <v>193</v>
      </c>
      <c r="G16" s="7" t="s">
        <v>96</v>
      </c>
      <c r="H16" s="4">
        <v>3</v>
      </c>
      <c r="I16" s="4">
        <v>9.1999999999999993</v>
      </c>
      <c r="J16" s="4">
        <v>0</v>
      </c>
      <c r="K16" s="5">
        <f t="shared" ref="K16:K21" si="5">H16+I16-J16</f>
        <v>12.2</v>
      </c>
      <c r="L16" s="4">
        <v>1.6</v>
      </c>
      <c r="M16" s="4">
        <v>8.5</v>
      </c>
      <c r="N16" s="4">
        <v>0</v>
      </c>
      <c r="O16" s="5">
        <f t="shared" ref="O16:O21" si="6">L16+M16-N16</f>
        <v>10.1</v>
      </c>
      <c r="P16" s="4">
        <v>2.8</v>
      </c>
      <c r="Q16" s="4">
        <v>6.8339999999999996</v>
      </c>
      <c r="R16" s="4">
        <v>0</v>
      </c>
      <c r="S16" s="5">
        <f t="shared" ref="S16:S21" si="7">P16+Q16-R16</f>
        <v>9.6340000000000003</v>
      </c>
      <c r="T16" s="4">
        <v>2.9</v>
      </c>
      <c r="U16" s="4">
        <v>8.4670000000000005</v>
      </c>
      <c r="V16" s="4">
        <v>0</v>
      </c>
      <c r="W16" s="5">
        <f t="shared" ref="W16:W21" si="8">T16+U16-V16</f>
        <v>11.367000000000001</v>
      </c>
      <c r="X16" s="5">
        <f t="shared" ref="X16:X22" si="9">K16+O16+S16+W16</f>
        <v>43.301000000000002</v>
      </c>
      <c r="Y16">
        <f>X22</f>
        <v>130.06799999999998</v>
      </c>
      <c r="Z16" t="str">
        <f>D15</f>
        <v>Tělovýchovná jednota Spartak MAS Sezimovo Ústí z.s</v>
      </c>
      <c r="AA16">
        <v>2</v>
      </c>
    </row>
    <row r="17" spans="1:27" x14ac:dyDescent="0.3">
      <c r="B17">
        <v>978617</v>
      </c>
      <c r="C17">
        <v>1482</v>
      </c>
      <c r="D17" t="s">
        <v>97</v>
      </c>
      <c r="E17">
        <v>2012</v>
      </c>
      <c r="F17" s="7" t="s">
        <v>193</v>
      </c>
      <c r="G17" s="7" t="s">
        <v>98</v>
      </c>
      <c r="H17" s="4">
        <v>0</v>
      </c>
      <c r="I17" s="4">
        <v>0</v>
      </c>
      <c r="J17" s="4">
        <v>0</v>
      </c>
      <c r="K17" s="5">
        <f t="shared" si="5"/>
        <v>0</v>
      </c>
      <c r="L17" s="4">
        <v>1.1000000000000001</v>
      </c>
      <c r="M17" s="4">
        <v>8</v>
      </c>
      <c r="N17" s="4">
        <v>0</v>
      </c>
      <c r="O17" s="5">
        <f t="shared" si="6"/>
        <v>9.1</v>
      </c>
      <c r="P17" s="4">
        <v>0</v>
      </c>
      <c r="Q17" s="4">
        <v>0</v>
      </c>
      <c r="R17" s="4">
        <v>0</v>
      </c>
      <c r="S17" s="5">
        <f t="shared" si="7"/>
        <v>0</v>
      </c>
      <c r="T17" s="4">
        <v>2.9</v>
      </c>
      <c r="U17" s="4">
        <v>7.2670000000000003</v>
      </c>
      <c r="V17" s="4">
        <v>0</v>
      </c>
      <c r="W17" s="5">
        <f t="shared" si="8"/>
        <v>10.167</v>
      </c>
      <c r="X17" s="5">
        <f t="shared" si="9"/>
        <v>19.266999999999999</v>
      </c>
      <c r="Y17">
        <f>X22</f>
        <v>130.06799999999998</v>
      </c>
      <c r="Z17" t="str">
        <f>D15</f>
        <v>Tělovýchovná jednota Spartak MAS Sezimovo Ústí z.s</v>
      </c>
      <c r="AA17">
        <v>3</v>
      </c>
    </row>
    <row r="18" spans="1:27" x14ac:dyDescent="0.3">
      <c r="B18">
        <v>350477</v>
      </c>
      <c r="C18">
        <v>1482</v>
      </c>
      <c r="D18" t="s">
        <v>99</v>
      </c>
      <c r="E18">
        <v>2012</v>
      </c>
      <c r="F18" s="7" t="s">
        <v>193</v>
      </c>
      <c r="G18" s="7" t="s">
        <v>98</v>
      </c>
      <c r="H18" s="4">
        <v>3</v>
      </c>
      <c r="I18" s="4">
        <v>8.3000000000000007</v>
      </c>
      <c r="J18" s="4">
        <v>0</v>
      </c>
      <c r="K18" s="5">
        <f t="shared" si="5"/>
        <v>11.3</v>
      </c>
      <c r="L18" s="4">
        <v>0</v>
      </c>
      <c r="M18" s="4">
        <v>0</v>
      </c>
      <c r="N18" s="4">
        <v>0</v>
      </c>
      <c r="O18" s="5">
        <f t="shared" si="6"/>
        <v>0</v>
      </c>
      <c r="P18" s="4">
        <v>3</v>
      </c>
      <c r="Q18" s="4">
        <v>7.1340000000000003</v>
      </c>
      <c r="R18" s="4">
        <v>0</v>
      </c>
      <c r="S18" s="5">
        <f t="shared" si="7"/>
        <v>10.134</v>
      </c>
      <c r="T18" s="4">
        <v>0</v>
      </c>
      <c r="U18" s="4">
        <v>0</v>
      </c>
      <c r="V18" s="4">
        <v>0</v>
      </c>
      <c r="W18" s="5">
        <f t="shared" si="8"/>
        <v>0</v>
      </c>
      <c r="X18" s="5">
        <f t="shared" si="9"/>
        <v>21.434000000000001</v>
      </c>
      <c r="Y18">
        <f>X22</f>
        <v>130.06799999999998</v>
      </c>
      <c r="Z18" t="str">
        <f>D15</f>
        <v>Tělovýchovná jednota Spartak MAS Sezimovo Ústí z.s</v>
      </c>
      <c r="AA18">
        <v>4</v>
      </c>
    </row>
    <row r="19" spans="1:27" x14ac:dyDescent="0.3">
      <c r="B19">
        <v>503782</v>
      </c>
      <c r="C19">
        <v>1482</v>
      </c>
      <c r="D19" t="s">
        <v>100</v>
      </c>
      <c r="E19">
        <v>2011</v>
      </c>
      <c r="F19" s="7" t="s">
        <v>193</v>
      </c>
      <c r="G19" s="7" t="s">
        <v>96</v>
      </c>
      <c r="H19" s="4">
        <v>3</v>
      </c>
      <c r="I19" s="4">
        <v>8.7669999999999995</v>
      </c>
      <c r="J19" s="4">
        <v>0</v>
      </c>
      <c r="K19" s="5">
        <f t="shared" si="5"/>
        <v>11.766999999999999</v>
      </c>
      <c r="L19" s="4">
        <v>1.6</v>
      </c>
      <c r="M19" s="4">
        <v>9.1329999999999991</v>
      </c>
      <c r="N19" s="4">
        <v>0</v>
      </c>
      <c r="O19" s="5">
        <f t="shared" si="6"/>
        <v>10.732999999999999</v>
      </c>
      <c r="P19" s="4">
        <v>2.9</v>
      </c>
      <c r="Q19" s="4">
        <v>7.5</v>
      </c>
      <c r="R19" s="4">
        <v>0</v>
      </c>
      <c r="S19" s="5">
        <f t="shared" si="7"/>
        <v>10.4</v>
      </c>
      <c r="T19" s="4">
        <v>3</v>
      </c>
      <c r="U19" s="4">
        <v>8.0670000000000002</v>
      </c>
      <c r="V19" s="4">
        <v>0</v>
      </c>
      <c r="W19" s="5">
        <f t="shared" si="8"/>
        <v>11.067</v>
      </c>
      <c r="X19" s="5">
        <f t="shared" si="9"/>
        <v>43.966999999999999</v>
      </c>
      <c r="Y19">
        <f>X22</f>
        <v>130.06799999999998</v>
      </c>
      <c r="Z19" t="str">
        <f>D15</f>
        <v>Tělovýchovná jednota Spartak MAS Sezimovo Ústí z.s</v>
      </c>
      <c r="AA19">
        <v>5</v>
      </c>
    </row>
    <row r="20" spans="1:27" x14ac:dyDescent="0.3">
      <c r="B20">
        <v>258425</v>
      </c>
      <c r="C20">
        <v>1482</v>
      </c>
      <c r="D20" t="s">
        <v>101</v>
      </c>
      <c r="E20">
        <v>2011</v>
      </c>
      <c r="F20" s="7" t="s">
        <v>193</v>
      </c>
      <c r="G20" s="7" t="s">
        <v>96</v>
      </c>
      <c r="H20" s="4">
        <v>3</v>
      </c>
      <c r="I20" s="4">
        <v>8.1999999999999993</v>
      </c>
      <c r="J20" s="4">
        <v>0</v>
      </c>
      <c r="K20" s="5">
        <f t="shared" si="5"/>
        <v>11.2</v>
      </c>
      <c r="L20" s="4">
        <v>1.8</v>
      </c>
      <c r="M20" s="4">
        <v>7.9329999999999998</v>
      </c>
      <c r="N20" s="4">
        <v>0</v>
      </c>
      <c r="O20" s="5">
        <f t="shared" si="6"/>
        <v>9.7330000000000005</v>
      </c>
      <c r="P20" s="4">
        <v>2.9</v>
      </c>
      <c r="Q20" s="4">
        <v>8</v>
      </c>
      <c r="R20" s="4">
        <v>0</v>
      </c>
      <c r="S20" s="5">
        <f t="shared" si="7"/>
        <v>10.9</v>
      </c>
      <c r="T20" s="4">
        <v>2.9</v>
      </c>
      <c r="U20" s="4">
        <v>7.4669999999999996</v>
      </c>
      <c r="V20" s="4">
        <v>0</v>
      </c>
      <c r="W20" s="5">
        <f t="shared" si="8"/>
        <v>10.366999999999999</v>
      </c>
      <c r="X20" s="5">
        <f t="shared" si="9"/>
        <v>42.199999999999996</v>
      </c>
      <c r="Y20">
        <f>X22</f>
        <v>130.06799999999998</v>
      </c>
      <c r="Z20" t="str">
        <f>D15</f>
        <v>Tělovýchovná jednota Spartak MAS Sezimovo Ústí z.s</v>
      </c>
      <c r="AA20">
        <v>6</v>
      </c>
    </row>
    <row r="21" spans="1:27" x14ac:dyDescent="0.3">
      <c r="B21">
        <v>0</v>
      </c>
      <c r="C21">
        <v>0</v>
      </c>
      <c r="F21" s="6"/>
      <c r="G21" s="6"/>
      <c r="H21" s="4">
        <v>0</v>
      </c>
      <c r="I21" s="4">
        <v>0</v>
      </c>
      <c r="J21" s="4">
        <v>0</v>
      </c>
      <c r="K21" s="5">
        <f t="shared" si="5"/>
        <v>0</v>
      </c>
      <c r="L21" s="4">
        <v>0</v>
      </c>
      <c r="M21" s="4">
        <v>0</v>
      </c>
      <c r="N21" s="4">
        <v>0</v>
      </c>
      <c r="O21" s="5">
        <f t="shared" si="6"/>
        <v>0</v>
      </c>
      <c r="P21" s="4">
        <v>0</v>
      </c>
      <c r="Q21" s="4">
        <v>0</v>
      </c>
      <c r="R21" s="4">
        <v>0</v>
      </c>
      <c r="S21" s="5">
        <f t="shared" si="7"/>
        <v>0</v>
      </c>
      <c r="T21" s="4">
        <v>0</v>
      </c>
      <c r="U21" s="4">
        <v>0</v>
      </c>
      <c r="V21" s="4">
        <v>0</v>
      </c>
      <c r="W21" s="5">
        <f t="shared" si="8"/>
        <v>0</v>
      </c>
      <c r="X21" s="5">
        <f t="shared" si="9"/>
        <v>0</v>
      </c>
      <c r="Y21">
        <f>X22</f>
        <v>130.06799999999998</v>
      </c>
      <c r="Z21" t="str">
        <f>D15</f>
        <v>Tělovýchovná jednota Spartak MAS Sezimovo Ústí z.s</v>
      </c>
      <c r="AA21">
        <v>7</v>
      </c>
    </row>
    <row r="22" spans="1:27" x14ac:dyDescent="0.3">
      <c r="A22" s="5"/>
      <c r="B22" s="5"/>
      <c r="C22" s="5"/>
      <c r="D22" s="5" t="s">
        <v>29</v>
      </c>
      <c r="E22" s="5"/>
      <c r="F22" s="8"/>
      <c r="G22" s="8"/>
      <c r="H22" s="5"/>
      <c r="I22" s="5"/>
      <c r="J22" s="5">
        <v>0</v>
      </c>
      <c r="K22" s="5">
        <f>LARGE(K16:K21,3)+LARGE(K16:K21,2)+LARGE(K16:K21,1)-J22</f>
        <v>35.266999999999996</v>
      </c>
      <c r="L22" s="5"/>
      <c r="M22" s="5"/>
      <c r="N22" s="5">
        <v>0</v>
      </c>
      <c r="O22" s="5">
        <f>LARGE(O16:O21,3)+LARGE(O16:O21,2)+LARGE(O16:O21,1)-N22</f>
        <v>30.565999999999995</v>
      </c>
      <c r="P22" s="5"/>
      <c r="Q22" s="5"/>
      <c r="R22" s="5">
        <v>0</v>
      </c>
      <c r="S22" s="5">
        <f>LARGE(S16:S21,3)+LARGE(S16:S21,2)+LARGE(S16:S21,1)-R22</f>
        <v>31.433999999999997</v>
      </c>
      <c r="T22" s="5"/>
      <c r="U22" s="5"/>
      <c r="V22" s="5">
        <v>0</v>
      </c>
      <c r="W22" s="5">
        <f>LARGE(W16:W21,3)+LARGE(W16:W21,2)+LARGE(W16:W21,1)-V22</f>
        <v>32.801000000000002</v>
      </c>
      <c r="X22" s="5">
        <f t="shared" si="9"/>
        <v>130.06799999999998</v>
      </c>
      <c r="Y22">
        <f>X22</f>
        <v>130.06799999999998</v>
      </c>
      <c r="Z22" t="str">
        <f>D15</f>
        <v>Tělovýchovná jednota Spartak MAS Sezimovo Ústí z.s</v>
      </c>
      <c r="AA22">
        <v>8</v>
      </c>
    </row>
    <row r="23" spans="1:27" x14ac:dyDescent="0.3">
      <c r="A23" s="3">
        <v>3</v>
      </c>
      <c r="B23" s="3">
        <v>3030</v>
      </c>
      <c r="C23" s="3">
        <v>4792</v>
      </c>
      <c r="D23" s="3" t="s">
        <v>48</v>
      </c>
      <c r="E23" s="3"/>
      <c r="F23" s="9"/>
      <c r="G23" s="9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>
        <f>X30</f>
        <v>128.00200000000001</v>
      </c>
      <c r="Z23" t="str">
        <f>D23</f>
        <v>TJ Slovan J.Hradec, z.s.</v>
      </c>
      <c r="AA23">
        <v>1</v>
      </c>
    </row>
    <row r="24" spans="1:27" x14ac:dyDescent="0.3">
      <c r="B24">
        <v>270859</v>
      </c>
      <c r="C24">
        <v>4792</v>
      </c>
      <c r="D24" t="s">
        <v>106</v>
      </c>
      <c r="E24">
        <v>2011</v>
      </c>
      <c r="F24" s="6" t="s">
        <v>50</v>
      </c>
      <c r="G24" s="7" t="s">
        <v>53</v>
      </c>
      <c r="H24" s="4">
        <v>3</v>
      </c>
      <c r="I24" s="4">
        <v>8.9</v>
      </c>
      <c r="J24" s="4">
        <v>0</v>
      </c>
      <c r="K24" s="5">
        <f t="shared" ref="K24:K29" si="10">H24+I24-J24</f>
        <v>11.9</v>
      </c>
      <c r="L24" s="4">
        <v>1.6</v>
      </c>
      <c r="M24" s="4">
        <v>8.3000000000000007</v>
      </c>
      <c r="N24" s="4">
        <v>0</v>
      </c>
      <c r="O24" s="5">
        <f t="shared" ref="O24:O29" si="11">L24+M24-N24</f>
        <v>9.9</v>
      </c>
      <c r="P24" s="4">
        <v>3</v>
      </c>
      <c r="Q24" s="4">
        <v>5.867</v>
      </c>
      <c r="R24" s="4">
        <v>0</v>
      </c>
      <c r="S24" s="5">
        <f t="shared" ref="S24:S29" si="12">P24+Q24-R24</f>
        <v>8.8670000000000009</v>
      </c>
      <c r="T24" s="4">
        <v>2.9</v>
      </c>
      <c r="U24" s="4">
        <v>7.9</v>
      </c>
      <c r="V24" s="4">
        <v>0</v>
      </c>
      <c r="W24" s="5">
        <f t="shared" ref="W24:W29" si="13">T24+U24-V24</f>
        <v>10.8</v>
      </c>
      <c r="X24" s="5">
        <f t="shared" ref="X24:X30" si="14">K24+O24+S24+W24</f>
        <v>41.466999999999999</v>
      </c>
      <c r="Y24">
        <f>X30</f>
        <v>128.00200000000001</v>
      </c>
      <c r="Z24" t="str">
        <f>D23</f>
        <v>TJ Slovan J.Hradec, z.s.</v>
      </c>
      <c r="AA24">
        <v>2</v>
      </c>
    </row>
    <row r="25" spans="1:27" x14ac:dyDescent="0.3">
      <c r="A25" s="25"/>
      <c r="B25" s="25">
        <v>121690</v>
      </c>
      <c r="C25" s="25">
        <v>4792</v>
      </c>
      <c r="D25" s="25" t="s">
        <v>107</v>
      </c>
      <c r="E25" s="25">
        <v>2011</v>
      </c>
      <c r="F25" s="26" t="s">
        <v>50</v>
      </c>
      <c r="G25" s="27" t="s">
        <v>55</v>
      </c>
      <c r="H25" s="28">
        <v>0</v>
      </c>
      <c r="I25" s="28">
        <v>0</v>
      </c>
      <c r="J25" s="28">
        <v>0</v>
      </c>
      <c r="K25" s="29">
        <f t="shared" si="10"/>
        <v>0</v>
      </c>
      <c r="L25" s="28">
        <v>0</v>
      </c>
      <c r="M25" s="28">
        <v>0</v>
      </c>
      <c r="N25" s="28">
        <v>0</v>
      </c>
      <c r="O25" s="29">
        <f t="shared" si="11"/>
        <v>0</v>
      </c>
      <c r="P25" s="28">
        <v>0</v>
      </c>
      <c r="Q25" s="28">
        <v>0</v>
      </c>
      <c r="R25" s="28">
        <v>0</v>
      </c>
      <c r="S25" s="29">
        <f t="shared" si="12"/>
        <v>0</v>
      </c>
      <c r="T25" s="28">
        <v>0</v>
      </c>
      <c r="U25" s="28">
        <v>0</v>
      </c>
      <c r="V25" s="28">
        <v>0</v>
      </c>
      <c r="W25" s="29">
        <f t="shared" si="13"/>
        <v>0</v>
      </c>
      <c r="X25" s="29">
        <f t="shared" si="14"/>
        <v>0</v>
      </c>
      <c r="Y25" s="25">
        <f>X30</f>
        <v>128.00200000000001</v>
      </c>
      <c r="Z25" t="str">
        <f>D23</f>
        <v>TJ Slovan J.Hradec, z.s.</v>
      </c>
      <c r="AA25">
        <v>3</v>
      </c>
    </row>
    <row r="26" spans="1:27" x14ac:dyDescent="0.3">
      <c r="B26">
        <v>876805</v>
      </c>
      <c r="C26">
        <v>4792</v>
      </c>
      <c r="D26" t="s">
        <v>108</v>
      </c>
      <c r="E26">
        <v>2011</v>
      </c>
      <c r="F26" s="6" t="s">
        <v>50</v>
      </c>
      <c r="G26" s="7" t="s">
        <v>53</v>
      </c>
      <c r="H26" s="4">
        <v>3</v>
      </c>
      <c r="I26" s="4">
        <v>8.6669999999999998</v>
      </c>
      <c r="J26" s="4">
        <v>0</v>
      </c>
      <c r="K26" s="5">
        <f t="shared" si="10"/>
        <v>11.667</v>
      </c>
      <c r="L26" s="4">
        <v>1.6</v>
      </c>
      <c r="M26" s="4">
        <v>8.7330000000000005</v>
      </c>
      <c r="N26" s="4">
        <v>0</v>
      </c>
      <c r="O26" s="5">
        <f t="shared" si="11"/>
        <v>10.333</v>
      </c>
      <c r="P26" s="4">
        <v>3</v>
      </c>
      <c r="Q26" s="4">
        <v>8.1999999999999993</v>
      </c>
      <c r="R26" s="4">
        <v>0</v>
      </c>
      <c r="S26" s="5">
        <f t="shared" si="12"/>
        <v>11.2</v>
      </c>
      <c r="T26" s="4">
        <v>2.9</v>
      </c>
      <c r="U26" s="4">
        <v>8.0340000000000007</v>
      </c>
      <c r="V26" s="4">
        <v>0</v>
      </c>
      <c r="W26" s="5">
        <f t="shared" si="13"/>
        <v>10.934000000000001</v>
      </c>
      <c r="X26" s="5">
        <f t="shared" si="14"/>
        <v>44.134</v>
      </c>
      <c r="Y26">
        <f>X30</f>
        <v>128.00200000000001</v>
      </c>
      <c r="Z26" t="str">
        <f>D23</f>
        <v>TJ Slovan J.Hradec, z.s.</v>
      </c>
      <c r="AA26">
        <v>4</v>
      </c>
    </row>
    <row r="27" spans="1:27" x14ac:dyDescent="0.3">
      <c r="B27">
        <v>623515</v>
      </c>
      <c r="C27">
        <v>4792</v>
      </c>
      <c r="D27" t="s">
        <v>109</v>
      </c>
      <c r="E27">
        <v>2011</v>
      </c>
      <c r="F27" s="6" t="s">
        <v>50</v>
      </c>
      <c r="G27" s="7" t="s">
        <v>51</v>
      </c>
      <c r="H27" s="4">
        <v>3</v>
      </c>
      <c r="I27" s="4">
        <v>8.3339999999999996</v>
      </c>
      <c r="J27" s="4">
        <v>0</v>
      </c>
      <c r="K27" s="5">
        <f t="shared" si="10"/>
        <v>11.334</v>
      </c>
      <c r="L27" s="4">
        <v>1.6</v>
      </c>
      <c r="M27" s="4">
        <v>8.6999999999999993</v>
      </c>
      <c r="N27" s="4">
        <v>0</v>
      </c>
      <c r="O27" s="5">
        <f t="shared" si="11"/>
        <v>10.299999999999999</v>
      </c>
      <c r="P27" s="4">
        <v>3</v>
      </c>
      <c r="Q27" s="4">
        <v>7</v>
      </c>
      <c r="R27" s="4">
        <v>0</v>
      </c>
      <c r="S27" s="5">
        <f t="shared" si="12"/>
        <v>10</v>
      </c>
      <c r="T27" s="4">
        <v>2.9</v>
      </c>
      <c r="U27" s="4">
        <v>7.867</v>
      </c>
      <c r="V27" s="4">
        <v>0</v>
      </c>
      <c r="W27" s="5">
        <f t="shared" si="13"/>
        <v>10.766999999999999</v>
      </c>
      <c r="X27" s="5">
        <f t="shared" si="14"/>
        <v>42.400999999999996</v>
      </c>
      <c r="Y27">
        <f>X30</f>
        <v>128.00200000000001</v>
      </c>
      <c r="Z27" t="str">
        <f>D23</f>
        <v>TJ Slovan J.Hradec, z.s.</v>
      </c>
      <c r="AA27">
        <v>5</v>
      </c>
    </row>
    <row r="28" spans="1:27" x14ac:dyDescent="0.3">
      <c r="B28">
        <v>0</v>
      </c>
      <c r="C28">
        <v>0</v>
      </c>
      <c r="H28" s="4">
        <v>0</v>
      </c>
      <c r="I28" s="4">
        <v>0</v>
      </c>
      <c r="J28" s="4">
        <v>0</v>
      </c>
      <c r="K28" s="5">
        <f t="shared" si="10"/>
        <v>0</v>
      </c>
      <c r="L28" s="4">
        <v>0</v>
      </c>
      <c r="M28" s="4">
        <v>0</v>
      </c>
      <c r="N28" s="4">
        <v>0</v>
      </c>
      <c r="O28" s="5">
        <f t="shared" si="11"/>
        <v>0</v>
      </c>
      <c r="P28" s="4">
        <v>0</v>
      </c>
      <c r="Q28" s="4">
        <v>0</v>
      </c>
      <c r="R28" s="4">
        <v>0</v>
      </c>
      <c r="S28" s="5">
        <f t="shared" si="12"/>
        <v>0</v>
      </c>
      <c r="T28" s="4">
        <v>0</v>
      </c>
      <c r="U28" s="4">
        <v>0</v>
      </c>
      <c r="V28" s="4">
        <v>0</v>
      </c>
      <c r="W28" s="5">
        <f t="shared" si="13"/>
        <v>0</v>
      </c>
      <c r="X28" s="5">
        <f t="shared" si="14"/>
        <v>0</v>
      </c>
      <c r="Y28">
        <f>X30</f>
        <v>128.00200000000001</v>
      </c>
      <c r="Z28" t="str">
        <f>D23</f>
        <v>TJ Slovan J.Hradec, z.s.</v>
      </c>
      <c r="AA28">
        <v>6</v>
      </c>
    </row>
    <row r="29" spans="1:27" x14ac:dyDescent="0.3">
      <c r="B29">
        <v>0</v>
      </c>
      <c r="C29">
        <v>0</v>
      </c>
      <c r="H29" s="4">
        <v>0</v>
      </c>
      <c r="I29" s="4">
        <v>0</v>
      </c>
      <c r="J29" s="4">
        <v>0</v>
      </c>
      <c r="K29" s="5">
        <f t="shared" si="10"/>
        <v>0</v>
      </c>
      <c r="L29" s="4">
        <v>0</v>
      </c>
      <c r="M29" s="4">
        <v>0</v>
      </c>
      <c r="N29" s="4">
        <v>0</v>
      </c>
      <c r="O29" s="5">
        <f t="shared" si="11"/>
        <v>0</v>
      </c>
      <c r="P29" s="4">
        <v>0</v>
      </c>
      <c r="Q29" s="4">
        <v>0</v>
      </c>
      <c r="R29" s="4">
        <v>0</v>
      </c>
      <c r="S29" s="5">
        <f t="shared" si="12"/>
        <v>0</v>
      </c>
      <c r="T29" s="4">
        <v>0</v>
      </c>
      <c r="U29" s="4">
        <v>0</v>
      </c>
      <c r="V29" s="4">
        <v>0</v>
      </c>
      <c r="W29" s="5">
        <f t="shared" si="13"/>
        <v>0</v>
      </c>
      <c r="X29" s="5">
        <f t="shared" si="14"/>
        <v>0</v>
      </c>
      <c r="Y29">
        <f>X30</f>
        <v>128.00200000000001</v>
      </c>
      <c r="Z29" t="str">
        <f>D23</f>
        <v>TJ Slovan J.Hradec, z.s.</v>
      </c>
      <c r="AA29">
        <v>7</v>
      </c>
    </row>
    <row r="30" spans="1:27" x14ac:dyDescent="0.3">
      <c r="A30" s="5"/>
      <c r="B30" s="5"/>
      <c r="C30" s="5"/>
      <c r="D30" s="5" t="s">
        <v>29</v>
      </c>
      <c r="E30" s="5"/>
      <c r="F30" s="5"/>
      <c r="G30" s="5"/>
      <c r="H30" s="5"/>
      <c r="I30" s="5"/>
      <c r="J30" s="5">
        <v>0</v>
      </c>
      <c r="K30" s="5">
        <f>LARGE(K24:K29,3)+LARGE(K24:K29,2)+LARGE(K24:K29,1)-J30</f>
        <v>34.900999999999996</v>
      </c>
      <c r="L30" s="5"/>
      <c r="M30" s="5"/>
      <c r="N30" s="5">
        <v>0</v>
      </c>
      <c r="O30" s="5">
        <f>LARGE(O24:O29,3)+LARGE(O24:O29,2)+LARGE(O24:O29,1)-N30</f>
        <v>30.533000000000001</v>
      </c>
      <c r="P30" s="5"/>
      <c r="Q30" s="5"/>
      <c r="R30" s="5">
        <v>0</v>
      </c>
      <c r="S30" s="5">
        <f>LARGE(S24:S29,3)+LARGE(S24:S29,2)+LARGE(S24:S29,1)-R30</f>
        <v>30.067</v>
      </c>
      <c r="T30" s="5"/>
      <c r="U30" s="5"/>
      <c r="V30" s="5">
        <v>0</v>
      </c>
      <c r="W30" s="5">
        <f>LARGE(W24:W29,3)+LARGE(W24:W29,2)+LARGE(W24:W29,1)-V30</f>
        <v>32.501000000000005</v>
      </c>
      <c r="X30" s="5">
        <f t="shared" si="14"/>
        <v>128.00200000000001</v>
      </c>
      <c r="Y30">
        <f>X30</f>
        <v>128.00200000000001</v>
      </c>
      <c r="Z30" t="str">
        <f>D23</f>
        <v>TJ Slovan J.Hradec, z.s.</v>
      </c>
      <c r="AA30">
        <v>8</v>
      </c>
    </row>
    <row r="31" spans="1:27" x14ac:dyDescent="0.3">
      <c r="A31" s="3">
        <v>4</v>
      </c>
      <c r="B31" s="3">
        <v>3388</v>
      </c>
      <c r="C31" s="3">
        <v>3479</v>
      </c>
      <c r="D31" s="3" t="s">
        <v>81</v>
      </c>
      <c r="E31" s="3"/>
      <c r="F31" s="9"/>
      <c r="G31" s="9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>
        <f>X38</f>
        <v>127.86700000000002</v>
      </c>
      <c r="Z31" t="str">
        <f>D31</f>
        <v>Merkur České Budějovice, z.s. B</v>
      </c>
      <c r="AA31">
        <v>1</v>
      </c>
    </row>
    <row r="32" spans="1:27" x14ac:dyDescent="0.3">
      <c r="B32">
        <v>335927</v>
      </c>
      <c r="C32">
        <v>3479</v>
      </c>
      <c r="D32" t="s">
        <v>82</v>
      </c>
      <c r="E32">
        <v>2010</v>
      </c>
      <c r="F32" s="6" t="s">
        <v>23</v>
      </c>
      <c r="G32" s="6" t="s">
        <v>76</v>
      </c>
      <c r="H32" s="4">
        <v>3</v>
      </c>
      <c r="I32" s="4">
        <v>8.6</v>
      </c>
      <c r="J32" s="4">
        <v>0</v>
      </c>
      <c r="K32" s="5">
        <f t="shared" ref="K32:K37" si="15">H32+I32-J32</f>
        <v>11.6</v>
      </c>
      <c r="L32" s="4">
        <v>1.6</v>
      </c>
      <c r="M32" s="4">
        <v>8.4329999999999998</v>
      </c>
      <c r="N32" s="4">
        <v>0</v>
      </c>
      <c r="O32" s="5">
        <f t="shared" ref="O32:O37" si="16">L32+M32-N32</f>
        <v>10.032999999999999</v>
      </c>
      <c r="P32" s="4">
        <v>2.7</v>
      </c>
      <c r="Q32" s="4">
        <v>8.2669999999999995</v>
      </c>
      <c r="R32" s="4">
        <v>0</v>
      </c>
      <c r="S32" s="5">
        <f t="shared" ref="S32:S37" si="17">P32+Q32-R32</f>
        <v>10.966999999999999</v>
      </c>
      <c r="T32" s="4">
        <v>2.9</v>
      </c>
      <c r="U32" s="4">
        <v>7.7670000000000003</v>
      </c>
      <c r="V32" s="4">
        <v>0</v>
      </c>
      <c r="W32" s="5">
        <f t="shared" ref="W32:W37" si="18">T32+U32-V32</f>
        <v>10.667</v>
      </c>
      <c r="X32" s="5">
        <f t="shared" ref="X32:X38" si="19">K32+O32+S32+W32</f>
        <v>43.266999999999996</v>
      </c>
      <c r="Y32">
        <f>X38</f>
        <v>127.86700000000002</v>
      </c>
      <c r="Z32" t="str">
        <f>D31</f>
        <v>Merkur České Budějovice, z.s. B</v>
      </c>
      <c r="AA32">
        <v>2</v>
      </c>
    </row>
    <row r="33" spans="1:27" x14ac:dyDescent="0.3">
      <c r="B33">
        <v>622284</v>
      </c>
      <c r="C33">
        <v>3479</v>
      </c>
      <c r="D33" t="s">
        <v>83</v>
      </c>
      <c r="E33">
        <v>2011</v>
      </c>
      <c r="F33" s="6" t="s">
        <v>23</v>
      </c>
      <c r="G33" s="6" t="s">
        <v>24</v>
      </c>
      <c r="H33" s="4">
        <v>3</v>
      </c>
      <c r="I33" s="4">
        <v>8.5670000000000002</v>
      </c>
      <c r="J33" s="4">
        <v>0</v>
      </c>
      <c r="K33" s="5">
        <f t="shared" si="15"/>
        <v>11.567</v>
      </c>
      <c r="L33" s="4">
        <v>1.6</v>
      </c>
      <c r="M33" s="4">
        <v>8.6660000000000004</v>
      </c>
      <c r="N33" s="4">
        <v>0</v>
      </c>
      <c r="O33" s="5">
        <f t="shared" si="16"/>
        <v>10.266</v>
      </c>
      <c r="P33" s="4">
        <v>2.8</v>
      </c>
      <c r="Q33" s="4">
        <v>6.2</v>
      </c>
      <c r="R33" s="4">
        <v>0</v>
      </c>
      <c r="S33" s="5">
        <f t="shared" si="17"/>
        <v>9</v>
      </c>
      <c r="T33" s="4">
        <v>2.9</v>
      </c>
      <c r="U33" s="4">
        <v>7</v>
      </c>
      <c r="V33" s="4">
        <v>0</v>
      </c>
      <c r="W33" s="5">
        <f t="shared" si="18"/>
        <v>9.9</v>
      </c>
      <c r="X33" s="5">
        <f t="shared" si="19"/>
        <v>40.732999999999997</v>
      </c>
      <c r="Y33">
        <f>X38</f>
        <v>127.86700000000002</v>
      </c>
      <c r="Z33" t="str">
        <f>D31</f>
        <v>Merkur České Budějovice, z.s. B</v>
      </c>
      <c r="AA33">
        <v>3</v>
      </c>
    </row>
    <row r="34" spans="1:27" x14ac:dyDescent="0.3">
      <c r="B34">
        <v>366529</v>
      </c>
      <c r="C34">
        <v>3479</v>
      </c>
      <c r="D34" t="s">
        <v>84</v>
      </c>
      <c r="E34">
        <v>2011</v>
      </c>
      <c r="F34" s="6" t="s">
        <v>23</v>
      </c>
      <c r="G34" s="6" t="s">
        <v>76</v>
      </c>
      <c r="H34" s="4">
        <v>3</v>
      </c>
      <c r="I34" s="4">
        <v>8.8670000000000009</v>
      </c>
      <c r="J34" s="4">
        <v>0</v>
      </c>
      <c r="K34" s="5">
        <f t="shared" si="15"/>
        <v>11.867000000000001</v>
      </c>
      <c r="L34" s="4">
        <v>1.5</v>
      </c>
      <c r="M34" s="4">
        <v>8.1</v>
      </c>
      <c r="N34" s="4">
        <v>3</v>
      </c>
      <c r="O34" s="5">
        <f t="shared" si="16"/>
        <v>6.6</v>
      </c>
      <c r="P34" s="4">
        <v>2.7</v>
      </c>
      <c r="Q34" s="4">
        <v>6.4669999999999996</v>
      </c>
      <c r="R34" s="4">
        <v>0</v>
      </c>
      <c r="S34" s="5">
        <f t="shared" si="17"/>
        <v>9.1669999999999998</v>
      </c>
      <c r="T34" s="4">
        <v>2.9</v>
      </c>
      <c r="U34" s="4">
        <v>8.5</v>
      </c>
      <c r="V34" s="4">
        <v>0</v>
      </c>
      <c r="W34" s="5">
        <f t="shared" si="18"/>
        <v>11.4</v>
      </c>
      <c r="X34" s="5">
        <f t="shared" si="19"/>
        <v>39.033999999999999</v>
      </c>
      <c r="Y34">
        <f>X38</f>
        <v>127.86700000000002</v>
      </c>
      <c r="Z34" t="str">
        <f>D31</f>
        <v>Merkur České Budějovice, z.s. B</v>
      </c>
      <c r="AA34">
        <v>4</v>
      </c>
    </row>
    <row r="35" spans="1:27" x14ac:dyDescent="0.3">
      <c r="B35">
        <v>429068</v>
      </c>
      <c r="C35">
        <v>3479</v>
      </c>
      <c r="D35" t="s">
        <v>85</v>
      </c>
      <c r="E35">
        <v>2011</v>
      </c>
      <c r="F35" s="6" t="s">
        <v>23</v>
      </c>
      <c r="G35" s="6" t="s">
        <v>76</v>
      </c>
      <c r="H35" s="4">
        <v>3</v>
      </c>
      <c r="I35" s="4">
        <v>8.1669999999999998</v>
      </c>
      <c r="J35" s="4">
        <v>0</v>
      </c>
      <c r="K35" s="5">
        <f t="shared" si="15"/>
        <v>11.167</v>
      </c>
      <c r="L35" s="4">
        <v>1.6</v>
      </c>
      <c r="M35" s="4">
        <v>8.1660000000000004</v>
      </c>
      <c r="N35" s="4">
        <v>0</v>
      </c>
      <c r="O35" s="5">
        <f t="shared" si="16"/>
        <v>9.766</v>
      </c>
      <c r="P35" s="4">
        <v>2.7</v>
      </c>
      <c r="Q35" s="4">
        <v>7.367</v>
      </c>
      <c r="R35" s="4">
        <v>0</v>
      </c>
      <c r="S35" s="5">
        <f t="shared" si="17"/>
        <v>10.067</v>
      </c>
      <c r="T35" s="4">
        <v>2.9</v>
      </c>
      <c r="U35" s="4">
        <v>7.6</v>
      </c>
      <c r="V35" s="4">
        <v>0</v>
      </c>
      <c r="W35" s="5">
        <f t="shared" si="18"/>
        <v>10.5</v>
      </c>
      <c r="X35" s="5">
        <f t="shared" si="19"/>
        <v>41.5</v>
      </c>
      <c r="Y35">
        <f>X38</f>
        <v>127.86700000000002</v>
      </c>
      <c r="Z35" t="str">
        <f>D31</f>
        <v>Merkur České Budějovice, z.s. B</v>
      </c>
      <c r="AA35">
        <v>5</v>
      </c>
    </row>
    <row r="36" spans="1:27" x14ac:dyDescent="0.3">
      <c r="B36">
        <v>0</v>
      </c>
      <c r="C36">
        <v>0</v>
      </c>
      <c r="F36" s="6"/>
      <c r="G36" s="6"/>
      <c r="H36" s="4">
        <v>0</v>
      </c>
      <c r="I36" s="4">
        <v>0</v>
      </c>
      <c r="J36" s="4">
        <v>0</v>
      </c>
      <c r="K36" s="5">
        <f t="shared" si="15"/>
        <v>0</v>
      </c>
      <c r="L36" s="4">
        <v>0</v>
      </c>
      <c r="M36" s="4">
        <v>0</v>
      </c>
      <c r="N36" s="4">
        <v>0</v>
      </c>
      <c r="O36" s="5">
        <f t="shared" si="16"/>
        <v>0</v>
      </c>
      <c r="P36" s="4">
        <v>0</v>
      </c>
      <c r="Q36" s="4">
        <v>0</v>
      </c>
      <c r="R36" s="4">
        <v>0</v>
      </c>
      <c r="S36" s="5">
        <f t="shared" si="17"/>
        <v>0</v>
      </c>
      <c r="T36" s="4">
        <v>0</v>
      </c>
      <c r="U36" s="4">
        <v>0</v>
      </c>
      <c r="V36" s="4">
        <v>0</v>
      </c>
      <c r="W36" s="5">
        <f t="shared" si="18"/>
        <v>0</v>
      </c>
      <c r="X36" s="5">
        <f t="shared" si="19"/>
        <v>0</v>
      </c>
      <c r="Y36">
        <f>X38</f>
        <v>127.86700000000002</v>
      </c>
      <c r="Z36" t="str">
        <f>D31</f>
        <v>Merkur České Budějovice, z.s. B</v>
      </c>
      <c r="AA36">
        <v>6</v>
      </c>
    </row>
    <row r="37" spans="1:27" x14ac:dyDescent="0.3">
      <c r="B37">
        <v>0</v>
      </c>
      <c r="C37">
        <v>0</v>
      </c>
      <c r="F37" s="6"/>
      <c r="G37" s="6"/>
      <c r="H37" s="4">
        <v>0</v>
      </c>
      <c r="I37" s="4">
        <v>0</v>
      </c>
      <c r="J37" s="4">
        <v>0</v>
      </c>
      <c r="K37" s="5">
        <f t="shared" si="15"/>
        <v>0</v>
      </c>
      <c r="L37" s="4">
        <v>0</v>
      </c>
      <c r="M37" s="4">
        <v>0</v>
      </c>
      <c r="N37" s="4">
        <v>0</v>
      </c>
      <c r="O37" s="5">
        <f t="shared" si="16"/>
        <v>0</v>
      </c>
      <c r="P37" s="4">
        <v>0</v>
      </c>
      <c r="Q37" s="4">
        <v>0</v>
      </c>
      <c r="R37" s="4">
        <v>0</v>
      </c>
      <c r="S37" s="5">
        <f t="shared" si="17"/>
        <v>0</v>
      </c>
      <c r="T37" s="4">
        <v>0</v>
      </c>
      <c r="U37" s="4">
        <v>0</v>
      </c>
      <c r="V37" s="4">
        <v>0</v>
      </c>
      <c r="W37" s="5">
        <f t="shared" si="18"/>
        <v>0</v>
      </c>
      <c r="X37" s="5">
        <f t="shared" si="19"/>
        <v>0</v>
      </c>
      <c r="Y37">
        <f>X38</f>
        <v>127.86700000000002</v>
      </c>
      <c r="Z37" t="str">
        <f>D31</f>
        <v>Merkur České Budějovice, z.s. B</v>
      </c>
      <c r="AA37">
        <v>7</v>
      </c>
    </row>
    <row r="38" spans="1:27" x14ac:dyDescent="0.3">
      <c r="A38" s="5"/>
      <c r="B38" s="5"/>
      <c r="C38" s="5"/>
      <c r="D38" s="5" t="s">
        <v>29</v>
      </c>
      <c r="E38" s="5"/>
      <c r="F38" s="8"/>
      <c r="G38" s="8"/>
      <c r="H38" s="5"/>
      <c r="I38" s="5"/>
      <c r="J38" s="5">
        <v>0</v>
      </c>
      <c r="K38" s="5">
        <f>LARGE(K32:K37,3)+LARGE(K32:K37,2)+LARGE(K32:K37,1)-J38</f>
        <v>35.034000000000006</v>
      </c>
      <c r="L38" s="5"/>
      <c r="M38" s="5"/>
      <c r="N38" s="5">
        <v>0</v>
      </c>
      <c r="O38" s="5">
        <f>LARGE(O32:O37,3)+LARGE(O32:O37,2)+LARGE(O32:O37,1)-N38</f>
        <v>30.064999999999998</v>
      </c>
      <c r="P38" s="5"/>
      <c r="Q38" s="5"/>
      <c r="R38" s="5">
        <v>0</v>
      </c>
      <c r="S38" s="5">
        <f>LARGE(S32:S37,3)+LARGE(S32:S37,2)+LARGE(S32:S37,1)-R38</f>
        <v>30.201000000000001</v>
      </c>
      <c r="T38" s="5"/>
      <c r="U38" s="5"/>
      <c r="V38" s="5">
        <v>0</v>
      </c>
      <c r="W38" s="5">
        <f>LARGE(W32:W37,3)+LARGE(W32:W37,2)+LARGE(W32:W37,1)-V38</f>
        <v>32.567</v>
      </c>
      <c r="X38" s="5">
        <f t="shared" si="19"/>
        <v>127.86700000000002</v>
      </c>
      <c r="Y38">
        <f>X38</f>
        <v>127.86700000000002</v>
      </c>
      <c r="Z38" t="str">
        <f>D31</f>
        <v>Merkur České Budějovice, z.s. B</v>
      </c>
      <c r="AA38">
        <v>8</v>
      </c>
    </row>
    <row r="39" spans="1:27" x14ac:dyDescent="0.3">
      <c r="A39" s="3">
        <v>5</v>
      </c>
      <c r="B39" s="3">
        <v>3372</v>
      </c>
      <c r="C39" s="3">
        <v>5185</v>
      </c>
      <c r="D39" s="3" t="s">
        <v>86</v>
      </c>
      <c r="E39" s="3"/>
      <c r="F39" s="9"/>
      <c r="G39" s="9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>
        <f>X46</f>
        <v>122.30199999999999</v>
      </c>
      <c r="Z39" t="str">
        <f>D39</f>
        <v>Sportovní gymnastika Pelhřimov z.s.</v>
      </c>
      <c r="AA39">
        <v>1</v>
      </c>
    </row>
    <row r="40" spans="1:27" x14ac:dyDescent="0.3">
      <c r="B40">
        <v>964852</v>
      </c>
      <c r="C40">
        <v>5185</v>
      </c>
      <c r="D40" t="s">
        <v>87</v>
      </c>
      <c r="E40">
        <v>2011</v>
      </c>
      <c r="F40" s="6" t="s">
        <v>88</v>
      </c>
      <c r="G40" s="6" t="s">
        <v>89</v>
      </c>
      <c r="H40" s="4">
        <v>3</v>
      </c>
      <c r="I40" s="4">
        <v>7.6</v>
      </c>
      <c r="J40" s="4">
        <v>0</v>
      </c>
      <c r="K40" s="5">
        <f t="shared" ref="K40:K45" si="20">H40+I40-J40</f>
        <v>10.6</v>
      </c>
      <c r="L40" s="4">
        <v>1.1000000000000001</v>
      </c>
      <c r="M40" s="4">
        <v>8.1</v>
      </c>
      <c r="N40" s="4">
        <v>0</v>
      </c>
      <c r="O40" s="5">
        <f t="shared" ref="O40:O45" si="21">L40+M40-N40</f>
        <v>9.1999999999999993</v>
      </c>
      <c r="P40" s="4">
        <v>2.8</v>
      </c>
      <c r="Q40" s="4">
        <v>6.6</v>
      </c>
      <c r="R40" s="4">
        <v>0</v>
      </c>
      <c r="S40" s="5">
        <f t="shared" ref="S40:S45" si="22">P40+Q40-R40</f>
        <v>9.3999999999999986</v>
      </c>
      <c r="T40" s="4">
        <v>2.8</v>
      </c>
      <c r="U40" s="4">
        <v>8.234</v>
      </c>
      <c r="V40" s="4">
        <v>0</v>
      </c>
      <c r="W40" s="5">
        <f t="shared" ref="W40:W45" si="23">T40+U40-V40</f>
        <v>11.033999999999999</v>
      </c>
      <c r="X40" s="5">
        <f t="shared" ref="X40:X46" si="24">K40+O40+S40+W40</f>
        <v>40.233999999999995</v>
      </c>
      <c r="Y40">
        <f>X46</f>
        <v>122.30199999999999</v>
      </c>
      <c r="Z40" t="str">
        <f>D39</f>
        <v>Sportovní gymnastika Pelhřimov z.s.</v>
      </c>
      <c r="AA40">
        <v>2</v>
      </c>
    </row>
    <row r="41" spans="1:27" x14ac:dyDescent="0.3">
      <c r="C41">
        <v>5185</v>
      </c>
      <c r="D41" t="s">
        <v>242</v>
      </c>
      <c r="E41">
        <v>2011</v>
      </c>
      <c r="F41" s="6" t="s">
        <v>88</v>
      </c>
      <c r="G41" s="6" t="s">
        <v>89</v>
      </c>
      <c r="H41" s="4">
        <v>3</v>
      </c>
      <c r="I41" s="4">
        <v>7.7670000000000003</v>
      </c>
      <c r="J41" s="4">
        <v>0</v>
      </c>
      <c r="K41" s="5">
        <f t="shared" si="20"/>
        <v>10.766999999999999</v>
      </c>
      <c r="L41" s="4">
        <v>1.1000000000000001</v>
      </c>
      <c r="M41" s="4">
        <v>7.5659999999999998</v>
      </c>
      <c r="N41" s="4">
        <v>0</v>
      </c>
      <c r="O41" s="5">
        <f t="shared" si="21"/>
        <v>8.6660000000000004</v>
      </c>
      <c r="P41" s="4">
        <v>2.9</v>
      </c>
      <c r="Q41" s="4">
        <v>6.3339999999999996</v>
      </c>
      <c r="R41" s="4">
        <v>0</v>
      </c>
      <c r="S41" s="5">
        <f t="shared" si="22"/>
        <v>9.234</v>
      </c>
      <c r="T41" s="4">
        <v>2.8</v>
      </c>
      <c r="U41" s="4">
        <v>8.0340000000000007</v>
      </c>
      <c r="V41" s="4">
        <v>0</v>
      </c>
      <c r="W41" s="5">
        <f t="shared" si="23"/>
        <v>10.834</v>
      </c>
      <c r="X41" s="5">
        <f t="shared" si="24"/>
        <v>39.501000000000005</v>
      </c>
      <c r="Y41">
        <f>X46</f>
        <v>122.30199999999999</v>
      </c>
      <c r="Z41" t="str">
        <f>D39</f>
        <v>Sportovní gymnastika Pelhřimov z.s.</v>
      </c>
      <c r="AA41">
        <v>3</v>
      </c>
    </row>
    <row r="42" spans="1:27" x14ac:dyDescent="0.3">
      <c r="B42">
        <v>995275</v>
      </c>
      <c r="C42">
        <v>5185</v>
      </c>
      <c r="D42" t="s">
        <v>91</v>
      </c>
      <c r="E42">
        <v>2011</v>
      </c>
      <c r="F42" s="6" t="s">
        <v>88</v>
      </c>
      <c r="G42" s="6" t="s">
        <v>89</v>
      </c>
      <c r="H42" s="4">
        <v>3</v>
      </c>
      <c r="I42" s="4">
        <v>7.5</v>
      </c>
      <c r="J42" s="4">
        <v>0</v>
      </c>
      <c r="K42" s="5">
        <f t="shared" si="20"/>
        <v>10.5</v>
      </c>
      <c r="L42" s="4">
        <v>1.1000000000000001</v>
      </c>
      <c r="M42" s="4">
        <v>6.9</v>
      </c>
      <c r="N42" s="4">
        <v>0</v>
      </c>
      <c r="O42" s="5">
        <f t="shared" si="21"/>
        <v>8</v>
      </c>
      <c r="P42" s="4">
        <v>2.9</v>
      </c>
      <c r="Q42" s="4">
        <v>7.367</v>
      </c>
      <c r="R42" s="4">
        <v>0</v>
      </c>
      <c r="S42" s="5">
        <f t="shared" si="22"/>
        <v>10.266999999999999</v>
      </c>
      <c r="T42" s="4">
        <v>2.7</v>
      </c>
      <c r="U42" s="4">
        <v>7.7670000000000003</v>
      </c>
      <c r="V42" s="4">
        <v>0</v>
      </c>
      <c r="W42" s="5">
        <f t="shared" si="23"/>
        <v>10.467000000000001</v>
      </c>
      <c r="X42" s="5">
        <f t="shared" si="24"/>
        <v>39.234000000000002</v>
      </c>
      <c r="Y42">
        <f>X46</f>
        <v>122.30199999999999</v>
      </c>
      <c r="Z42" t="str">
        <f>D39</f>
        <v>Sportovní gymnastika Pelhřimov z.s.</v>
      </c>
      <c r="AA42">
        <v>4</v>
      </c>
    </row>
    <row r="43" spans="1:27" x14ac:dyDescent="0.3">
      <c r="B43">
        <v>121567</v>
      </c>
      <c r="C43">
        <v>5185</v>
      </c>
      <c r="D43" t="s">
        <v>92</v>
      </c>
      <c r="E43">
        <v>2011</v>
      </c>
      <c r="F43" s="6" t="s">
        <v>88</v>
      </c>
      <c r="G43" s="6" t="s">
        <v>89</v>
      </c>
      <c r="H43" s="4">
        <v>3</v>
      </c>
      <c r="I43" s="4">
        <v>7.8</v>
      </c>
      <c r="J43" s="4">
        <v>0</v>
      </c>
      <c r="K43" s="5">
        <f t="shared" si="20"/>
        <v>10.8</v>
      </c>
      <c r="L43" s="4">
        <v>1.1000000000000001</v>
      </c>
      <c r="M43" s="4">
        <v>8.5</v>
      </c>
      <c r="N43" s="4">
        <v>0</v>
      </c>
      <c r="O43" s="5">
        <f t="shared" si="21"/>
        <v>9.6</v>
      </c>
      <c r="P43" s="4">
        <v>2.8</v>
      </c>
      <c r="Q43" s="4">
        <v>7.5</v>
      </c>
      <c r="R43" s="4">
        <v>0</v>
      </c>
      <c r="S43" s="5">
        <f t="shared" si="22"/>
        <v>10.3</v>
      </c>
      <c r="T43" s="4">
        <v>2.7</v>
      </c>
      <c r="U43" s="4">
        <v>8.1340000000000003</v>
      </c>
      <c r="V43" s="4">
        <v>0</v>
      </c>
      <c r="W43" s="5">
        <f t="shared" si="23"/>
        <v>10.834</v>
      </c>
      <c r="X43" s="5">
        <f t="shared" si="24"/>
        <v>41.533999999999999</v>
      </c>
      <c r="Y43">
        <f>X46</f>
        <v>122.30199999999999</v>
      </c>
      <c r="Z43" t="str">
        <f>D41</f>
        <v>Krátká Klaudie</v>
      </c>
      <c r="AA43">
        <v>3</v>
      </c>
    </row>
    <row r="44" spans="1:27" x14ac:dyDescent="0.3">
      <c r="B44">
        <v>0</v>
      </c>
      <c r="C44">
        <v>0</v>
      </c>
      <c r="F44" s="6"/>
      <c r="G44" s="6"/>
      <c r="H44" s="4">
        <v>0</v>
      </c>
      <c r="I44" s="4">
        <v>0</v>
      </c>
      <c r="J44" s="4">
        <v>0</v>
      </c>
      <c r="K44" s="5">
        <f t="shared" si="20"/>
        <v>0</v>
      </c>
      <c r="L44" s="4">
        <v>0</v>
      </c>
      <c r="M44" s="4">
        <v>0</v>
      </c>
      <c r="N44" s="4">
        <v>0</v>
      </c>
      <c r="O44" s="5">
        <f t="shared" si="21"/>
        <v>0</v>
      </c>
      <c r="P44" s="4">
        <v>0</v>
      </c>
      <c r="Q44" s="4">
        <v>0</v>
      </c>
      <c r="R44" s="4">
        <v>0</v>
      </c>
      <c r="S44" s="5">
        <f t="shared" si="22"/>
        <v>0</v>
      </c>
      <c r="T44" s="4">
        <v>0</v>
      </c>
      <c r="U44" s="4">
        <v>0</v>
      </c>
      <c r="V44" s="4">
        <v>0</v>
      </c>
      <c r="W44" s="5">
        <f t="shared" si="23"/>
        <v>0</v>
      </c>
      <c r="X44" s="5">
        <f t="shared" si="24"/>
        <v>0</v>
      </c>
      <c r="Y44">
        <f>X46</f>
        <v>122.30199999999999</v>
      </c>
      <c r="Z44" t="str">
        <f>D39</f>
        <v>Sportovní gymnastika Pelhřimov z.s.</v>
      </c>
      <c r="AA44">
        <v>5</v>
      </c>
    </row>
    <row r="45" spans="1:27" x14ac:dyDescent="0.3">
      <c r="B45">
        <v>0</v>
      </c>
      <c r="C45">
        <v>0</v>
      </c>
      <c r="F45" s="6"/>
      <c r="G45" s="6"/>
      <c r="H45" s="4">
        <v>0</v>
      </c>
      <c r="I45" s="4">
        <v>0</v>
      </c>
      <c r="J45" s="4">
        <v>0</v>
      </c>
      <c r="K45" s="5">
        <f t="shared" si="20"/>
        <v>0</v>
      </c>
      <c r="L45" s="4">
        <v>0</v>
      </c>
      <c r="M45" s="4">
        <v>0</v>
      </c>
      <c r="N45" s="4">
        <v>0</v>
      </c>
      <c r="O45" s="5">
        <f t="shared" si="21"/>
        <v>0</v>
      </c>
      <c r="P45" s="4">
        <v>0</v>
      </c>
      <c r="Q45" s="4">
        <v>0</v>
      </c>
      <c r="R45" s="4">
        <v>0</v>
      </c>
      <c r="S45" s="5">
        <f t="shared" si="22"/>
        <v>0</v>
      </c>
      <c r="T45" s="4">
        <v>0</v>
      </c>
      <c r="U45" s="4">
        <v>0</v>
      </c>
      <c r="V45" s="4">
        <v>0</v>
      </c>
      <c r="W45" s="5">
        <f t="shared" si="23"/>
        <v>0</v>
      </c>
      <c r="X45" s="5">
        <f t="shared" si="24"/>
        <v>0</v>
      </c>
      <c r="Y45">
        <f>X46</f>
        <v>122.30199999999999</v>
      </c>
      <c r="Z45" t="str">
        <f>D39</f>
        <v>Sportovní gymnastika Pelhřimov z.s.</v>
      </c>
      <c r="AA45">
        <v>7</v>
      </c>
    </row>
    <row r="46" spans="1:27" x14ac:dyDescent="0.3">
      <c r="A46" s="5"/>
      <c r="B46" s="5"/>
      <c r="C46" s="5"/>
      <c r="D46" s="5" t="s">
        <v>29</v>
      </c>
      <c r="E46" s="5"/>
      <c r="F46" s="8"/>
      <c r="G46" s="8"/>
      <c r="H46" s="5"/>
      <c r="I46" s="5"/>
      <c r="J46" s="5">
        <v>0</v>
      </c>
      <c r="K46" s="5">
        <f>LARGE(K40:K45,3)+LARGE(K40:K45,2)+LARGE(K40:K45,1)-J46</f>
        <v>32.167000000000002</v>
      </c>
      <c r="L46" s="5"/>
      <c r="M46" s="5"/>
      <c r="N46" s="5">
        <v>0</v>
      </c>
      <c r="O46" s="5">
        <f>LARGE(O40:O45,3)+LARGE(O40:O45,2)+LARGE(O40:O45,1)-N46</f>
        <v>27.466000000000001</v>
      </c>
      <c r="P46" s="5"/>
      <c r="Q46" s="5"/>
      <c r="R46" s="5">
        <v>0</v>
      </c>
      <c r="S46" s="5">
        <f>LARGE(S40:S45,3)+LARGE(S40:S45,2)+LARGE(S40:S45,1)-R46</f>
        <v>29.966999999999999</v>
      </c>
      <c r="T46" s="5"/>
      <c r="U46" s="5"/>
      <c r="V46" s="5">
        <v>0</v>
      </c>
      <c r="W46" s="5">
        <f>LARGE(W40:W45,3)+LARGE(W40:W45,2)+LARGE(W40:W45,1)-V46</f>
        <v>32.701999999999998</v>
      </c>
      <c r="X46" s="5">
        <f t="shared" si="24"/>
        <v>122.30199999999999</v>
      </c>
      <c r="Y46">
        <f>X46</f>
        <v>122.30199999999999</v>
      </c>
      <c r="Z46" t="str">
        <f>D39</f>
        <v>Sportovní gymnastika Pelhřimov z.s.</v>
      </c>
      <c r="AA46">
        <v>8</v>
      </c>
    </row>
    <row r="47" spans="1:27" x14ac:dyDescent="0.3">
      <c r="A47" s="3">
        <v>6</v>
      </c>
      <c r="B47" s="3">
        <v>3346</v>
      </c>
      <c r="C47" s="3">
        <v>8387</v>
      </c>
      <c r="D47" s="3" t="s">
        <v>40</v>
      </c>
      <c r="E47" s="3"/>
      <c r="F47" s="9"/>
      <c r="G47" s="9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>
        <f>X54</f>
        <v>106.96899999999999</v>
      </c>
      <c r="Z47" t="str">
        <f>D47</f>
        <v>TJ Nová Včelnice, z.s.</v>
      </c>
      <c r="AA47">
        <v>1</v>
      </c>
    </row>
    <row r="48" spans="1:27" x14ac:dyDescent="0.3">
      <c r="B48">
        <v>453824</v>
      </c>
      <c r="C48">
        <v>8387</v>
      </c>
      <c r="D48" t="s">
        <v>102</v>
      </c>
      <c r="E48">
        <v>2010</v>
      </c>
      <c r="F48" s="6" t="s">
        <v>42</v>
      </c>
      <c r="G48" s="6" t="s">
        <v>103</v>
      </c>
      <c r="H48" s="4">
        <v>3</v>
      </c>
      <c r="I48" s="4">
        <v>7.6669999999999998</v>
      </c>
      <c r="J48" s="4">
        <v>0</v>
      </c>
      <c r="K48" s="5">
        <f t="shared" ref="K48:K53" si="25">H48+I48-J48</f>
        <v>10.667</v>
      </c>
      <c r="L48" s="4">
        <v>1.1000000000000001</v>
      </c>
      <c r="M48" s="4">
        <v>6.9</v>
      </c>
      <c r="N48" s="4">
        <v>0</v>
      </c>
      <c r="O48" s="5">
        <f t="shared" ref="O48:O53" si="26">L48+M48-N48</f>
        <v>8</v>
      </c>
      <c r="P48" s="4">
        <v>2.7</v>
      </c>
      <c r="Q48" s="4">
        <v>6.6</v>
      </c>
      <c r="R48" s="4">
        <v>0</v>
      </c>
      <c r="S48" s="5">
        <f t="shared" ref="S48:S53" si="27">P48+Q48-R48</f>
        <v>9.3000000000000007</v>
      </c>
      <c r="T48" s="4">
        <v>1.8</v>
      </c>
      <c r="U48" s="4">
        <v>4.5670000000000002</v>
      </c>
      <c r="V48" s="4">
        <v>0.5</v>
      </c>
      <c r="W48" s="5">
        <f t="shared" ref="W48:W53" si="28">T48+U48-V48</f>
        <v>5.867</v>
      </c>
      <c r="X48" s="5">
        <f t="shared" ref="X48:X54" si="29">K48+O48+S48+W48</f>
        <v>33.834000000000003</v>
      </c>
      <c r="Y48">
        <f>X54</f>
        <v>106.96899999999999</v>
      </c>
      <c r="Z48" t="str">
        <f>D47</f>
        <v>TJ Nová Včelnice, z.s.</v>
      </c>
      <c r="AA48">
        <v>2</v>
      </c>
    </row>
    <row r="49" spans="1:27" s="25" customFormat="1" x14ac:dyDescent="0.3">
      <c r="A49"/>
      <c r="B49">
        <v>787593</v>
      </c>
      <c r="C49">
        <v>8387</v>
      </c>
      <c r="D49" t="s">
        <v>104</v>
      </c>
      <c r="E49">
        <v>2010</v>
      </c>
      <c r="F49" s="6" t="s">
        <v>42</v>
      </c>
      <c r="G49" s="6" t="s">
        <v>103</v>
      </c>
      <c r="H49" s="4">
        <v>3</v>
      </c>
      <c r="I49" s="4">
        <v>7.9669999999999996</v>
      </c>
      <c r="J49" s="4">
        <v>0</v>
      </c>
      <c r="K49" s="5">
        <f t="shared" si="25"/>
        <v>10.966999999999999</v>
      </c>
      <c r="L49" s="4">
        <v>1.1000000000000001</v>
      </c>
      <c r="M49" s="4">
        <v>7.7329999999999997</v>
      </c>
      <c r="N49" s="4">
        <v>0</v>
      </c>
      <c r="O49" s="5">
        <f t="shared" si="26"/>
        <v>8.8330000000000002</v>
      </c>
      <c r="P49" s="4">
        <v>2.6</v>
      </c>
      <c r="Q49" s="4">
        <v>6</v>
      </c>
      <c r="R49" s="4">
        <v>0</v>
      </c>
      <c r="S49" s="5">
        <f t="shared" si="27"/>
        <v>8.6</v>
      </c>
      <c r="T49" s="4">
        <v>2.4</v>
      </c>
      <c r="U49" s="4">
        <v>4.9340000000000002</v>
      </c>
      <c r="V49" s="4">
        <v>0.5</v>
      </c>
      <c r="W49" s="5">
        <f t="shared" si="28"/>
        <v>6.8339999999999996</v>
      </c>
      <c r="X49" s="5">
        <f t="shared" si="29"/>
        <v>35.233999999999995</v>
      </c>
      <c r="Y49">
        <f>X54</f>
        <v>106.96899999999999</v>
      </c>
      <c r="Z49" s="25" t="str">
        <f>D47</f>
        <v>TJ Nová Včelnice, z.s.</v>
      </c>
      <c r="AA49" s="25">
        <v>3</v>
      </c>
    </row>
    <row r="50" spans="1:27" x14ac:dyDescent="0.3">
      <c r="B50">
        <v>731748</v>
      </c>
      <c r="C50">
        <v>8387</v>
      </c>
      <c r="D50" t="s">
        <v>105</v>
      </c>
      <c r="E50">
        <v>2010</v>
      </c>
      <c r="F50" s="6" t="s">
        <v>42</v>
      </c>
      <c r="G50" s="6" t="s">
        <v>103</v>
      </c>
      <c r="H50" s="4">
        <v>3</v>
      </c>
      <c r="I50" s="4">
        <v>7.0670000000000002</v>
      </c>
      <c r="J50" s="4">
        <v>0</v>
      </c>
      <c r="K50" s="5">
        <f t="shared" si="25"/>
        <v>10.067</v>
      </c>
      <c r="L50" s="4">
        <v>1.1000000000000001</v>
      </c>
      <c r="M50" s="4">
        <v>7.1</v>
      </c>
      <c r="N50" s="4">
        <v>0</v>
      </c>
      <c r="O50" s="5">
        <f t="shared" si="26"/>
        <v>8.1999999999999993</v>
      </c>
      <c r="P50" s="4">
        <v>2.6</v>
      </c>
      <c r="Q50" s="4">
        <v>5.8339999999999996</v>
      </c>
      <c r="R50" s="4">
        <v>0</v>
      </c>
      <c r="S50" s="5">
        <f t="shared" si="27"/>
        <v>8.4339999999999993</v>
      </c>
      <c r="T50" s="4">
        <v>1.8</v>
      </c>
      <c r="U50" s="4">
        <v>4.734</v>
      </c>
      <c r="V50" s="4">
        <v>0.5</v>
      </c>
      <c r="W50" s="5">
        <f t="shared" si="28"/>
        <v>6.0339999999999998</v>
      </c>
      <c r="X50" s="5">
        <f t="shared" si="29"/>
        <v>32.734999999999999</v>
      </c>
      <c r="Y50">
        <f>X54</f>
        <v>106.96899999999999</v>
      </c>
      <c r="Z50" t="str">
        <f>D47</f>
        <v>TJ Nová Včelnice, z.s.</v>
      </c>
      <c r="AA50">
        <v>4</v>
      </c>
    </row>
    <row r="51" spans="1:27" x14ac:dyDescent="0.3">
      <c r="B51">
        <v>601339</v>
      </c>
      <c r="C51">
        <v>5185</v>
      </c>
      <c r="D51" t="s">
        <v>90</v>
      </c>
      <c r="E51">
        <v>2011</v>
      </c>
      <c r="F51" s="6" t="s">
        <v>88</v>
      </c>
      <c r="G51" s="6" t="s">
        <v>89</v>
      </c>
      <c r="H51" s="4">
        <v>3</v>
      </c>
      <c r="I51" s="4">
        <v>7.5</v>
      </c>
      <c r="J51" s="4">
        <v>0</v>
      </c>
      <c r="K51" s="5">
        <f t="shared" si="25"/>
        <v>10.5</v>
      </c>
      <c r="L51" s="4">
        <v>1.1000000000000001</v>
      </c>
      <c r="M51" s="4">
        <v>7.2</v>
      </c>
      <c r="N51" s="4">
        <v>0</v>
      </c>
      <c r="O51" s="5">
        <f t="shared" si="26"/>
        <v>8.3000000000000007</v>
      </c>
      <c r="P51" s="4">
        <v>2.8</v>
      </c>
      <c r="Q51" s="4">
        <v>6.4340000000000002</v>
      </c>
      <c r="R51" s="4">
        <v>0</v>
      </c>
      <c r="S51" s="5">
        <f t="shared" si="27"/>
        <v>9.234</v>
      </c>
      <c r="T51" s="4">
        <v>2.7</v>
      </c>
      <c r="U51" s="4">
        <v>6.8</v>
      </c>
      <c r="V51" s="4">
        <v>0</v>
      </c>
      <c r="W51" s="5">
        <f t="shared" si="28"/>
        <v>9.5</v>
      </c>
      <c r="X51" s="5">
        <f t="shared" si="29"/>
        <v>37.533999999999999</v>
      </c>
      <c r="Y51" s="30">
        <f>X54</f>
        <v>106.96899999999999</v>
      </c>
      <c r="Z51" t="str">
        <f>D47</f>
        <v>TJ Nová Včelnice, z.s.</v>
      </c>
      <c r="AA51">
        <v>5</v>
      </c>
    </row>
    <row r="52" spans="1:27" x14ac:dyDescent="0.3">
      <c r="B52">
        <v>0</v>
      </c>
      <c r="C52">
        <v>0</v>
      </c>
      <c r="F52" s="6"/>
      <c r="G52" s="6"/>
      <c r="H52" s="4">
        <v>0</v>
      </c>
      <c r="I52" s="4">
        <v>0</v>
      </c>
      <c r="J52" s="4">
        <v>0</v>
      </c>
      <c r="K52" s="5">
        <f t="shared" si="25"/>
        <v>0</v>
      </c>
      <c r="L52" s="4">
        <v>0</v>
      </c>
      <c r="M52" s="4">
        <v>0</v>
      </c>
      <c r="N52" s="4">
        <v>0</v>
      </c>
      <c r="O52" s="5">
        <f t="shared" si="26"/>
        <v>0</v>
      </c>
      <c r="P52" s="4">
        <v>0</v>
      </c>
      <c r="Q52" s="4">
        <v>0</v>
      </c>
      <c r="R52" s="4">
        <v>0</v>
      </c>
      <c r="S52" s="5">
        <f t="shared" si="27"/>
        <v>0</v>
      </c>
      <c r="T52" s="4">
        <v>0</v>
      </c>
      <c r="U52" s="4">
        <v>0</v>
      </c>
      <c r="V52" s="4">
        <v>0</v>
      </c>
      <c r="W52" s="5">
        <f t="shared" si="28"/>
        <v>0</v>
      </c>
      <c r="X52" s="5">
        <f t="shared" si="29"/>
        <v>0</v>
      </c>
      <c r="Y52">
        <f>X54</f>
        <v>106.96899999999999</v>
      </c>
      <c r="Z52" t="str">
        <f>D47</f>
        <v>TJ Nová Včelnice, z.s.</v>
      </c>
      <c r="AA52">
        <v>6</v>
      </c>
    </row>
    <row r="53" spans="1:27" x14ac:dyDescent="0.3">
      <c r="B53">
        <v>0</v>
      </c>
      <c r="C53">
        <v>0</v>
      </c>
      <c r="F53" s="6"/>
      <c r="G53" s="6"/>
      <c r="H53" s="4">
        <v>0</v>
      </c>
      <c r="I53" s="4">
        <v>0</v>
      </c>
      <c r="J53" s="4">
        <v>0</v>
      </c>
      <c r="K53" s="5">
        <f t="shared" si="25"/>
        <v>0</v>
      </c>
      <c r="L53" s="4">
        <v>0</v>
      </c>
      <c r="M53" s="4">
        <v>0</v>
      </c>
      <c r="N53" s="4">
        <v>0</v>
      </c>
      <c r="O53" s="5">
        <f t="shared" si="26"/>
        <v>0</v>
      </c>
      <c r="P53" s="4">
        <v>0</v>
      </c>
      <c r="Q53" s="4">
        <v>0</v>
      </c>
      <c r="R53" s="4">
        <v>0</v>
      </c>
      <c r="S53" s="5">
        <f t="shared" si="27"/>
        <v>0</v>
      </c>
      <c r="T53" s="4">
        <v>0</v>
      </c>
      <c r="U53" s="4">
        <v>0</v>
      </c>
      <c r="V53" s="4">
        <v>0</v>
      </c>
      <c r="W53" s="5">
        <f t="shared" si="28"/>
        <v>0</v>
      </c>
      <c r="X53" s="5">
        <f t="shared" si="29"/>
        <v>0</v>
      </c>
      <c r="Y53">
        <f>X54</f>
        <v>106.96899999999999</v>
      </c>
      <c r="Z53" t="str">
        <f>D47</f>
        <v>TJ Nová Včelnice, z.s.</v>
      </c>
      <c r="AA53">
        <v>7</v>
      </c>
    </row>
    <row r="54" spans="1:27" x14ac:dyDescent="0.3">
      <c r="A54" s="5"/>
      <c r="B54" s="5"/>
      <c r="C54" s="5"/>
      <c r="D54" s="5" t="s">
        <v>29</v>
      </c>
      <c r="E54" s="5"/>
      <c r="F54" s="8"/>
      <c r="G54" s="8"/>
      <c r="H54" s="5"/>
      <c r="I54" s="5"/>
      <c r="J54" s="5">
        <v>0</v>
      </c>
      <c r="K54" s="5">
        <f>LARGE(K48:K53,3)+LARGE(K48:K53,2)+LARGE(K48:K53,1)-J54</f>
        <v>32.134</v>
      </c>
      <c r="L54" s="5"/>
      <c r="M54" s="5"/>
      <c r="N54" s="5">
        <v>0</v>
      </c>
      <c r="O54" s="5">
        <f>LARGE(O48:O53,3)+LARGE(O48:O53,2)+LARGE(O48:O53,1)-N54</f>
        <v>25.332999999999998</v>
      </c>
      <c r="P54" s="5"/>
      <c r="Q54" s="5"/>
      <c r="R54" s="5">
        <v>0</v>
      </c>
      <c r="S54" s="5">
        <f>LARGE(S48:S53,3)+LARGE(S48:S53,2)+LARGE(S48:S53,1)-R54</f>
        <v>27.134</v>
      </c>
      <c r="T54" s="5"/>
      <c r="U54" s="5"/>
      <c r="V54" s="5">
        <v>0</v>
      </c>
      <c r="W54" s="5">
        <f>LARGE(W48:W53,3)+LARGE(W48:W53,2)+LARGE(W48:W53,1)-V54</f>
        <v>22.367999999999999</v>
      </c>
      <c r="X54" s="5">
        <f t="shared" si="29"/>
        <v>106.96899999999999</v>
      </c>
      <c r="Y54">
        <f>X54</f>
        <v>106.96899999999999</v>
      </c>
      <c r="Z54" t="str">
        <f>D47</f>
        <v>TJ Nová Včelnice, z.s.</v>
      </c>
      <c r="AA54">
        <v>8</v>
      </c>
    </row>
  </sheetData>
  <sheetProtection formatCells="0" formatColumns="0" formatRows="0" insertColumns="0" insertRows="0" insertHyperlinks="0" deleteColumns="0" deleteRows="0" sort="0" autoFilter="0" pivotTables="0"/>
  <sortState xmlns:xlrd2="http://schemas.microsoft.com/office/spreadsheetml/2017/richdata2" ref="A7:Y54">
    <sortCondition descending="1" ref="Y7:Y54"/>
  </sortState>
  <pageMargins left="0.23622047244094491" right="0.23622047244094491" top="0.15748031496062992" bottom="0.15748031496062992" header="0.31496062992125984" footer="0.31496062992125984"/>
  <pageSetup paperSize="9" scale="70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A14"/>
  <sheetViews>
    <sheetView workbookViewId="0">
      <selection activeCell="Q20" sqref="Q20"/>
    </sheetView>
  </sheetViews>
  <sheetFormatPr defaultRowHeight="14.4" x14ac:dyDescent="0.3"/>
  <cols>
    <col min="1" max="1" width="6.109375" customWidth="1"/>
    <col min="2" max="3" width="10" hidden="1" customWidth="1"/>
    <col min="4" max="4" width="16.88671875" customWidth="1"/>
    <col min="5" max="5" width="5.88671875" customWidth="1"/>
    <col min="6" max="6" width="12" customWidth="1"/>
    <col min="7" max="7" width="14.6640625" customWidth="1"/>
    <col min="8" max="10" width="7" customWidth="1"/>
    <col min="11" max="11" width="8" customWidth="1"/>
    <col min="12" max="14" width="7" customWidth="1"/>
    <col min="15" max="15" width="8" customWidth="1"/>
    <col min="16" max="18" width="7" customWidth="1"/>
    <col min="19" max="19" width="8" customWidth="1"/>
    <col min="20" max="22" width="7" customWidth="1"/>
    <col min="23" max="24" width="8" customWidth="1"/>
    <col min="25" max="25" width="6.88671875" hidden="1" customWidth="1"/>
    <col min="26" max="26" width="20" hidden="1" customWidth="1"/>
    <col min="27" max="27" width="8" hidden="1" customWidth="1"/>
  </cols>
  <sheetData>
    <row r="1" spans="1:27" ht="18" x14ac:dyDescent="0.35">
      <c r="D1" s="1" t="s">
        <v>0</v>
      </c>
    </row>
    <row r="2" spans="1:27" ht="18" x14ac:dyDescent="0.35">
      <c r="D2" s="1" t="s">
        <v>1</v>
      </c>
      <c r="G2" s="10" t="s">
        <v>192</v>
      </c>
    </row>
    <row r="3" spans="1:27" ht="18" x14ac:dyDescent="0.35">
      <c r="D3" s="1" t="s">
        <v>110</v>
      </c>
      <c r="G3" s="10" t="s">
        <v>191</v>
      </c>
    </row>
    <row r="6" spans="1:27" x14ac:dyDescent="0.3">
      <c r="A6" s="2" t="s">
        <v>3</v>
      </c>
      <c r="B6" s="2" t="s">
        <v>4</v>
      </c>
      <c r="C6" s="2" t="s">
        <v>5</v>
      </c>
      <c r="D6" s="2" t="s">
        <v>6</v>
      </c>
      <c r="E6" s="2" t="s">
        <v>7</v>
      </c>
      <c r="F6" s="2" t="s">
        <v>8</v>
      </c>
      <c r="G6" s="2" t="s">
        <v>9</v>
      </c>
      <c r="H6" s="2" t="s">
        <v>10</v>
      </c>
      <c r="I6" s="2" t="s">
        <v>11</v>
      </c>
      <c r="J6" s="2" t="s">
        <v>12</v>
      </c>
      <c r="K6" s="2" t="s">
        <v>13</v>
      </c>
      <c r="L6" s="2" t="s">
        <v>10</v>
      </c>
      <c r="M6" s="2" t="s">
        <v>11</v>
      </c>
      <c r="N6" s="2" t="s">
        <v>12</v>
      </c>
      <c r="O6" s="2" t="s">
        <v>14</v>
      </c>
      <c r="P6" s="2" t="s">
        <v>10</v>
      </c>
      <c r="Q6" s="2" t="s">
        <v>11</v>
      </c>
      <c r="R6" s="2" t="s">
        <v>12</v>
      </c>
      <c r="S6" s="2" t="s">
        <v>15</v>
      </c>
      <c r="T6" s="2" t="s">
        <v>10</v>
      </c>
      <c r="U6" s="2" t="s">
        <v>11</v>
      </c>
      <c r="V6" s="2" t="s">
        <v>12</v>
      </c>
      <c r="W6" s="2" t="s">
        <v>16</v>
      </c>
      <c r="X6" s="2" t="s">
        <v>17</v>
      </c>
      <c r="Y6" s="2" t="s">
        <v>18</v>
      </c>
      <c r="Z6" s="2" t="s">
        <v>19</v>
      </c>
      <c r="AA6" s="2" t="s">
        <v>20</v>
      </c>
    </row>
    <row r="7" spans="1:27" x14ac:dyDescent="0.3">
      <c r="A7" s="32">
        <v>1</v>
      </c>
      <c r="B7" s="3">
        <v>3031</v>
      </c>
      <c r="C7" s="3">
        <v>4792</v>
      </c>
      <c r="D7" s="3" t="s">
        <v>48</v>
      </c>
      <c r="E7" s="3"/>
      <c r="F7" s="9"/>
      <c r="G7" s="9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>
        <f>X14</f>
        <v>131.76900000000001</v>
      </c>
      <c r="Z7" t="str">
        <f>D7</f>
        <v>TJ Slovan J.Hradec, z.s.</v>
      </c>
      <c r="AA7">
        <v>1</v>
      </c>
    </row>
    <row r="8" spans="1:27" x14ac:dyDescent="0.3">
      <c r="B8">
        <v>131168</v>
      </c>
      <c r="C8">
        <v>4792</v>
      </c>
      <c r="D8" t="s">
        <v>112</v>
      </c>
      <c r="E8">
        <v>2008</v>
      </c>
      <c r="F8" s="6" t="s">
        <v>50</v>
      </c>
      <c r="G8" s="7" t="s">
        <v>113</v>
      </c>
      <c r="H8" s="4">
        <v>2.8</v>
      </c>
      <c r="I8" s="4">
        <v>8.8670000000000009</v>
      </c>
      <c r="J8" s="4">
        <v>0</v>
      </c>
      <c r="K8" s="5">
        <f t="shared" ref="K8:K13" si="0">H8+I8-J8</f>
        <v>11.667000000000002</v>
      </c>
      <c r="L8" s="4">
        <v>2.6</v>
      </c>
      <c r="M8" s="4">
        <v>9</v>
      </c>
      <c r="N8" s="4">
        <v>0</v>
      </c>
      <c r="O8" s="5">
        <f t="shared" ref="O8:O13" si="1">L8+M8-N8</f>
        <v>11.6</v>
      </c>
      <c r="P8" s="4">
        <v>3.3</v>
      </c>
      <c r="Q8" s="4">
        <v>7.734</v>
      </c>
      <c r="R8" s="4">
        <v>0</v>
      </c>
      <c r="S8" s="5">
        <f t="shared" ref="S8:S13" si="2">P8+Q8-R8</f>
        <v>11.033999999999999</v>
      </c>
      <c r="T8" s="4">
        <v>3.2</v>
      </c>
      <c r="U8" s="4">
        <v>7.2670000000000003</v>
      </c>
      <c r="V8" s="4">
        <v>0</v>
      </c>
      <c r="W8" s="5">
        <f t="shared" ref="W8:W13" si="3">T8+U8-V8</f>
        <v>10.467000000000001</v>
      </c>
      <c r="X8" s="5">
        <f t="shared" ref="X8:X14" si="4">K8+O8+S8+W8</f>
        <v>44.768000000000001</v>
      </c>
      <c r="Y8">
        <f>X14</f>
        <v>131.76900000000001</v>
      </c>
      <c r="Z8" t="str">
        <f>D7</f>
        <v>TJ Slovan J.Hradec, z.s.</v>
      </c>
      <c r="AA8">
        <v>2</v>
      </c>
    </row>
    <row r="9" spans="1:27" x14ac:dyDescent="0.3">
      <c r="B9">
        <v>194683</v>
      </c>
      <c r="C9">
        <v>4792</v>
      </c>
      <c r="D9" t="s">
        <v>114</v>
      </c>
      <c r="E9">
        <v>2009</v>
      </c>
      <c r="F9" s="6" t="s">
        <v>50</v>
      </c>
      <c r="G9" s="7" t="s">
        <v>115</v>
      </c>
      <c r="H9" s="31">
        <v>2.8</v>
      </c>
      <c r="I9" s="4">
        <v>8.6</v>
      </c>
      <c r="J9" s="4">
        <v>0</v>
      </c>
      <c r="K9" s="5">
        <f t="shared" si="0"/>
        <v>11.399999999999999</v>
      </c>
      <c r="L9" s="4">
        <v>2.1</v>
      </c>
      <c r="M9" s="4">
        <v>7.9329999999999998</v>
      </c>
      <c r="N9" s="4">
        <v>0</v>
      </c>
      <c r="O9" s="5">
        <f t="shared" si="1"/>
        <v>10.032999999999999</v>
      </c>
      <c r="P9" s="4">
        <v>3.4</v>
      </c>
      <c r="Q9" s="4">
        <v>7.2</v>
      </c>
      <c r="R9" s="4">
        <v>0.1</v>
      </c>
      <c r="S9" s="5">
        <f t="shared" si="2"/>
        <v>10.5</v>
      </c>
      <c r="T9" s="4">
        <v>3.4</v>
      </c>
      <c r="U9" s="4">
        <v>7.5670000000000002</v>
      </c>
      <c r="V9" s="4">
        <v>0</v>
      </c>
      <c r="W9" s="5">
        <f t="shared" si="3"/>
        <v>10.967000000000001</v>
      </c>
      <c r="X9" s="5">
        <f t="shared" si="4"/>
        <v>42.9</v>
      </c>
      <c r="Y9">
        <f>X14</f>
        <v>131.76900000000001</v>
      </c>
      <c r="Z9" t="str">
        <f>D7</f>
        <v>TJ Slovan J.Hradec, z.s.</v>
      </c>
      <c r="AA9">
        <v>3</v>
      </c>
    </row>
    <row r="10" spans="1:27" x14ac:dyDescent="0.3">
      <c r="B10">
        <v>884831</v>
      </c>
      <c r="C10">
        <v>4792</v>
      </c>
      <c r="D10" t="s">
        <v>116</v>
      </c>
      <c r="E10">
        <v>2007</v>
      </c>
      <c r="F10" s="6" t="s">
        <v>50</v>
      </c>
      <c r="G10" s="7" t="s">
        <v>117</v>
      </c>
      <c r="H10" s="4">
        <v>2.8</v>
      </c>
      <c r="I10" s="4">
        <v>8.6669999999999998</v>
      </c>
      <c r="J10" s="4">
        <v>0</v>
      </c>
      <c r="K10" s="5">
        <f t="shared" si="0"/>
        <v>11.466999999999999</v>
      </c>
      <c r="L10" s="4">
        <v>2.6</v>
      </c>
      <c r="M10" s="4">
        <v>7.4329999999999998</v>
      </c>
      <c r="N10" s="4">
        <v>0</v>
      </c>
      <c r="O10" s="5">
        <f t="shared" si="1"/>
        <v>10.032999999999999</v>
      </c>
      <c r="P10" s="4">
        <v>3.4</v>
      </c>
      <c r="Q10" s="4">
        <v>5.5670000000000002</v>
      </c>
      <c r="R10" s="4">
        <v>0</v>
      </c>
      <c r="S10" s="5">
        <f t="shared" si="2"/>
        <v>8.9670000000000005</v>
      </c>
      <c r="T10" s="4">
        <v>3.3</v>
      </c>
      <c r="U10" s="4">
        <v>7.9340000000000002</v>
      </c>
      <c r="V10" s="4">
        <v>0</v>
      </c>
      <c r="W10" s="5">
        <f t="shared" si="3"/>
        <v>11.234</v>
      </c>
      <c r="X10" s="5">
        <f t="shared" si="4"/>
        <v>41.701000000000001</v>
      </c>
      <c r="Y10">
        <f>X14</f>
        <v>131.76900000000001</v>
      </c>
      <c r="Z10" t="str">
        <f>D7</f>
        <v>TJ Slovan J.Hradec, z.s.</v>
      </c>
      <c r="AA10">
        <v>4</v>
      </c>
    </row>
    <row r="11" spans="1:27" x14ac:dyDescent="0.3">
      <c r="B11">
        <v>790909</v>
      </c>
      <c r="C11">
        <v>4792</v>
      </c>
      <c r="D11" t="s">
        <v>118</v>
      </c>
      <c r="E11">
        <v>2008</v>
      </c>
      <c r="F11" s="6" t="s">
        <v>50</v>
      </c>
      <c r="G11" s="7" t="s">
        <v>119</v>
      </c>
      <c r="H11" s="4">
        <v>2.8</v>
      </c>
      <c r="I11" s="4">
        <v>8.8000000000000007</v>
      </c>
      <c r="J11" s="4">
        <v>0</v>
      </c>
      <c r="K11" s="5">
        <f t="shared" si="0"/>
        <v>11.600000000000001</v>
      </c>
      <c r="L11" s="4">
        <v>2.1</v>
      </c>
      <c r="M11" s="4">
        <v>8.8659999999999997</v>
      </c>
      <c r="N11" s="4">
        <v>0</v>
      </c>
      <c r="O11" s="5">
        <f t="shared" si="1"/>
        <v>10.965999999999999</v>
      </c>
      <c r="P11" s="4">
        <v>3.2</v>
      </c>
      <c r="Q11" s="4">
        <v>7.0339999999999998</v>
      </c>
      <c r="R11" s="4">
        <v>0</v>
      </c>
      <c r="S11" s="5">
        <f t="shared" si="2"/>
        <v>10.234</v>
      </c>
      <c r="T11" s="4">
        <v>3.2</v>
      </c>
      <c r="U11" s="4">
        <v>7.2</v>
      </c>
      <c r="V11" s="4">
        <v>0</v>
      </c>
      <c r="W11" s="5">
        <f t="shared" si="3"/>
        <v>10.4</v>
      </c>
      <c r="X11" s="5">
        <f t="shared" si="4"/>
        <v>43.2</v>
      </c>
      <c r="Y11">
        <f>X14</f>
        <v>131.76900000000001</v>
      </c>
      <c r="Z11" t="str">
        <f>D7</f>
        <v>TJ Slovan J.Hradec, z.s.</v>
      </c>
      <c r="AA11">
        <v>5</v>
      </c>
    </row>
    <row r="12" spans="1:27" x14ac:dyDescent="0.3">
      <c r="B12">
        <v>0</v>
      </c>
      <c r="C12">
        <v>0</v>
      </c>
      <c r="H12" s="4">
        <v>0</v>
      </c>
      <c r="I12" s="4">
        <v>0</v>
      </c>
      <c r="J12" s="4">
        <v>0</v>
      </c>
      <c r="K12" s="5">
        <f t="shared" si="0"/>
        <v>0</v>
      </c>
      <c r="L12" s="4">
        <v>0</v>
      </c>
      <c r="M12" s="4">
        <v>0</v>
      </c>
      <c r="N12" s="4">
        <v>0</v>
      </c>
      <c r="O12" s="5">
        <f t="shared" si="1"/>
        <v>0</v>
      </c>
      <c r="P12" s="4">
        <v>0</v>
      </c>
      <c r="Q12" s="4">
        <v>0</v>
      </c>
      <c r="R12" s="4">
        <v>0</v>
      </c>
      <c r="S12" s="5">
        <f t="shared" si="2"/>
        <v>0</v>
      </c>
      <c r="T12" s="4">
        <v>0</v>
      </c>
      <c r="U12" s="4">
        <v>0</v>
      </c>
      <c r="V12" s="4">
        <v>0</v>
      </c>
      <c r="W12" s="5">
        <f t="shared" si="3"/>
        <v>0</v>
      </c>
      <c r="X12" s="5">
        <f t="shared" si="4"/>
        <v>0</v>
      </c>
      <c r="Y12">
        <f>X14</f>
        <v>131.76900000000001</v>
      </c>
      <c r="Z12" t="str">
        <f>D7</f>
        <v>TJ Slovan J.Hradec, z.s.</v>
      </c>
      <c r="AA12">
        <v>6</v>
      </c>
    </row>
    <row r="13" spans="1:27" x14ac:dyDescent="0.3">
      <c r="B13">
        <v>0</v>
      </c>
      <c r="C13">
        <v>0</v>
      </c>
      <c r="H13" s="4">
        <v>0</v>
      </c>
      <c r="I13" s="4">
        <v>0</v>
      </c>
      <c r="J13" s="4">
        <v>0</v>
      </c>
      <c r="K13" s="5">
        <f t="shared" si="0"/>
        <v>0</v>
      </c>
      <c r="L13" s="4">
        <v>0</v>
      </c>
      <c r="M13" s="4">
        <v>0</v>
      </c>
      <c r="N13" s="4">
        <v>0</v>
      </c>
      <c r="O13" s="5">
        <f t="shared" si="1"/>
        <v>0</v>
      </c>
      <c r="P13" s="4">
        <v>0</v>
      </c>
      <c r="Q13" s="4">
        <v>0</v>
      </c>
      <c r="R13" s="4">
        <v>0</v>
      </c>
      <c r="S13" s="5">
        <f t="shared" si="2"/>
        <v>0</v>
      </c>
      <c r="T13" s="4">
        <v>0</v>
      </c>
      <c r="U13" s="4">
        <v>0</v>
      </c>
      <c r="V13" s="4">
        <v>0</v>
      </c>
      <c r="W13" s="5">
        <f t="shared" si="3"/>
        <v>0</v>
      </c>
      <c r="X13" s="5">
        <f t="shared" si="4"/>
        <v>0</v>
      </c>
      <c r="Y13">
        <f>X14</f>
        <v>131.76900000000001</v>
      </c>
      <c r="Z13" t="str">
        <f>D7</f>
        <v>TJ Slovan J.Hradec, z.s.</v>
      </c>
      <c r="AA13">
        <v>7</v>
      </c>
    </row>
    <row r="14" spans="1:27" x14ac:dyDescent="0.3">
      <c r="A14" s="5"/>
      <c r="B14" s="5"/>
      <c r="C14" s="5"/>
      <c r="D14" s="5" t="s">
        <v>29</v>
      </c>
      <c r="E14" s="5"/>
      <c r="F14" s="5"/>
      <c r="G14" s="5"/>
      <c r="H14" s="5"/>
      <c r="I14" s="5"/>
      <c r="J14" s="5">
        <v>0</v>
      </c>
      <c r="K14" s="5">
        <f>LARGE(K8:K13,3)+LARGE(K8:K13,2)+LARGE(K8:K13,1)-J14</f>
        <v>34.734000000000002</v>
      </c>
      <c r="L14" s="5"/>
      <c r="M14" s="5"/>
      <c r="N14" s="5">
        <v>0</v>
      </c>
      <c r="O14" s="5">
        <f>LARGE(O8:O13,3)+LARGE(O8:O13,2)+LARGE(O8:O13,1)-N14</f>
        <v>32.598999999999997</v>
      </c>
      <c r="P14" s="5"/>
      <c r="Q14" s="5"/>
      <c r="R14" s="5">
        <v>0</v>
      </c>
      <c r="S14" s="5">
        <f>LARGE(S8:S13,3)+LARGE(S8:S13,2)+LARGE(S8:S13,1)-R14</f>
        <v>31.768000000000001</v>
      </c>
      <c r="T14" s="5"/>
      <c r="U14" s="5"/>
      <c r="V14" s="5">
        <v>0</v>
      </c>
      <c r="W14" s="5">
        <f>LARGE(W8:W13,3)+LARGE(W8:W13,2)+LARGE(W8:W13,1)-V14</f>
        <v>32.667999999999999</v>
      </c>
      <c r="X14" s="5">
        <f t="shared" si="4"/>
        <v>131.76900000000001</v>
      </c>
      <c r="Y14">
        <f>X14</f>
        <v>131.76900000000001</v>
      </c>
      <c r="Z14" t="str">
        <f>D7</f>
        <v>TJ Slovan J.Hradec, z.s.</v>
      </c>
      <c r="AA14">
        <v>8</v>
      </c>
    </row>
  </sheetData>
  <sheetProtection formatCells="0" formatColumns="0" formatRows="0" insertColumns="0" insertRows="0" insertHyperlinks="0" deleteColumns="0" deleteRows="0" sort="0" autoFilter="0" pivotTables="0"/>
  <sortState xmlns:xlrd2="http://schemas.microsoft.com/office/spreadsheetml/2017/richdata2" ref="A7:Y14">
    <sortCondition descending="1" ref="Y7:Y14"/>
  </sortState>
  <pageMargins left="0.25" right="0.25" top="0.75" bottom="0.75" header="0.3" footer="0.3"/>
  <pageSetup paperSize="9" scale="77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A77"/>
  <sheetViews>
    <sheetView tabSelected="1" workbookViewId="0">
      <pane ySplit="6" topLeftCell="A19" activePane="bottomLeft" state="frozen"/>
      <selection pane="bottomLeft" activeCell="AE29" sqref="AE29"/>
    </sheetView>
  </sheetViews>
  <sheetFormatPr defaultRowHeight="14.4" x14ac:dyDescent="0.3"/>
  <cols>
    <col min="1" max="1" width="6" customWidth="1"/>
    <col min="2" max="3" width="10" hidden="1" customWidth="1"/>
    <col min="4" max="4" width="18.6640625" customWidth="1"/>
    <col min="5" max="5" width="5.88671875" customWidth="1"/>
    <col min="6" max="6" width="15.44140625" customWidth="1"/>
    <col min="7" max="7" width="14.88671875" customWidth="1"/>
    <col min="8" max="10" width="7" customWidth="1"/>
    <col min="11" max="11" width="8" customWidth="1"/>
    <col min="12" max="14" width="7" customWidth="1"/>
    <col min="15" max="15" width="8" customWidth="1"/>
    <col min="16" max="18" width="7" customWidth="1"/>
    <col min="19" max="19" width="8" customWidth="1"/>
    <col min="20" max="22" width="7" customWidth="1"/>
    <col min="23" max="24" width="8" customWidth="1"/>
    <col min="25" max="25" width="7.109375" hidden="1" customWidth="1"/>
    <col min="26" max="26" width="20" hidden="1" customWidth="1"/>
    <col min="27" max="27" width="8" hidden="1" customWidth="1"/>
  </cols>
  <sheetData>
    <row r="1" spans="1:27" ht="18" x14ac:dyDescent="0.35">
      <c r="D1" s="1" t="s">
        <v>0</v>
      </c>
    </row>
    <row r="2" spans="1:27" ht="18" x14ac:dyDescent="0.35">
      <c r="D2" s="1" t="s">
        <v>1</v>
      </c>
      <c r="G2" s="10" t="s">
        <v>192</v>
      </c>
    </row>
    <row r="3" spans="1:27" ht="18" x14ac:dyDescent="0.35">
      <c r="D3" s="1" t="s">
        <v>120</v>
      </c>
      <c r="G3" s="10" t="s">
        <v>191</v>
      </c>
    </row>
    <row r="6" spans="1:27" x14ac:dyDescent="0.3">
      <c r="A6" s="2" t="s">
        <v>3</v>
      </c>
      <c r="B6" s="2" t="s">
        <v>4</v>
      </c>
      <c r="C6" s="2" t="s">
        <v>5</v>
      </c>
      <c r="D6" s="2" t="s">
        <v>6</v>
      </c>
      <c r="E6" s="2" t="s">
        <v>7</v>
      </c>
      <c r="F6" s="2" t="s">
        <v>8</v>
      </c>
      <c r="G6" s="2" t="s">
        <v>9</v>
      </c>
      <c r="H6" s="2" t="s">
        <v>10</v>
      </c>
      <c r="I6" s="2" t="s">
        <v>11</v>
      </c>
      <c r="J6" s="2" t="s">
        <v>12</v>
      </c>
      <c r="K6" s="2" t="s">
        <v>13</v>
      </c>
      <c r="L6" s="2" t="s">
        <v>10</v>
      </c>
      <c r="M6" s="2" t="s">
        <v>11</v>
      </c>
      <c r="N6" s="2" t="s">
        <v>12</v>
      </c>
      <c r="O6" s="2" t="s">
        <v>14</v>
      </c>
      <c r="P6" s="2" t="s">
        <v>10</v>
      </c>
      <c r="Q6" s="2" t="s">
        <v>11</v>
      </c>
      <c r="R6" s="2" t="s">
        <v>12</v>
      </c>
      <c r="S6" s="2" t="s">
        <v>15</v>
      </c>
      <c r="T6" s="2" t="s">
        <v>10</v>
      </c>
      <c r="U6" s="2" t="s">
        <v>11</v>
      </c>
      <c r="V6" s="2" t="s">
        <v>12</v>
      </c>
      <c r="W6" s="2" t="s">
        <v>16</v>
      </c>
      <c r="X6" s="2" t="s">
        <v>17</v>
      </c>
      <c r="Y6" s="2" t="s">
        <v>18</v>
      </c>
      <c r="Z6" s="2" t="s">
        <v>19</v>
      </c>
      <c r="AA6" s="2" t="s">
        <v>20</v>
      </c>
    </row>
    <row r="7" spans="1:27" x14ac:dyDescent="0.3">
      <c r="A7" s="3">
        <v>1</v>
      </c>
      <c r="B7" s="3">
        <v>3352</v>
      </c>
      <c r="C7" s="3">
        <v>1482</v>
      </c>
      <c r="D7" s="3" t="s">
        <v>93</v>
      </c>
      <c r="E7" s="3"/>
      <c r="F7" s="9"/>
      <c r="G7" s="9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>
        <f>X14</f>
        <v>126.202</v>
      </c>
      <c r="Z7" t="str">
        <f>D7</f>
        <v>Tělovýchovná jednota Spartak MAS Sezimovo Ústí z.s</v>
      </c>
      <c r="AA7">
        <v>1</v>
      </c>
    </row>
    <row r="8" spans="1:27" x14ac:dyDescent="0.3">
      <c r="B8">
        <v>206426</v>
      </c>
      <c r="C8">
        <v>1482</v>
      </c>
      <c r="D8" t="s">
        <v>125</v>
      </c>
      <c r="E8">
        <v>2010</v>
      </c>
      <c r="F8" s="6" t="s">
        <v>193</v>
      </c>
      <c r="G8" s="6" t="s">
        <v>96</v>
      </c>
      <c r="H8" s="4">
        <v>0</v>
      </c>
      <c r="I8" s="4">
        <v>0</v>
      </c>
      <c r="J8" s="4">
        <v>0</v>
      </c>
      <c r="K8" s="5">
        <f t="shared" ref="K8:K13" si="0">H8+I8-J8</f>
        <v>0</v>
      </c>
      <c r="L8" s="4">
        <v>0</v>
      </c>
      <c r="M8" s="4">
        <v>0</v>
      </c>
      <c r="N8" s="4">
        <v>0</v>
      </c>
      <c r="O8" s="5">
        <f t="shared" ref="O8:O13" si="1">L8+M8-N8</f>
        <v>0</v>
      </c>
      <c r="P8" s="4">
        <v>2.9</v>
      </c>
      <c r="Q8" s="4">
        <v>6.867</v>
      </c>
      <c r="R8" s="4">
        <v>0</v>
      </c>
      <c r="S8" s="5">
        <f t="shared" ref="S8:S13" si="2">P8+Q8-R8</f>
        <v>9.7669999999999995</v>
      </c>
      <c r="T8" s="4">
        <v>0</v>
      </c>
      <c r="U8" s="4">
        <v>0</v>
      </c>
      <c r="V8" s="4">
        <v>0</v>
      </c>
      <c r="W8" s="5">
        <f t="shared" ref="W8:W13" si="3">T8+U8-V8</f>
        <v>0</v>
      </c>
      <c r="X8" s="5">
        <f t="shared" ref="X8:X14" si="4">K8+O8+S8+W8</f>
        <v>9.7669999999999995</v>
      </c>
      <c r="Y8">
        <f>X14</f>
        <v>126.202</v>
      </c>
      <c r="Z8" t="str">
        <f>D7</f>
        <v>Tělovýchovná jednota Spartak MAS Sezimovo Ústí z.s</v>
      </c>
      <c r="AA8">
        <v>2</v>
      </c>
    </row>
    <row r="9" spans="1:27" x14ac:dyDescent="0.3">
      <c r="B9">
        <v>681353</v>
      </c>
      <c r="C9">
        <v>1482</v>
      </c>
      <c r="D9" t="s">
        <v>126</v>
      </c>
      <c r="E9">
        <v>2010</v>
      </c>
      <c r="F9" s="6" t="s">
        <v>193</v>
      </c>
      <c r="G9" s="6" t="s">
        <v>96</v>
      </c>
      <c r="H9" s="4">
        <v>2</v>
      </c>
      <c r="I9" s="4">
        <v>8</v>
      </c>
      <c r="J9" s="4">
        <v>0</v>
      </c>
      <c r="K9" s="5">
        <f t="shared" si="0"/>
        <v>10</v>
      </c>
      <c r="L9" s="4">
        <v>2.5</v>
      </c>
      <c r="M9" s="4">
        <v>7.2329999999999997</v>
      </c>
      <c r="N9" s="4">
        <v>0</v>
      </c>
      <c r="O9" s="5">
        <f t="shared" si="1"/>
        <v>9.7330000000000005</v>
      </c>
      <c r="P9" s="4">
        <v>3</v>
      </c>
      <c r="Q9" s="4">
        <v>7.6669999999999998</v>
      </c>
      <c r="R9" s="4">
        <v>0</v>
      </c>
      <c r="S9" s="5">
        <f t="shared" si="2"/>
        <v>10.667</v>
      </c>
      <c r="T9" s="4">
        <v>3.1</v>
      </c>
      <c r="U9" s="4">
        <v>7.367</v>
      </c>
      <c r="V9" s="4">
        <v>0</v>
      </c>
      <c r="W9" s="5">
        <f t="shared" si="3"/>
        <v>10.467000000000001</v>
      </c>
      <c r="X9" s="5">
        <f t="shared" si="4"/>
        <v>40.866999999999997</v>
      </c>
      <c r="Y9">
        <f>X14</f>
        <v>126.202</v>
      </c>
      <c r="Z9" t="str">
        <f>D7</f>
        <v>Tělovýchovná jednota Spartak MAS Sezimovo Ústí z.s</v>
      </c>
      <c r="AA9">
        <v>3</v>
      </c>
    </row>
    <row r="10" spans="1:27" x14ac:dyDescent="0.3">
      <c r="B10">
        <v>763561</v>
      </c>
      <c r="C10">
        <v>1482</v>
      </c>
      <c r="D10" t="s">
        <v>127</v>
      </c>
      <c r="E10">
        <v>2009</v>
      </c>
      <c r="F10" s="6" t="s">
        <v>193</v>
      </c>
      <c r="G10" s="6" t="s">
        <v>96</v>
      </c>
      <c r="H10" s="4">
        <v>2</v>
      </c>
      <c r="I10" s="4">
        <v>8.9339999999999993</v>
      </c>
      <c r="J10" s="4">
        <v>0</v>
      </c>
      <c r="K10" s="5">
        <f t="shared" si="0"/>
        <v>10.933999999999999</v>
      </c>
      <c r="L10" s="4">
        <v>2.5</v>
      </c>
      <c r="M10" s="4">
        <v>7.4329999999999998</v>
      </c>
      <c r="N10" s="4">
        <v>0</v>
      </c>
      <c r="O10" s="5">
        <f t="shared" si="1"/>
        <v>9.9329999999999998</v>
      </c>
      <c r="P10" s="4">
        <v>3.2</v>
      </c>
      <c r="Q10" s="4">
        <v>7.867</v>
      </c>
      <c r="R10" s="4">
        <v>0</v>
      </c>
      <c r="S10" s="5">
        <f t="shared" si="2"/>
        <v>11.067</v>
      </c>
      <c r="T10" s="4">
        <v>3.3</v>
      </c>
      <c r="U10" s="4">
        <v>7.9</v>
      </c>
      <c r="V10" s="4">
        <v>0</v>
      </c>
      <c r="W10" s="5">
        <f t="shared" si="3"/>
        <v>11.2</v>
      </c>
      <c r="X10" s="5">
        <f t="shared" si="4"/>
        <v>43.134</v>
      </c>
      <c r="Y10">
        <f>X14</f>
        <v>126.202</v>
      </c>
      <c r="Z10" t="str">
        <f>D7</f>
        <v>Tělovýchovná jednota Spartak MAS Sezimovo Ústí z.s</v>
      </c>
      <c r="AA10">
        <v>4</v>
      </c>
    </row>
    <row r="11" spans="1:27" x14ac:dyDescent="0.3">
      <c r="B11">
        <v>677581</v>
      </c>
      <c r="C11">
        <v>1482</v>
      </c>
      <c r="D11" t="s">
        <v>128</v>
      </c>
      <c r="E11">
        <v>2007</v>
      </c>
      <c r="F11" s="6" t="s">
        <v>193</v>
      </c>
      <c r="G11" s="6" t="s">
        <v>96</v>
      </c>
      <c r="H11" s="4">
        <v>2.8</v>
      </c>
      <c r="I11" s="4">
        <v>8.5340000000000007</v>
      </c>
      <c r="J11" s="4">
        <v>0</v>
      </c>
      <c r="K11" s="5">
        <f t="shared" si="0"/>
        <v>11.334</v>
      </c>
      <c r="L11" s="4">
        <v>2.5</v>
      </c>
      <c r="M11" s="4">
        <v>7.8330000000000002</v>
      </c>
      <c r="N11" s="4">
        <v>0</v>
      </c>
      <c r="O11" s="5">
        <f t="shared" si="1"/>
        <v>10.333</v>
      </c>
      <c r="P11" s="4">
        <v>3</v>
      </c>
      <c r="Q11" s="4">
        <v>6.8</v>
      </c>
      <c r="R11" s="4">
        <v>0</v>
      </c>
      <c r="S11" s="5">
        <f t="shared" si="2"/>
        <v>9.8000000000000007</v>
      </c>
      <c r="T11" s="4">
        <v>3.2</v>
      </c>
      <c r="U11" s="4">
        <v>7.4669999999999996</v>
      </c>
      <c r="V11" s="4">
        <v>0</v>
      </c>
      <c r="W11" s="5">
        <f t="shared" si="3"/>
        <v>10.667</v>
      </c>
      <c r="X11" s="5">
        <f t="shared" si="4"/>
        <v>42.134</v>
      </c>
      <c r="Y11">
        <f>X14</f>
        <v>126.202</v>
      </c>
      <c r="Z11" t="str">
        <f>D7</f>
        <v>Tělovýchovná jednota Spartak MAS Sezimovo Ústí z.s</v>
      </c>
      <c r="AA11">
        <v>5</v>
      </c>
    </row>
    <row r="12" spans="1:27" x14ac:dyDescent="0.3">
      <c r="B12">
        <v>516418</v>
      </c>
      <c r="C12">
        <v>1482</v>
      </c>
      <c r="D12" t="s">
        <v>129</v>
      </c>
      <c r="E12">
        <v>2007</v>
      </c>
      <c r="F12" s="6" t="s">
        <v>193</v>
      </c>
      <c r="G12" s="6" t="s">
        <v>96</v>
      </c>
      <c r="H12" s="4">
        <v>2.8</v>
      </c>
      <c r="I12" s="4">
        <v>6.9</v>
      </c>
      <c r="J12" s="4">
        <v>0</v>
      </c>
      <c r="K12" s="5">
        <f t="shared" si="0"/>
        <v>9.6999999999999993</v>
      </c>
      <c r="L12" s="4">
        <v>2.5</v>
      </c>
      <c r="M12" s="4">
        <v>7.3</v>
      </c>
      <c r="N12" s="4">
        <v>0</v>
      </c>
      <c r="O12" s="5">
        <f t="shared" si="1"/>
        <v>9.8000000000000007</v>
      </c>
      <c r="P12" s="4">
        <v>0</v>
      </c>
      <c r="Q12" s="4">
        <v>0</v>
      </c>
      <c r="R12" s="4">
        <v>0</v>
      </c>
      <c r="S12" s="5">
        <f t="shared" si="2"/>
        <v>0</v>
      </c>
      <c r="T12" s="4">
        <v>3.2</v>
      </c>
      <c r="U12" s="4">
        <v>7.2670000000000003</v>
      </c>
      <c r="V12" s="4">
        <v>0</v>
      </c>
      <c r="W12" s="5">
        <f t="shared" si="3"/>
        <v>10.467000000000001</v>
      </c>
      <c r="X12" s="5">
        <f t="shared" si="4"/>
        <v>29.966999999999999</v>
      </c>
      <c r="Y12">
        <f>X14</f>
        <v>126.202</v>
      </c>
      <c r="Z12" t="str">
        <f>D7</f>
        <v>Tělovýchovná jednota Spartak MAS Sezimovo Ústí z.s</v>
      </c>
      <c r="AA12">
        <v>6</v>
      </c>
    </row>
    <row r="13" spans="1:27" x14ac:dyDescent="0.3">
      <c r="B13">
        <v>0</v>
      </c>
      <c r="C13">
        <v>0</v>
      </c>
      <c r="F13" s="6"/>
      <c r="G13" s="6"/>
      <c r="H13" s="4">
        <v>0</v>
      </c>
      <c r="I13" s="4">
        <v>0</v>
      </c>
      <c r="J13" s="4">
        <v>0</v>
      </c>
      <c r="K13" s="5">
        <f t="shared" si="0"/>
        <v>0</v>
      </c>
      <c r="L13" s="4">
        <v>0</v>
      </c>
      <c r="M13" s="4">
        <v>0</v>
      </c>
      <c r="N13" s="4">
        <v>0</v>
      </c>
      <c r="O13" s="5">
        <f t="shared" si="1"/>
        <v>0</v>
      </c>
      <c r="P13" s="4">
        <v>0</v>
      </c>
      <c r="Q13" s="4">
        <v>0</v>
      </c>
      <c r="R13" s="4">
        <v>0</v>
      </c>
      <c r="S13" s="5">
        <f t="shared" si="2"/>
        <v>0</v>
      </c>
      <c r="T13" s="4">
        <v>0</v>
      </c>
      <c r="U13" s="4">
        <v>0</v>
      </c>
      <c r="V13" s="4">
        <v>0</v>
      </c>
      <c r="W13" s="5">
        <f t="shared" si="3"/>
        <v>0</v>
      </c>
      <c r="X13" s="5">
        <f t="shared" si="4"/>
        <v>0</v>
      </c>
      <c r="Y13">
        <f>X14</f>
        <v>126.202</v>
      </c>
      <c r="Z13" t="str">
        <f>D7</f>
        <v>Tělovýchovná jednota Spartak MAS Sezimovo Ústí z.s</v>
      </c>
      <c r="AA13">
        <v>7</v>
      </c>
    </row>
    <row r="14" spans="1:27" x14ac:dyDescent="0.3">
      <c r="A14" s="5"/>
      <c r="B14" s="5"/>
      <c r="C14" s="5"/>
      <c r="D14" s="5" t="s">
        <v>29</v>
      </c>
      <c r="E14" s="5"/>
      <c r="F14" s="8"/>
      <c r="G14" s="8"/>
      <c r="H14" s="5"/>
      <c r="I14" s="5"/>
      <c r="J14" s="5">
        <v>0</v>
      </c>
      <c r="K14" s="5">
        <f>LARGE(K8:K13,3)+LARGE(K8:K13,2)+LARGE(K8:K13,1)-J14</f>
        <v>32.268000000000001</v>
      </c>
      <c r="L14" s="5"/>
      <c r="M14" s="5"/>
      <c r="N14" s="5">
        <v>0</v>
      </c>
      <c r="O14" s="5">
        <f>LARGE(O8:O13,3)+LARGE(O8:O13,2)+LARGE(O8:O13,1)-N14</f>
        <v>30.066000000000003</v>
      </c>
      <c r="P14" s="5"/>
      <c r="Q14" s="5"/>
      <c r="R14" s="5">
        <v>0</v>
      </c>
      <c r="S14" s="5">
        <f>LARGE(S8:S13,3)+LARGE(S8:S13,2)+LARGE(S8:S13,1)-R14</f>
        <v>31.533999999999999</v>
      </c>
      <c r="T14" s="5"/>
      <c r="U14" s="5"/>
      <c r="V14" s="5">
        <v>0</v>
      </c>
      <c r="W14" s="5">
        <f>LARGE(W8:W13,3)+LARGE(W8:W13,2)+LARGE(W8:W13,1)-V14</f>
        <v>32.334000000000003</v>
      </c>
      <c r="X14" s="5">
        <f t="shared" si="4"/>
        <v>126.202</v>
      </c>
      <c r="Y14">
        <f>X14</f>
        <v>126.202</v>
      </c>
      <c r="Z14" t="str">
        <f>D7</f>
        <v>Tělovýchovná jednota Spartak MAS Sezimovo Ústí z.s</v>
      </c>
      <c r="AA14">
        <v>8</v>
      </c>
    </row>
    <row r="15" spans="1:27" x14ac:dyDescent="0.3">
      <c r="A15" s="3">
        <v>2</v>
      </c>
      <c r="B15" s="3">
        <v>3032</v>
      </c>
      <c r="C15" s="3">
        <v>4792</v>
      </c>
      <c r="D15" s="3" t="s">
        <v>48</v>
      </c>
      <c r="E15" s="3"/>
      <c r="F15" s="9"/>
      <c r="G15" s="9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>
        <f>X21</f>
        <v>123.468</v>
      </c>
      <c r="Z15" t="str">
        <f>D15</f>
        <v>TJ Slovan J.Hradec, z.s.</v>
      </c>
      <c r="AA15">
        <v>1</v>
      </c>
    </row>
    <row r="16" spans="1:27" x14ac:dyDescent="0.3">
      <c r="B16">
        <v>215353</v>
      </c>
      <c r="C16">
        <v>5185</v>
      </c>
      <c r="D16" t="s">
        <v>143</v>
      </c>
      <c r="E16">
        <v>2009</v>
      </c>
      <c r="F16" s="6" t="s">
        <v>88</v>
      </c>
      <c r="G16" s="6" t="s">
        <v>89</v>
      </c>
      <c r="H16" s="4">
        <v>2</v>
      </c>
      <c r="I16" s="4">
        <v>8.1999999999999993</v>
      </c>
      <c r="J16" s="4">
        <v>0</v>
      </c>
      <c r="K16" s="5">
        <f t="shared" ref="K16:K20" si="5">H16+I16-J16</f>
        <v>10.199999999999999</v>
      </c>
      <c r="L16" s="4">
        <v>2.6</v>
      </c>
      <c r="M16" s="4">
        <v>6.9</v>
      </c>
      <c r="N16" s="4">
        <v>0</v>
      </c>
      <c r="O16" s="5">
        <f t="shared" ref="O16:O20" si="6">L16+M16-N16</f>
        <v>9.5</v>
      </c>
      <c r="P16" s="4">
        <v>3.1</v>
      </c>
      <c r="Q16" s="4">
        <v>7.367</v>
      </c>
      <c r="R16" s="4">
        <v>0</v>
      </c>
      <c r="S16" s="5">
        <f t="shared" ref="S16:S20" si="7">P16+Q16-R16</f>
        <v>10.467000000000001</v>
      </c>
      <c r="T16" s="4">
        <v>2.9</v>
      </c>
      <c r="U16" s="4">
        <v>7.3</v>
      </c>
      <c r="V16" s="4">
        <v>0</v>
      </c>
      <c r="W16" s="5">
        <f t="shared" ref="W16:W20" si="8">T16+U16-V16</f>
        <v>10.199999999999999</v>
      </c>
      <c r="X16" s="5">
        <f t="shared" ref="X16:X21" si="9">K16+O16+S16+W16</f>
        <v>40.367000000000004</v>
      </c>
      <c r="Y16">
        <f>X21</f>
        <v>123.468</v>
      </c>
      <c r="Z16" t="str">
        <f>D15</f>
        <v>TJ Slovan J.Hradec, z.s.</v>
      </c>
      <c r="AA16">
        <v>2</v>
      </c>
    </row>
    <row r="17" spans="1:27" x14ac:dyDescent="0.3">
      <c r="B17">
        <v>352756</v>
      </c>
      <c r="C17">
        <v>4792</v>
      </c>
      <c r="D17" t="s">
        <v>144</v>
      </c>
      <c r="E17">
        <v>2008</v>
      </c>
      <c r="F17" s="6" t="s">
        <v>50</v>
      </c>
      <c r="G17" s="7" t="s">
        <v>115</v>
      </c>
      <c r="H17" s="4">
        <v>2</v>
      </c>
      <c r="I17" s="4">
        <v>8.6</v>
      </c>
      <c r="J17" s="4">
        <v>0</v>
      </c>
      <c r="K17" s="5">
        <f t="shared" si="5"/>
        <v>10.6</v>
      </c>
      <c r="L17" s="4">
        <v>2.6</v>
      </c>
      <c r="M17" s="4">
        <v>7.2329999999999997</v>
      </c>
      <c r="N17" s="4">
        <v>0</v>
      </c>
      <c r="O17" s="5">
        <f t="shared" si="6"/>
        <v>9.8330000000000002</v>
      </c>
      <c r="P17" s="4">
        <v>3.2</v>
      </c>
      <c r="Q17" s="4">
        <v>7.6669999999999998</v>
      </c>
      <c r="R17" s="4">
        <v>0</v>
      </c>
      <c r="S17" s="5">
        <f t="shared" si="7"/>
        <v>10.867000000000001</v>
      </c>
      <c r="T17" s="4">
        <v>3.1</v>
      </c>
      <c r="U17" s="4">
        <v>7.4340000000000002</v>
      </c>
      <c r="V17" s="4">
        <v>0</v>
      </c>
      <c r="W17" s="5">
        <f t="shared" si="8"/>
        <v>10.534000000000001</v>
      </c>
      <c r="X17" s="5">
        <f t="shared" si="9"/>
        <v>41.834000000000003</v>
      </c>
      <c r="Y17">
        <f>X21</f>
        <v>123.468</v>
      </c>
      <c r="Z17" t="str">
        <f>D15</f>
        <v>TJ Slovan J.Hradec, z.s.</v>
      </c>
      <c r="AA17">
        <v>3</v>
      </c>
    </row>
    <row r="18" spans="1:27" x14ac:dyDescent="0.3">
      <c r="B18">
        <v>288563</v>
      </c>
      <c r="C18">
        <v>4792</v>
      </c>
      <c r="D18" t="s">
        <v>145</v>
      </c>
      <c r="E18">
        <v>2008</v>
      </c>
      <c r="F18" s="6" t="s">
        <v>50</v>
      </c>
      <c r="G18" s="7" t="s">
        <v>117</v>
      </c>
      <c r="H18" s="4">
        <v>2</v>
      </c>
      <c r="I18" s="4">
        <v>8.5</v>
      </c>
      <c r="J18" s="4">
        <v>0</v>
      </c>
      <c r="K18" s="5">
        <f t="shared" si="5"/>
        <v>10.5</v>
      </c>
      <c r="L18" s="4">
        <v>2.5</v>
      </c>
      <c r="M18" s="4">
        <v>7.5659999999999998</v>
      </c>
      <c r="N18" s="4">
        <v>0</v>
      </c>
      <c r="O18" s="5">
        <f t="shared" si="6"/>
        <v>10.065999999999999</v>
      </c>
      <c r="P18" s="4">
        <v>2.9</v>
      </c>
      <c r="Q18" s="4">
        <v>7.4669999999999996</v>
      </c>
      <c r="R18" s="4">
        <v>0</v>
      </c>
      <c r="S18" s="5">
        <f t="shared" si="7"/>
        <v>10.366999999999999</v>
      </c>
      <c r="T18" s="4">
        <v>2.9</v>
      </c>
      <c r="U18" s="4">
        <v>7</v>
      </c>
      <c r="V18" s="4">
        <v>0</v>
      </c>
      <c r="W18" s="5">
        <f t="shared" si="8"/>
        <v>9.9</v>
      </c>
      <c r="X18" s="5">
        <f t="shared" si="9"/>
        <v>40.832999999999998</v>
      </c>
      <c r="Y18">
        <f>X21</f>
        <v>123.468</v>
      </c>
      <c r="Z18" t="str">
        <f>D15</f>
        <v>TJ Slovan J.Hradec, z.s.</v>
      </c>
      <c r="AA18">
        <v>5</v>
      </c>
    </row>
    <row r="19" spans="1:27" x14ac:dyDescent="0.3">
      <c r="B19">
        <v>341941</v>
      </c>
      <c r="C19">
        <v>4792</v>
      </c>
      <c r="D19" t="s">
        <v>146</v>
      </c>
      <c r="E19">
        <v>2009</v>
      </c>
      <c r="F19" s="6" t="s">
        <v>50</v>
      </c>
      <c r="G19" s="7" t="s">
        <v>115</v>
      </c>
      <c r="H19" s="4">
        <v>2</v>
      </c>
      <c r="I19" s="4">
        <v>8.1999999999999993</v>
      </c>
      <c r="J19" s="4">
        <v>0</v>
      </c>
      <c r="K19" s="5">
        <f t="shared" si="5"/>
        <v>10.199999999999999</v>
      </c>
      <c r="L19" s="4">
        <v>2.5</v>
      </c>
      <c r="M19" s="4">
        <v>5.4</v>
      </c>
      <c r="N19" s="4">
        <v>0</v>
      </c>
      <c r="O19" s="5">
        <f t="shared" si="6"/>
        <v>7.9</v>
      </c>
      <c r="P19" s="4">
        <v>3</v>
      </c>
      <c r="Q19" s="4">
        <v>6.4669999999999996</v>
      </c>
      <c r="R19" s="4">
        <v>0</v>
      </c>
      <c r="S19" s="5">
        <f t="shared" si="7"/>
        <v>9.4669999999999987</v>
      </c>
      <c r="T19" s="4">
        <v>3</v>
      </c>
      <c r="U19" s="4">
        <v>7.3339999999999996</v>
      </c>
      <c r="V19" s="4">
        <v>0</v>
      </c>
      <c r="W19" s="5">
        <f t="shared" si="8"/>
        <v>10.334</v>
      </c>
      <c r="X19" s="5">
        <f t="shared" si="9"/>
        <v>37.900999999999996</v>
      </c>
      <c r="Y19">
        <f>X21</f>
        <v>123.468</v>
      </c>
      <c r="Z19" t="str">
        <f>D15</f>
        <v>TJ Slovan J.Hradec, z.s.</v>
      </c>
      <c r="AA19">
        <v>6</v>
      </c>
    </row>
    <row r="20" spans="1:27" x14ac:dyDescent="0.3">
      <c r="B20">
        <v>0</v>
      </c>
      <c r="C20">
        <v>0</v>
      </c>
      <c r="F20" s="6"/>
      <c r="G20" s="6"/>
      <c r="H20" s="4">
        <v>0</v>
      </c>
      <c r="I20" s="4">
        <v>0</v>
      </c>
      <c r="J20" s="4">
        <v>0</v>
      </c>
      <c r="K20" s="5">
        <f t="shared" si="5"/>
        <v>0</v>
      </c>
      <c r="L20" s="4">
        <v>0</v>
      </c>
      <c r="M20" s="4">
        <v>0</v>
      </c>
      <c r="N20" s="4">
        <v>0</v>
      </c>
      <c r="O20" s="5">
        <f t="shared" si="6"/>
        <v>0</v>
      </c>
      <c r="P20" s="4">
        <v>0</v>
      </c>
      <c r="Q20" s="4">
        <v>0</v>
      </c>
      <c r="R20" s="4">
        <v>0</v>
      </c>
      <c r="S20" s="5">
        <f t="shared" si="7"/>
        <v>0</v>
      </c>
      <c r="T20" s="4">
        <v>0</v>
      </c>
      <c r="U20" s="4">
        <v>0</v>
      </c>
      <c r="V20" s="4">
        <v>0</v>
      </c>
      <c r="W20" s="5">
        <f t="shared" si="8"/>
        <v>0</v>
      </c>
      <c r="X20" s="5">
        <f t="shared" si="9"/>
        <v>0</v>
      </c>
      <c r="Y20">
        <f>X21</f>
        <v>123.468</v>
      </c>
      <c r="Z20" t="str">
        <f>D15</f>
        <v>TJ Slovan J.Hradec, z.s.</v>
      </c>
      <c r="AA20">
        <v>7</v>
      </c>
    </row>
    <row r="21" spans="1:27" x14ac:dyDescent="0.3">
      <c r="A21" s="5"/>
      <c r="B21" s="5"/>
      <c r="C21" s="5"/>
      <c r="D21" s="5" t="s">
        <v>29</v>
      </c>
      <c r="E21" s="5"/>
      <c r="F21" s="8"/>
      <c r="G21" s="8"/>
      <c r="H21" s="5"/>
      <c r="I21" s="5"/>
      <c r="J21" s="5">
        <v>0</v>
      </c>
      <c r="K21" s="5">
        <f>LARGE(K16:K20,3)+LARGE(K16:K20,2)+LARGE(K16:K20,1)-J21</f>
        <v>31.299999999999997</v>
      </c>
      <c r="L21" s="5"/>
      <c r="M21" s="5"/>
      <c r="N21" s="5">
        <v>0</v>
      </c>
      <c r="O21" s="5">
        <f>LARGE(O16:O20,3)+LARGE(O16:O20,2)+LARGE(O16:O20,1)-N21</f>
        <v>29.398999999999997</v>
      </c>
      <c r="P21" s="5"/>
      <c r="Q21" s="5"/>
      <c r="R21" s="5">
        <v>0</v>
      </c>
      <c r="S21" s="5">
        <f>LARGE(S16:S20,3)+LARGE(S16:S20,2)+LARGE(S16:S20,1)-R21</f>
        <v>31.701000000000001</v>
      </c>
      <c r="T21" s="5"/>
      <c r="U21" s="5"/>
      <c r="V21" s="5">
        <v>0</v>
      </c>
      <c r="W21" s="5">
        <f>LARGE(W16:W20,3)+LARGE(W16:W20,2)+LARGE(W16:W20,1)-V21</f>
        <v>31.067999999999998</v>
      </c>
      <c r="X21" s="5">
        <f t="shared" si="9"/>
        <v>123.468</v>
      </c>
      <c r="Y21">
        <f>X21</f>
        <v>123.468</v>
      </c>
      <c r="Z21" t="str">
        <f>D15</f>
        <v>TJ Slovan J.Hradec, z.s.</v>
      </c>
      <c r="AA21">
        <v>8</v>
      </c>
    </row>
    <row r="22" spans="1:27" x14ac:dyDescent="0.3">
      <c r="A22" s="3">
        <v>3</v>
      </c>
      <c r="B22" s="3">
        <v>3356</v>
      </c>
      <c r="C22" s="3">
        <v>5995</v>
      </c>
      <c r="D22" s="3" t="s">
        <v>30</v>
      </c>
      <c r="E22" s="3"/>
      <c r="F22" s="9"/>
      <c r="G22" s="9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>
        <f>X29</f>
        <v>120.33599999999998</v>
      </c>
      <c r="Z22" t="str">
        <f>D22</f>
        <v>TJ Lokomotiva Veselí nad Lužnicí z.s.</v>
      </c>
      <c r="AA22">
        <v>1</v>
      </c>
    </row>
    <row r="23" spans="1:27" x14ac:dyDescent="0.3">
      <c r="B23">
        <v>208328</v>
      </c>
      <c r="C23">
        <v>5185</v>
      </c>
      <c r="D23" t="s">
        <v>130</v>
      </c>
      <c r="E23">
        <v>2008</v>
      </c>
      <c r="F23" s="6" t="s">
        <v>88</v>
      </c>
      <c r="G23" s="6" t="s">
        <v>89</v>
      </c>
      <c r="H23" s="4">
        <v>2</v>
      </c>
      <c r="I23" s="4">
        <v>8.5340000000000007</v>
      </c>
      <c r="J23" s="4">
        <v>0</v>
      </c>
      <c r="K23" s="5">
        <f t="shared" ref="K23:K28" si="10">H23+I23-J23</f>
        <v>10.534000000000001</v>
      </c>
      <c r="L23" s="4">
        <v>2.6</v>
      </c>
      <c r="M23" s="4">
        <v>6.9329999999999998</v>
      </c>
      <c r="N23" s="4">
        <v>0</v>
      </c>
      <c r="O23" s="5">
        <f t="shared" ref="O23:O28" si="11">L23+M23-N23</f>
        <v>9.5329999999999995</v>
      </c>
      <c r="P23" s="4">
        <v>2.9</v>
      </c>
      <c r="Q23" s="4">
        <v>7.3339999999999996</v>
      </c>
      <c r="R23" s="4">
        <v>0</v>
      </c>
      <c r="S23" s="5">
        <f t="shared" ref="S23:S28" si="12">P23+Q23-R23</f>
        <v>10.234</v>
      </c>
      <c r="T23" s="4">
        <v>3</v>
      </c>
      <c r="U23" s="4">
        <v>7.3339999999999996</v>
      </c>
      <c r="V23" s="4">
        <v>0</v>
      </c>
      <c r="W23" s="5">
        <f t="shared" ref="W23:W28" si="13">T23+U23-V23</f>
        <v>10.334</v>
      </c>
      <c r="X23" s="5">
        <f t="shared" ref="X23:X29" si="14">K23+O23+S23+W23</f>
        <v>40.635000000000005</v>
      </c>
      <c r="Y23">
        <f>X29</f>
        <v>120.33599999999998</v>
      </c>
      <c r="Z23" t="str">
        <f>D22</f>
        <v>TJ Lokomotiva Veselí nad Lužnicí z.s.</v>
      </c>
      <c r="AA23">
        <v>2</v>
      </c>
    </row>
    <row r="24" spans="1:27" x14ac:dyDescent="0.3">
      <c r="B24">
        <v>988899</v>
      </c>
      <c r="C24">
        <v>5185</v>
      </c>
      <c r="D24" t="s">
        <v>131</v>
      </c>
      <c r="E24">
        <v>2007</v>
      </c>
      <c r="F24" s="6" t="s">
        <v>88</v>
      </c>
      <c r="G24" s="6" t="s">
        <v>89</v>
      </c>
      <c r="H24" s="4">
        <v>2</v>
      </c>
      <c r="I24" s="4">
        <v>8.5670000000000002</v>
      </c>
      <c r="J24" s="4">
        <v>0</v>
      </c>
      <c r="K24" s="5">
        <f t="shared" si="10"/>
        <v>10.567</v>
      </c>
      <c r="L24" s="4">
        <v>2.6</v>
      </c>
      <c r="M24" s="4">
        <v>7.266</v>
      </c>
      <c r="N24" s="4">
        <v>0</v>
      </c>
      <c r="O24" s="5">
        <f t="shared" si="11"/>
        <v>9.8659999999999997</v>
      </c>
      <c r="P24" s="4">
        <v>2.9</v>
      </c>
      <c r="Q24" s="4">
        <v>6.9669999999999996</v>
      </c>
      <c r="R24" s="4">
        <v>0</v>
      </c>
      <c r="S24" s="5">
        <f t="shared" si="12"/>
        <v>9.8669999999999991</v>
      </c>
      <c r="T24" s="4">
        <v>3</v>
      </c>
      <c r="U24" s="4">
        <v>7.9669999999999996</v>
      </c>
      <c r="V24" s="4">
        <v>0</v>
      </c>
      <c r="W24" s="5">
        <f t="shared" si="13"/>
        <v>10.966999999999999</v>
      </c>
      <c r="X24" s="5">
        <f t="shared" si="14"/>
        <v>41.266999999999996</v>
      </c>
      <c r="Y24">
        <f>X29</f>
        <v>120.33599999999998</v>
      </c>
      <c r="Z24" t="str">
        <f>D22</f>
        <v>TJ Lokomotiva Veselí nad Lužnicí z.s.</v>
      </c>
      <c r="AA24">
        <v>3</v>
      </c>
    </row>
    <row r="25" spans="1:27" x14ac:dyDescent="0.3">
      <c r="B25">
        <v>475120</v>
      </c>
      <c r="C25">
        <v>5995</v>
      </c>
      <c r="D25" t="s">
        <v>132</v>
      </c>
      <c r="E25">
        <v>2009</v>
      </c>
      <c r="F25" s="6" t="s">
        <v>32</v>
      </c>
      <c r="G25" s="6" t="s">
        <v>133</v>
      </c>
      <c r="H25" s="4">
        <v>2</v>
      </c>
      <c r="I25" s="4">
        <v>7.5339999999999998</v>
      </c>
      <c r="J25" s="4">
        <v>0</v>
      </c>
      <c r="K25" s="5">
        <f t="shared" si="10"/>
        <v>9.5339999999999989</v>
      </c>
      <c r="L25" s="4">
        <v>1.5</v>
      </c>
      <c r="M25" s="4">
        <v>6.4329999999999998</v>
      </c>
      <c r="N25" s="4">
        <v>0</v>
      </c>
      <c r="O25" s="5">
        <f t="shared" si="11"/>
        <v>7.9329999999999998</v>
      </c>
      <c r="P25" s="4">
        <v>3</v>
      </c>
      <c r="Q25" s="4">
        <v>5.3</v>
      </c>
      <c r="R25" s="4">
        <v>0</v>
      </c>
      <c r="S25" s="5">
        <f t="shared" si="12"/>
        <v>8.3000000000000007</v>
      </c>
      <c r="T25" s="4">
        <v>2.9</v>
      </c>
      <c r="U25" s="4">
        <v>6.367</v>
      </c>
      <c r="V25" s="4">
        <v>0</v>
      </c>
      <c r="W25" s="5">
        <f t="shared" si="13"/>
        <v>9.2669999999999995</v>
      </c>
      <c r="X25" s="5">
        <f t="shared" si="14"/>
        <v>35.033999999999999</v>
      </c>
      <c r="Y25">
        <f>X29</f>
        <v>120.33599999999998</v>
      </c>
      <c r="Z25" t="str">
        <f>D22</f>
        <v>TJ Lokomotiva Veselí nad Lužnicí z.s.</v>
      </c>
      <c r="AA25">
        <v>4</v>
      </c>
    </row>
    <row r="26" spans="1:27" x14ac:dyDescent="0.3">
      <c r="B26">
        <v>124026</v>
      </c>
      <c r="C26">
        <v>5995</v>
      </c>
      <c r="D26" t="s">
        <v>134</v>
      </c>
      <c r="E26">
        <v>2008</v>
      </c>
      <c r="F26" s="6" t="s">
        <v>32</v>
      </c>
      <c r="G26" s="6" t="s">
        <v>133</v>
      </c>
      <c r="H26" s="4">
        <v>2</v>
      </c>
      <c r="I26" s="4">
        <v>8.234</v>
      </c>
      <c r="J26" s="4">
        <v>0</v>
      </c>
      <c r="K26" s="5">
        <f t="shared" si="10"/>
        <v>10.234</v>
      </c>
      <c r="L26" s="4">
        <v>2.6</v>
      </c>
      <c r="M26" s="4">
        <v>6.0659999999999998</v>
      </c>
      <c r="N26" s="4">
        <v>0</v>
      </c>
      <c r="O26" s="5">
        <f t="shared" si="11"/>
        <v>8.6660000000000004</v>
      </c>
      <c r="P26" s="4">
        <v>3</v>
      </c>
      <c r="Q26" s="4">
        <v>6.4669999999999996</v>
      </c>
      <c r="R26" s="4">
        <v>0</v>
      </c>
      <c r="S26" s="5">
        <f t="shared" si="12"/>
        <v>9.4669999999999987</v>
      </c>
      <c r="T26" s="4">
        <v>3</v>
      </c>
      <c r="U26" s="4">
        <v>7.0670000000000002</v>
      </c>
      <c r="V26" s="4">
        <v>0</v>
      </c>
      <c r="W26" s="5">
        <f t="shared" si="13"/>
        <v>10.067</v>
      </c>
      <c r="X26" s="5">
        <f t="shared" si="14"/>
        <v>38.433999999999997</v>
      </c>
      <c r="Y26">
        <f>X29</f>
        <v>120.33599999999998</v>
      </c>
      <c r="Z26" t="str">
        <f>D22</f>
        <v>TJ Lokomotiva Veselí nad Lužnicí z.s.</v>
      </c>
      <c r="AA26">
        <v>5</v>
      </c>
    </row>
    <row r="27" spans="1:27" x14ac:dyDescent="0.3">
      <c r="B27">
        <v>0</v>
      </c>
      <c r="C27">
        <v>0</v>
      </c>
      <c r="F27" s="6"/>
      <c r="G27" s="6"/>
      <c r="H27" s="4">
        <v>0</v>
      </c>
      <c r="I27" s="4">
        <v>0</v>
      </c>
      <c r="J27" s="4">
        <v>0</v>
      </c>
      <c r="K27" s="5">
        <f t="shared" si="10"/>
        <v>0</v>
      </c>
      <c r="L27" s="4">
        <v>0</v>
      </c>
      <c r="M27" s="4">
        <v>0</v>
      </c>
      <c r="N27" s="4">
        <v>0</v>
      </c>
      <c r="O27" s="5">
        <f t="shared" si="11"/>
        <v>0</v>
      </c>
      <c r="P27" s="4">
        <v>0</v>
      </c>
      <c r="Q27" s="4">
        <v>0</v>
      </c>
      <c r="R27" s="4">
        <v>0</v>
      </c>
      <c r="S27" s="5">
        <f t="shared" si="12"/>
        <v>0</v>
      </c>
      <c r="T27" s="4">
        <v>0</v>
      </c>
      <c r="U27" s="4">
        <v>0</v>
      </c>
      <c r="V27" s="4">
        <v>0</v>
      </c>
      <c r="W27" s="5">
        <f t="shared" si="13"/>
        <v>0</v>
      </c>
      <c r="X27" s="5">
        <f t="shared" si="14"/>
        <v>0</v>
      </c>
      <c r="Y27">
        <f>X29</f>
        <v>120.33599999999998</v>
      </c>
      <c r="Z27" t="str">
        <f>D22</f>
        <v>TJ Lokomotiva Veselí nad Lužnicí z.s.</v>
      </c>
      <c r="AA27">
        <v>6</v>
      </c>
    </row>
    <row r="28" spans="1:27" x14ac:dyDescent="0.3">
      <c r="B28">
        <v>0</v>
      </c>
      <c r="C28">
        <v>0</v>
      </c>
      <c r="F28" s="6"/>
      <c r="G28" s="6"/>
      <c r="H28" s="4">
        <v>0</v>
      </c>
      <c r="I28" s="4">
        <v>0</v>
      </c>
      <c r="J28" s="4">
        <v>0</v>
      </c>
      <c r="K28" s="5">
        <f t="shared" si="10"/>
        <v>0</v>
      </c>
      <c r="L28" s="4">
        <v>0</v>
      </c>
      <c r="M28" s="4">
        <v>0</v>
      </c>
      <c r="N28" s="4">
        <v>0</v>
      </c>
      <c r="O28" s="5">
        <f t="shared" si="11"/>
        <v>0</v>
      </c>
      <c r="P28" s="4">
        <v>0</v>
      </c>
      <c r="Q28" s="4">
        <v>0</v>
      </c>
      <c r="R28" s="4">
        <v>0</v>
      </c>
      <c r="S28" s="5">
        <f t="shared" si="12"/>
        <v>0</v>
      </c>
      <c r="T28" s="4">
        <v>0</v>
      </c>
      <c r="U28" s="4">
        <v>0</v>
      </c>
      <c r="V28" s="4">
        <v>0</v>
      </c>
      <c r="W28" s="5">
        <f t="shared" si="13"/>
        <v>0</v>
      </c>
      <c r="X28" s="5">
        <f t="shared" si="14"/>
        <v>0</v>
      </c>
      <c r="Y28">
        <f>X29</f>
        <v>120.33599999999998</v>
      </c>
      <c r="Z28" t="str">
        <f>D22</f>
        <v>TJ Lokomotiva Veselí nad Lužnicí z.s.</v>
      </c>
      <c r="AA28">
        <v>7</v>
      </c>
    </row>
    <row r="29" spans="1:27" x14ac:dyDescent="0.3">
      <c r="A29" s="5"/>
      <c r="B29" s="5"/>
      <c r="C29" s="5"/>
      <c r="D29" s="5" t="s">
        <v>29</v>
      </c>
      <c r="E29" s="5"/>
      <c r="F29" s="8"/>
      <c r="G29" s="8"/>
      <c r="H29" s="5"/>
      <c r="I29" s="5"/>
      <c r="J29" s="5">
        <v>0</v>
      </c>
      <c r="K29" s="5">
        <f>LARGE(K23:K28,3)+LARGE(K23:K28,2)+LARGE(K23:K28,1)-J29</f>
        <v>31.335000000000001</v>
      </c>
      <c r="L29" s="5"/>
      <c r="M29" s="5"/>
      <c r="N29" s="5">
        <v>0</v>
      </c>
      <c r="O29" s="5">
        <f>LARGE(O23:O28,3)+LARGE(O23:O28,2)+LARGE(O23:O28,1)-N29</f>
        <v>28.064999999999998</v>
      </c>
      <c r="P29" s="5"/>
      <c r="Q29" s="5"/>
      <c r="R29" s="5">
        <v>0</v>
      </c>
      <c r="S29" s="5">
        <f>LARGE(S23:S28,3)+LARGE(S23:S28,2)+LARGE(S23:S28,1)-R29</f>
        <v>29.567999999999998</v>
      </c>
      <c r="T29" s="5"/>
      <c r="U29" s="5"/>
      <c r="V29" s="5">
        <v>0</v>
      </c>
      <c r="W29" s="5">
        <f>LARGE(W23:W28,3)+LARGE(W23:W28,2)+LARGE(W23:W28,1)-V29</f>
        <v>31.367999999999999</v>
      </c>
      <c r="X29" s="5">
        <f t="shared" si="14"/>
        <v>120.33599999999998</v>
      </c>
      <c r="Y29">
        <f>X29</f>
        <v>120.33599999999998</v>
      </c>
      <c r="Z29" t="str">
        <f>D22</f>
        <v>TJ Lokomotiva Veselí nad Lužnicí z.s.</v>
      </c>
      <c r="AA29">
        <v>8</v>
      </c>
    </row>
    <row r="30" spans="1:27" x14ac:dyDescent="0.3">
      <c r="A30" s="3">
        <v>4</v>
      </c>
      <c r="B30" s="3">
        <v>3358</v>
      </c>
      <c r="C30" s="3">
        <v>3479</v>
      </c>
      <c r="D30" s="3" t="s">
        <v>21</v>
      </c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>
        <f>X37</f>
        <v>117.30200000000001</v>
      </c>
      <c r="Z30" t="str">
        <f>D30</f>
        <v>Merkur České Budějovice, z.s.</v>
      </c>
      <c r="AA30">
        <v>1</v>
      </c>
    </row>
    <row r="31" spans="1:27" x14ac:dyDescent="0.3">
      <c r="B31">
        <v>858560</v>
      </c>
      <c r="C31">
        <v>3479</v>
      </c>
      <c r="D31" t="s">
        <v>121</v>
      </c>
      <c r="E31">
        <v>2008</v>
      </c>
      <c r="F31" s="6" t="s">
        <v>23</v>
      </c>
      <c r="G31" s="6" t="s">
        <v>76</v>
      </c>
      <c r="H31" s="4">
        <v>2</v>
      </c>
      <c r="I31" s="4">
        <v>8.3339999999999996</v>
      </c>
      <c r="J31" s="4">
        <v>0</v>
      </c>
      <c r="K31" s="5">
        <f t="shared" ref="K31:K36" si="15">H31+I31-J31</f>
        <v>10.334</v>
      </c>
      <c r="L31" s="4">
        <v>2</v>
      </c>
      <c r="M31" s="4">
        <v>6.3</v>
      </c>
      <c r="N31" s="4">
        <v>0</v>
      </c>
      <c r="O31" s="5">
        <f t="shared" ref="O31:O36" si="16">L31+M31-N31</f>
        <v>8.3000000000000007</v>
      </c>
      <c r="P31" s="4">
        <v>2.8</v>
      </c>
      <c r="Q31" s="4">
        <v>7.4</v>
      </c>
      <c r="R31" s="4">
        <v>0</v>
      </c>
      <c r="S31" s="5">
        <f t="shared" ref="S31:S36" si="17">P31+Q31-R31</f>
        <v>10.199999999999999</v>
      </c>
      <c r="T31" s="31">
        <v>3.1</v>
      </c>
      <c r="U31" s="4">
        <v>7.6</v>
      </c>
      <c r="V31" s="4">
        <v>0</v>
      </c>
      <c r="W31" s="5">
        <f t="shared" ref="W31:W36" si="18">T31+U31-V31</f>
        <v>10.7</v>
      </c>
      <c r="X31" s="5">
        <f t="shared" ref="X31:X37" si="19">K31+O31+S31+W31</f>
        <v>39.533999999999999</v>
      </c>
      <c r="Y31">
        <f>X37</f>
        <v>117.30200000000001</v>
      </c>
      <c r="Z31" t="str">
        <f>D30</f>
        <v>Merkur České Budějovice, z.s.</v>
      </c>
      <c r="AA31">
        <v>2</v>
      </c>
    </row>
    <row r="32" spans="1:27" x14ac:dyDescent="0.3">
      <c r="B32">
        <v>747802</v>
      </c>
      <c r="C32">
        <v>3479</v>
      </c>
      <c r="D32" t="s">
        <v>122</v>
      </c>
      <c r="E32">
        <v>2009</v>
      </c>
      <c r="F32" s="6" t="s">
        <v>23</v>
      </c>
      <c r="G32" s="6" t="s">
        <v>76</v>
      </c>
      <c r="H32" s="4">
        <v>2</v>
      </c>
      <c r="I32" s="4">
        <v>8.6</v>
      </c>
      <c r="J32" s="4">
        <v>0</v>
      </c>
      <c r="K32" s="5">
        <f t="shared" si="15"/>
        <v>10.6</v>
      </c>
      <c r="L32" s="4">
        <v>0.8</v>
      </c>
      <c r="M32" s="4">
        <v>7.6</v>
      </c>
      <c r="N32" s="4">
        <v>1</v>
      </c>
      <c r="O32" s="5">
        <f t="shared" si="16"/>
        <v>7.4</v>
      </c>
      <c r="P32" s="4">
        <v>2.8</v>
      </c>
      <c r="Q32" s="4">
        <v>5.7670000000000003</v>
      </c>
      <c r="R32" s="4">
        <v>0</v>
      </c>
      <c r="S32" s="5">
        <f t="shared" si="17"/>
        <v>8.5670000000000002</v>
      </c>
      <c r="T32" s="4">
        <v>3.1</v>
      </c>
      <c r="U32" s="4">
        <v>6.734</v>
      </c>
      <c r="V32" s="4">
        <v>0</v>
      </c>
      <c r="W32" s="5">
        <f t="shared" si="18"/>
        <v>9.8339999999999996</v>
      </c>
      <c r="X32" s="5">
        <f t="shared" si="19"/>
        <v>36.400999999999996</v>
      </c>
      <c r="Y32">
        <f>X37</f>
        <v>117.30200000000001</v>
      </c>
      <c r="Z32" t="str">
        <f>D30</f>
        <v>Merkur České Budějovice, z.s.</v>
      </c>
      <c r="AA32">
        <v>3</v>
      </c>
    </row>
    <row r="33" spans="1:27" x14ac:dyDescent="0.3">
      <c r="B33">
        <v>147343</v>
      </c>
      <c r="C33">
        <v>3479</v>
      </c>
      <c r="D33" t="s">
        <v>123</v>
      </c>
      <c r="E33">
        <v>2006</v>
      </c>
      <c r="F33" s="6" t="s">
        <v>23</v>
      </c>
      <c r="G33" s="6" t="s">
        <v>76</v>
      </c>
      <c r="H33" s="4">
        <v>2.8</v>
      </c>
      <c r="I33" s="4">
        <v>8.2669999999999995</v>
      </c>
      <c r="J33" s="4">
        <v>0</v>
      </c>
      <c r="K33" s="5">
        <f t="shared" si="15"/>
        <v>11.067</v>
      </c>
      <c r="L33" s="4">
        <v>2.5</v>
      </c>
      <c r="M33" s="4">
        <v>6.766</v>
      </c>
      <c r="N33" s="4">
        <v>0</v>
      </c>
      <c r="O33" s="5">
        <f t="shared" si="16"/>
        <v>9.266</v>
      </c>
      <c r="P33" s="4">
        <v>3</v>
      </c>
      <c r="Q33" s="4">
        <v>7.3339999999999996</v>
      </c>
      <c r="R33" s="4">
        <v>0</v>
      </c>
      <c r="S33" s="5">
        <f t="shared" si="17"/>
        <v>10.334</v>
      </c>
      <c r="T33" s="4">
        <v>3.1</v>
      </c>
      <c r="U33" s="4">
        <v>7.367</v>
      </c>
      <c r="V33" s="4">
        <v>0</v>
      </c>
      <c r="W33" s="5">
        <f t="shared" si="18"/>
        <v>10.467000000000001</v>
      </c>
      <c r="X33" s="5">
        <f t="shared" si="19"/>
        <v>41.134</v>
      </c>
      <c r="Y33">
        <f>X37</f>
        <v>117.30200000000001</v>
      </c>
      <c r="Z33" t="str">
        <f>D30</f>
        <v>Merkur České Budějovice, z.s.</v>
      </c>
      <c r="AA33">
        <v>4</v>
      </c>
    </row>
    <row r="34" spans="1:27" x14ac:dyDescent="0.3">
      <c r="B34">
        <v>677048</v>
      </c>
      <c r="C34">
        <v>3479</v>
      </c>
      <c r="D34" t="s">
        <v>124</v>
      </c>
      <c r="E34">
        <v>2010</v>
      </c>
      <c r="F34" s="6" t="s">
        <v>23</v>
      </c>
      <c r="G34" s="6" t="s">
        <v>111</v>
      </c>
      <c r="H34" s="4">
        <v>0</v>
      </c>
      <c r="I34" s="4">
        <v>0</v>
      </c>
      <c r="J34" s="4">
        <v>0</v>
      </c>
      <c r="K34" s="5">
        <f t="shared" si="15"/>
        <v>0</v>
      </c>
      <c r="L34" s="4">
        <v>2.5</v>
      </c>
      <c r="M34" s="4">
        <v>4.6660000000000004</v>
      </c>
      <c r="N34" s="4">
        <v>0</v>
      </c>
      <c r="O34" s="5">
        <f t="shared" si="16"/>
        <v>7.1660000000000004</v>
      </c>
      <c r="P34" s="4">
        <v>2.8</v>
      </c>
      <c r="Q34" s="4">
        <v>6</v>
      </c>
      <c r="R34" s="4">
        <v>0</v>
      </c>
      <c r="S34" s="5">
        <f t="shared" si="17"/>
        <v>8.8000000000000007</v>
      </c>
      <c r="T34" s="4">
        <v>0</v>
      </c>
      <c r="U34" s="4">
        <v>0</v>
      </c>
      <c r="V34" s="4">
        <v>0</v>
      </c>
      <c r="W34" s="5">
        <f t="shared" si="18"/>
        <v>0</v>
      </c>
      <c r="X34" s="5">
        <f t="shared" si="19"/>
        <v>15.966000000000001</v>
      </c>
      <c r="Y34">
        <f>X37</f>
        <v>117.30200000000001</v>
      </c>
      <c r="Z34" t="str">
        <f>D30</f>
        <v>Merkur České Budějovice, z.s.</v>
      </c>
      <c r="AA34">
        <v>5</v>
      </c>
    </row>
    <row r="35" spans="1:27" x14ac:dyDescent="0.3">
      <c r="B35">
        <v>0</v>
      </c>
      <c r="C35">
        <v>0</v>
      </c>
      <c r="F35" s="6"/>
      <c r="G35" s="6"/>
      <c r="H35" s="4">
        <v>0</v>
      </c>
      <c r="I35" s="4">
        <v>0</v>
      </c>
      <c r="J35" s="4">
        <v>0</v>
      </c>
      <c r="K35" s="5">
        <f t="shared" si="15"/>
        <v>0</v>
      </c>
      <c r="L35" s="4">
        <v>0</v>
      </c>
      <c r="M35" s="4">
        <v>0</v>
      </c>
      <c r="N35" s="4">
        <v>0</v>
      </c>
      <c r="O35" s="5">
        <f t="shared" si="16"/>
        <v>0</v>
      </c>
      <c r="P35" s="4">
        <v>0</v>
      </c>
      <c r="Q35" s="4">
        <v>0</v>
      </c>
      <c r="R35" s="4">
        <v>0</v>
      </c>
      <c r="S35" s="5">
        <f t="shared" si="17"/>
        <v>0</v>
      </c>
      <c r="T35" s="4">
        <v>0</v>
      </c>
      <c r="U35" s="4">
        <v>0</v>
      </c>
      <c r="V35" s="4">
        <v>0</v>
      </c>
      <c r="W35" s="5">
        <f t="shared" si="18"/>
        <v>0</v>
      </c>
      <c r="X35" s="5">
        <f t="shared" si="19"/>
        <v>0</v>
      </c>
      <c r="Y35">
        <f>X37</f>
        <v>117.30200000000001</v>
      </c>
      <c r="Z35" t="str">
        <f>D30</f>
        <v>Merkur České Budějovice, z.s.</v>
      </c>
      <c r="AA35">
        <v>6</v>
      </c>
    </row>
    <row r="36" spans="1:27" x14ac:dyDescent="0.3">
      <c r="B36">
        <v>0</v>
      </c>
      <c r="C36">
        <v>0</v>
      </c>
      <c r="F36" s="6"/>
      <c r="G36" s="6"/>
      <c r="H36" s="4">
        <v>0</v>
      </c>
      <c r="I36" s="4">
        <v>0</v>
      </c>
      <c r="J36" s="4">
        <v>0</v>
      </c>
      <c r="K36" s="5">
        <f t="shared" si="15"/>
        <v>0</v>
      </c>
      <c r="L36" s="4">
        <v>0</v>
      </c>
      <c r="M36" s="4">
        <v>0</v>
      </c>
      <c r="N36" s="4">
        <v>0</v>
      </c>
      <c r="O36" s="5">
        <f t="shared" si="16"/>
        <v>0</v>
      </c>
      <c r="P36" s="4">
        <v>0</v>
      </c>
      <c r="Q36" s="4">
        <v>0</v>
      </c>
      <c r="R36" s="4">
        <v>0</v>
      </c>
      <c r="S36" s="5">
        <f t="shared" si="17"/>
        <v>0</v>
      </c>
      <c r="T36" s="4">
        <v>0</v>
      </c>
      <c r="U36" s="4">
        <v>0</v>
      </c>
      <c r="V36" s="4">
        <v>0</v>
      </c>
      <c r="W36" s="5">
        <f t="shared" si="18"/>
        <v>0</v>
      </c>
      <c r="X36" s="5">
        <f t="shared" si="19"/>
        <v>0</v>
      </c>
      <c r="Y36">
        <f>X37</f>
        <v>117.30200000000001</v>
      </c>
      <c r="Z36" t="str">
        <f>D30</f>
        <v>Merkur České Budějovice, z.s.</v>
      </c>
      <c r="AA36">
        <v>7</v>
      </c>
    </row>
    <row r="37" spans="1:27" x14ac:dyDescent="0.3">
      <c r="A37" s="5"/>
      <c r="B37" s="5"/>
      <c r="C37" s="5"/>
      <c r="D37" s="5" t="s">
        <v>29</v>
      </c>
      <c r="E37" s="5"/>
      <c r="F37" s="8"/>
      <c r="G37" s="8"/>
      <c r="H37" s="5"/>
      <c r="I37" s="5"/>
      <c r="J37" s="5">
        <v>0</v>
      </c>
      <c r="K37" s="5">
        <f>LARGE(K31:K36,3)+LARGE(K31:K36,2)+LARGE(K31:K36,1)-J37</f>
        <v>32.000999999999998</v>
      </c>
      <c r="L37" s="5"/>
      <c r="M37" s="5"/>
      <c r="N37" s="5">
        <v>0</v>
      </c>
      <c r="O37" s="5">
        <f>LARGE(O31:O36,3)+LARGE(O31:O36,2)+LARGE(O31:O36,1)-N37</f>
        <v>24.966000000000001</v>
      </c>
      <c r="P37" s="5"/>
      <c r="Q37" s="5"/>
      <c r="R37" s="5">
        <v>0</v>
      </c>
      <c r="S37" s="5">
        <f>LARGE(S31:S36,3)+LARGE(S31:S36,2)+LARGE(S31:S36,1)-R37</f>
        <v>29.334</v>
      </c>
      <c r="T37" s="5"/>
      <c r="U37" s="5"/>
      <c r="V37" s="5">
        <v>0</v>
      </c>
      <c r="W37" s="5">
        <f>LARGE(W31:W36,3)+LARGE(W31:W36,2)+LARGE(W31:W36,1)-V37</f>
        <v>31.001000000000001</v>
      </c>
      <c r="X37" s="5">
        <f t="shared" si="19"/>
        <v>117.30200000000001</v>
      </c>
      <c r="Y37">
        <f>X37</f>
        <v>117.30200000000001</v>
      </c>
      <c r="Z37" t="str">
        <f>D30</f>
        <v>Merkur České Budějovice, z.s.</v>
      </c>
      <c r="AA37">
        <v>8</v>
      </c>
    </row>
    <row r="38" spans="1:27" x14ac:dyDescent="0.3">
      <c r="A38" s="3">
        <v>5</v>
      </c>
      <c r="B38" s="3">
        <v>3027</v>
      </c>
      <c r="C38" s="3">
        <v>6453</v>
      </c>
      <c r="D38" s="3" t="s">
        <v>58</v>
      </c>
      <c r="E38" s="3"/>
      <c r="F38" s="9"/>
      <c r="G38" s="9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>
        <f>X45</f>
        <v>117.30099999999999</v>
      </c>
      <c r="Z38" t="str">
        <f>D38</f>
        <v>TJ Spartak Trhové Sviny z.s.</v>
      </c>
      <c r="AA38">
        <v>1</v>
      </c>
    </row>
    <row r="39" spans="1:27" x14ac:dyDescent="0.3">
      <c r="B39">
        <v>411830</v>
      </c>
      <c r="C39">
        <v>6453</v>
      </c>
      <c r="D39" t="s">
        <v>147</v>
      </c>
      <c r="E39">
        <v>2005</v>
      </c>
      <c r="F39" s="7" t="s">
        <v>60</v>
      </c>
      <c r="G39" s="6" t="s">
        <v>65</v>
      </c>
      <c r="H39" s="4">
        <v>2.8</v>
      </c>
      <c r="I39" s="4">
        <v>8.1669999999999998</v>
      </c>
      <c r="J39" s="4">
        <v>0</v>
      </c>
      <c r="K39" s="5">
        <f t="shared" ref="K39:K44" si="20">H39+I39-J39</f>
        <v>10.966999999999999</v>
      </c>
      <c r="L39" s="4">
        <v>2.5</v>
      </c>
      <c r="M39" s="4">
        <v>6.8330000000000002</v>
      </c>
      <c r="N39" s="4">
        <v>0</v>
      </c>
      <c r="O39" s="5">
        <f t="shared" ref="O39:O44" si="21">L39+M39-N39</f>
        <v>9.3330000000000002</v>
      </c>
      <c r="P39" s="4">
        <v>2.8</v>
      </c>
      <c r="Q39" s="4">
        <v>7.8</v>
      </c>
      <c r="R39" s="4">
        <v>0</v>
      </c>
      <c r="S39" s="5">
        <f t="shared" ref="S39:S44" si="22">P39+Q39-R39</f>
        <v>10.6</v>
      </c>
      <c r="T39" s="4">
        <v>2.8</v>
      </c>
      <c r="U39" s="4">
        <v>7.1340000000000003</v>
      </c>
      <c r="V39" s="4">
        <v>0</v>
      </c>
      <c r="W39" s="5">
        <f t="shared" ref="W39:W44" si="23">T39+U39-V39</f>
        <v>9.9340000000000011</v>
      </c>
      <c r="X39" s="5">
        <f t="shared" ref="X39:X45" si="24">K39+O39+S39+W39</f>
        <v>40.834000000000003</v>
      </c>
      <c r="Y39">
        <f>X45</f>
        <v>117.30099999999999</v>
      </c>
      <c r="Z39" t="str">
        <f>D38</f>
        <v>TJ Spartak Trhové Sviny z.s.</v>
      </c>
      <c r="AA39">
        <v>2</v>
      </c>
    </row>
    <row r="40" spans="1:27" x14ac:dyDescent="0.3">
      <c r="B40">
        <v>387934</v>
      </c>
      <c r="C40">
        <v>6453</v>
      </c>
      <c r="D40" t="s">
        <v>148</v>
      </c>
      <c r="E40">
        <v>2007</v>
      </c>
      <c r="F40" s="7" t="s">
        <v>60</v>
      </c>
      <c r="G40" s="6" t="s">
        <v>65</v>
      </c>
      <c r="H40" s="4">
        <v>2</v>
      </c>
      <c r="I40" s="4">
        <v>7.9669999999999996</v>
      </c>
      <c r="J40" s="4">
        <v>0</v>
      </c>
      <c r="K40" s="5">
        <f t="shared" si="20"/>
        <v>9.9669999999999987</v>
      </c>
      <c r="L40" s="4">
        <v>2.5</v>
      </c>
      <c r="M40" s="4">
        <v>6.9329999999999998</v>
      </c>
      <c r="N40" s="4">
        <v>0</v>
      </c>
      <c r="O40" s="5">
        <f t="shared" si="21"/>
        <v>9.4329999999999998</v>
      </c>
      <c r="P40" s="4">
        <v>2.9</v>
      </c>
      <c r="Q40" s="4">
        <v>6.6340000000000003</v>
      </c>
      <c r="R40" s="4">
        <v>0</v>
      </c>
      <c r="S40" s="5">
        <f t="shared" si="22"/>
        <v>9.5340000000000007</v>
      </c>
      <c r="T40" s="4">
        <v>2.9</v>
      </c>
      <c r="U40" s="4">
        <v>6.867</v>
      </c>
      <c r="V40" s="4">
        <v>0</v>
      </c>
      <c r="W40" s="5">
        <f t="shared" si="23"/>
        <v>9.7669999999999995</v>
      </c>
      <c r="X40" s="5">
        <f t="shared" si="24"/>
        <v>38.700999999999993</v>
      </c>
      <c r="Y40">
        <f>X45</f>
        <v>117.30099999999999</v>
      </c>
      <c r="Z40" t="str">
        <f>D38</f>
        <v>TJ Spartak Trhové Sviny z.s.</v>
      </c>
      <c r="AA40">
        <v>3</v>
      </c>
    </row>
    <row r="41" spans="1:27" s="25" customFormat="1" x14ac:dyDescent="0.3">
      <c r="A41"/>
      <c r="B41">
        <v>988887</v>
      </c>
      <c r="C41">
        <v>6453</v>
      </c>
      <c r="D41" t="s">
        <v>149</v>
      </c>
      <c r="E41">
        <v>2010</v>
      </c>
      <c r="F41" s="7" t="s">
        <v>60</v>
      </c>
      <c r="G41" s="6" t="s">
        <v>65</v>
      </c>
      <c r="H41" s="4">
        <v>0</v>
      </c>
      <c r="I41" s="4">
        <v>0</v>
      </c>
      <c r="J41" s="4">
        <v>0</v>
      </c>
      <c r="K41" s="5">
        <f t="shared" si="20"/>
        <v>0</v>
      </c>
      <c r="L41" s="4">
        <v>0</v>
      </c>
      <c r="M41" s="4">
        <v>0</v>
      </c>
      <c r="N41" s="4">
        <v>0</v>
      </c>
      <c r="O41" s="5">
        <f t="shared" si="21"/>
        <v>0</v>
      </c>
      <c r="P41" s="4">
        <v>0</v>
      </c>
      <c r="Q41" s="4">
        <v>0</v>
      </c>
      <c r="R41" s="4">
        <v>0</v>
      </c>
      <c r="S41" s="5">
        <f t="shared" si="22"/>
        <v>0</v>
      </c>
      <c r="T41" s="4">
        <v>0</v>
      </c>
      <c r="U41" s="4">
        <v>0</v>
      </c>
      <c r="V41" s="4">
        <v>0</v>
      </c>
      <c r="W41" s="5">
        <f t="shared" si="23"/>
        <v>0</v>
      </c>
      <c r="X41" s="5">
        <f t="shared" si="24"/>
        <v>0</v>
      </c>
      <c r="Y41">
        <f>X45</f>
        <v>117.30099999999999</v>
      </c>
      <c r="Z41" s="25" t="str">
        <f>D38</f>
        <v>TJ Spartak Trhové Sviny z.s.</v>
      </c>
      <c r="AA41" s="25">
        <v>4</v>
      </c>
    </row>
    <row r="42" spans="1:27" x14ac:dyDescent="0.3">
      <c r="B42">
        <v>100917</v>
      </c>
      <c r="C42">
        <v>6453</v>
      </c>
      <c r="D42" t="s">
        <v>150</v>
      </c>
      <c r="E42">
        <v>2010</v>
      </c>
      <c r="F42" s="7" t="s">
        <v>60</v>
      </c>
      <c r="G42" s="6" t="s">
        <v>65</v>
      </c>
      <c r="H42" s="4">
        <v>0</v>
      </c>
      <c r="I42" s="4">
        <v>0</v>
      </c>
      <c r="J42" s="4">
        <v>0</v>
      </c>
      <c r="K42" s="5">
        <f t="shared" si="20"/>
        <v>0</v>
      </c>
      <c r="L42" s="4">
        <v>0.8</v>
      </c>
      <c r="M42" s="4">
        <v>6.4660000000000002</v>
      </c>
      <c r="N42" s="4">
        <v>1</v>
      </c>
      <c r="O42" s="5">
        <f t="shared" si="21"/>
        <v>6.266</v>
      </c>
      <c r="P42" s="4">
        <v>0</v>
      </c>
      <c r="Q42" s="4">
        <v>0</v>
      </c>
      <c r="R42" s="4">
        <v>0</v>
      </c>
      <c r="S42" s="5">
        <f t="shared" si="22"/>
        <v>0</v>
      </c>
      <c r="T42" s="4">
        <v>0</v>
      </c>
      <c r="U42" s="4">
        <v>0</v>
      </c>
      <c r="V42" s="4">
        <v>0</v>
      </c>
      <c r="W42" s="5">
        <f t="shared" si="23"/>
        <v>0</v>
      </c>
      <c r="X42" s="5">
        <f t="shared" si="24"/>
        <v>6.266</v>
      </c>
      <c r="Y42">
        <f>X45</f>
        <v>117.30099999999999</v>
      </c>
      <c r="Z42" t="str">
        <f>D38</f>
        <v>TJ Spartak Trhové Sviny z.s.</v>
      </c>
      <c r="AA42">
        <v>5</v>
      </c>
    </row>
    <row r="43" spans="1:27" x14ac:dyDescent="0.3">
      <c r="B43">
        <v>556566</v>
      </c>
      <c r="C43">
        <v>6453</v>
      </c>
      <c r="D43" t="s">
        <v>151</v>
      </c>
      <c r="E43">
        <v>2009</v>
      </c>
      <c r="F43" s="7" t="s">
        <v>60</v>
      </c>
      <c r="G43" s="6" t="s">
        <v>65</v>
      </c>
      <c r="H43" s="4">
        <v>0</v>
      </c>
      <c r="I43" s="4">
        <v>0</v>
      </c>
      <c r="J43" s="4">
        <v>0</v>
      </c>
      <c r="K43" s="5">
        <f t="shared" si="20"/>
        <v>0</v>
      </c>
      <c r="L43" s="4">
        <v>0</v>
      </c>
      <c r="M43" s="4">
        <v>0</v>
      </c>
      <c r="N43" s="4">
        <v>0</v>
      </c>
      <c r="O43" s="5">
        <f t="shared" si="21"/>
        <v>0</v>
      </c>
      <c r="P43" s="4">
        <v>1.6</v>
      </c>
      <c r="Q43" s="4">
        <v>5.6</v>
      </c>
      <c r="R43" s="4">
        <v>1</v>
      </c>
      <c r="S43" s="5">
        <f t="shared" si="22"/>
        <v>6.1999999999999993</v>
      </c>
      <c r="T43" s="4">
        <v>2.2000000000000002</v>
      </c>
      <c r="U43" s="4">
        <v>6.7670000000000003</v>
      </c>
      <c r="V43" s="4">
        <v>0</v>
      </c>
      <c r="W43" s="5">
        <f t="shared" si="23"/>
        <v>8.9670000000000005</v>
      </c>
      <c r="X43" s="5">
        <f t="shared" si="24"/>
        <v>15.167</v>
      </c>
      <c r="Y43">
        <f>X45</f>
        <v>117.30099999999999</v>
      </c>
      <c r="Z43" t="str">
        <f>D38</f>
        <v>TJ Spartak Trhové Sviny z.s.</v>
      </c>
      <c r="AA43">
        <v>6</v>
      </c>
    </row>
    <row r="44" spans="1:27" x14ac:dyDescent="0.3">
      <c r="B44">
        <v>849215</v>
      </c>
      <c r="C44">
        <v>6453</v>
      </c>
      <c r="D44" t="s">
        <v>152</v>
      </c>
      <c r="E44">
        <v>2007</v>
      </c>
      <c r="F44" s="7" t="s">
        <v>60</v>
      </c>
      <c r="G44" s="6" t="s">
        <v>65</v>
      </c>
      <c r="H44" s="4">
        <v>2</v>
      </c>
      <c r="I44" s="4">
        <v>8.3000000000000007</v>
      </c>
      <c r="J44" s="4">
        <v>0</v>
      </c>
      <c r="K44" s="5">
        <f t="shared" si="20"/>
        <v>10.3</v>
      </c>
      <c r="L44" s="4">
        <v>2.5</v>
      </c>
      <c r="M44" s="4">
        <v>6.4660000000000002</v>
      </c>
      <c r="N44" s="4">
        <v>0</v>
      </c>
      <c r="O44" s="5">
        <f t="shared" si="21"/>
        <v>8.9660000000000011</v>
      </c>
      <c r="P44" s="4">
        <v>1.7</v>
      </c>
      <c r="Q44" s="4">
        <v>7.3</v>
      </c>
      <c r="R44" s="4">
        <v>0</v>
      </c>
      <c r="S44" s="5">
        <f t="shared" si="22"/>
        <v>9</v>
      </c>
      <c r="T44" s="4">
        <v>2.9</v>
      </c>
      <c r="U44" s="4">
        <v>6.6</v>
      </c>
      <c r="V44" s="4">
        <v>0</v>
      </c>
      <c r="W44" s="5">
        <f t="shared" si="23"/>
        <v>9.5</v>
      </c>
      <c r="X44" s="5">
        <f t="shared" si="24"/>
        <v>37.766000000000005</v>
      </c>
      <c r="Y44">
        <f>X45</f>
        <v>117.30099999999999</v>
      </c>
      <c r="Z44" t="str">
        <f>D38</f>
        <v>TJ Spartak Trhové Sviny z.s.</v>
      </c>
      <c r="AA44">
        <v>7</v>
      </c>
    </row>
    <row r="45" spans="1:27" x14ac:dyDescent="0.3">
      <c r="A45" s="5"/>
      <c r="B45" s="5"/>
      <c r="C45" s="5"/>
      <c r="D45" s="5" t="s">
        <v>29</v>
      </c>
      <c r="E45" s="5"/>
      <c r="F45" s="11"/>
      <c r="G45" s="8"/>
      <c r="H45" s="5"/>
      <c r="I45" s="5"/>
      <c r="J45" s="5">
        <v>0</v>
      </c>
      <c r="K45" s="5">
        <f>LARGE(K39:K44,3)+LARGE(K39:K44,2)+LARGE(K39:K44,1)-J45</f>
        <v>31.233999999999998</v>
      </c>
      <c r="L45" s="5"/>
      <c r="M45" s="5"/>
      <c r="N45" s="5">
        <v>0</v>
      </c>
      <c r="O45" s="5">
        <f>LARGE(O39:O44,3)+LARGE(O39:O44,2)+LARGE(O39:O44,1)-N45</f>
        <v>27.731999999999999</v>
      </c>
      <c r="P45" s="5"/>
      <c r="Q45" s="5"/>
      <c r="R45" s="5">
        <v>0</v>
      </c>
      <c r="S45" s="5">
        <f>LARGE(S39:S44,3)+LARGE(S39:S44,2)+LARGE(S39:S44,1)-R45</f>
        <v>29.134</v>
      </c>
      <c r="T45" s="5"/>
      <c r="U45" s="5"/>
      <c r="V45" s="5">
        <v>0</v>
      </c>
      <c r="W45" s="5">
        <f>LARGE(W39:W44,3)+LARGE(W39:W44,2)+LARGE(W39:W44,1)-V45</f>
        <v>29.201000000000001</v>
      </c>
      <c r="X45" s="5">
        <f t="shared" si="24"/>
        <v>117.30099999999999</v>
      </c>
      <c r="Y45">
        <f>X45</f>
        <v>117.30099999999999</v>
      </c>
      <c r="Z45" t="str">
        <f>D38</f>
        <v>TJ Spartak Trhové Sviny z.s.</v>
      </c>
      <c r="AA45">
        <v>8</v>
      </c>
    </row>
    <row r="46" spans="1:27" x14ac:dyDescent="0.3">
      <c r="A46" s="3">
        <v>6</v>
      </c>
      <c r="B46" s="3">
        <v>3336</v>
      </c>
      <c r="C46" s="3">
        <v>1696</v>
      </c>
      <c r="D46" s="3" t="s">
        <v>160</v>
      </c>
      <c r="E46" s="3"/>
      <c r="F46" s="9"/>
      <c r="G46" s="9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>
        <f>X53</f>
        <v>110.803</v>
      </c>
      <c r="Z46" t="str">
        <f>D46</f>
        <v>TJ Šumavan Vimperk z.s. I.</v>
      </c>
      <c r="AA46">
        <v>1</v>
      </c>
    </row>
    <row r="47" spans="1:27" x14ac:dyDescent="0.3">
      <c r="B47">
        <v>809689</v>
      </c>
      <c r="C47">
        <v>1696</v>
      </c>
      <c r="D47" t="s">
        <v>161</v>
      </c>
      <c r="E47">
        <v>2006</v>
      </c>
      <c r="F47" s="6" t="s">
        <v>69</v>
      </c>
      <c r="G47" s="6" t="s">
        <v>162</v>
      </c>
      <c r="H47" s="4">
        <v>2</v>
      </c>
      <c r="I47" s="4">
        <v>6.734</v>
      </c>
      <c r="J47" s="4">
        <v>0</v>
      </c>
      <c r="K47" s="5">
        <f t="shared" ref="K47:K52" si="25">H47+I47-J47</f>
        <v>8.734</v>
      </c>
      <c r="L47" s="4">
        <v>2</v>
      </c>
      <c r="M47" s="4">
        <v>5.3330000000000002</v>
      </c>
      <c r="N47" s="4">
        <v>0</v>
      </c>
      <c r="O47" s="5">
        <f t="shared" ref="O47:O52" si="26">L47+M47-N47</f>
        <v>7.3330000000000002</v>
      </c>
      <c r="P47" s="4">
        <v>3</v>
      </c>
      <c r="Q47" s="4">
        <v>4.9340000000000002</v>
      </c>
      <c r="R47" s="4">
        <v>0.1</v>
      </c>
      <c r="S47" s="5">
        <f t="shared" ref="S47:S52" si="27">P47+Q47-R47</f>
        <v>7.8340000000000005</v>
      </c>
      <c r="T47" s="4">
        <v>2.2999999999999998</v>
      </c>
      <c r="U47" s="4">
        <v>6.0670000000000002</v>
      </c>
      <c r="V47" s="4">
        <v>0</v>
      </c>
      <c r="W47" s="5">
        <f t="shared" ref="W47:W52" si="28">T47+U47-V47</f>
        <v>8.3670000000000009</v>
      </c>
      <c r="X47" s="5">
        <f t="shared" ref="X47:X53" si="29">K47+O47+S47+W47</f>
        <v>32.268000000000001</v>
      </c>
      <c r="Y47">
        <f>X53</f>
        <v>110.803</v>
      </c>
      <c r="Z47" t="str">
        <f>D46</f>
        <v>TJ Šumavan Vimperk z.s. I.</v>
      </c>
      <c r="AA47">
        <v>2</v>
      </c>
    </row>
    <row r="48" spans="1:27" x14ac:dyDescent="0.3">
      <c r="A48" s="25"/>
      <c r="B48" s="25">
        <v>805160</v>
      </c>
      <c r="C48" s="25">
        <v>1696</v>
      </c>
      <c r="D48" s="25" t="s">
        <v>163</v>
      </c>
      <c r="E48" s="25">
        <v>2004</v>
      </c>
      <c r="F48" s="26" t="s">
        <v>69</v>
      </c>
      <c r="G48" s="26" t="s">
        <v>162</v>
      </c>
      <c r="H48" s="28">
        <v>0</v>
      </c>
      <c r="I48" s="28">
        <v>0</v>
      </c>
      <c r="J48" s="28">
        <v>0</v>
      </c>
      <c r="K48" s="29">
        <f t="shared" si="25"/>
        <v>0</v>
      </c>
      <c r="L48" s="28">
        <v>0</v>
      </c>
      <c r="M48" s="28">
        <v>0</v>
      </c>
      <c r="N48" s="28">
        <v>0</v>
      </c>
      <c r="O48" s="29">
        <f t="shared" si="26"/>
        <v>0</v>
      </c>
      <c r="P48" s="28">
        <v>0</v>
      </c>
      <c r="Q48" s="28">
        <v>0</v>
      </c>
      <c r="R48" s="28">
        <v>0</v>
      </c>
      <c r="S48" s="29">
        <f t="shared" si="27"/>
        <v>0</v>
      </c>
      <c r="T48" s="28">
        <v>0</v>
      </c>
      <c r="U48" s="28">
        <v>0</v>
      </c>
      <c r="V48" s="28">
        <v>0</v>
      </c>
      <c r="W48" s="29">
        <f t="shared" si="28"/>
        <v>0</v>
      </c>
      <c r="X48" s="29">
        <f t="shared" si="29"/>
        <v>0</v>
      </c>
      <c r="Y48" s="25">
        <f>X53</f>
        <v>110.803</v>
      </c>
      <c r="Z48" t="str">
        <f>D46</f>
        <v>TJ Šumavan Vimperk z.s. I.</v>
      </c>
      <c r="AA48">
        <v>3</v>
      </c>
    </row>
    <row r="49" spans="1:27" x14ac:dyDescent="0.3">
      <c r="B49">
        <v>426733</v>
      </c>
      <c r="C49">
        <v>1696</v>
      </c>
      <c r="D49" t="s">
        <v>164</v>
      </c>
      <c r="E49">
        <v>2004</v>
      </c>
      <c r="F49" s="6" t="s">
        <v>69</v>
      </c>
      <c r="G49" s="6" t="s">
        <v>162</v>
      </c>
      <c r="H49" s="4">
        <v>2</v>
      </c>
      <c r="I49" s="4">
        <v>8.3670000000000009</v>
      </c>
      <c r="J49" s="4">
        <v>0</v>
      </c>
      <c r="K49" s="5">
        <f t="shared" si="25"/>
        <v>10.367000000000001</v>
      </c>
      <c r="L49" s="4">
        <v>2.5</v>
      </c>
      <c r="M49" s="4">
        <v>6.5</v>
      </c>
      <c r="N49" s="4">
        <v>0</v>
      </c>
      <c r="O49" s="5">
        <f t="shared" si="26"/>
        <v>9</v>
      </c>
      <c r="P49" s="4">
        <v>2.8</v>
      </c>
      <c r="Q49" s="4">
        <v>7.6340000000000003</v>
      </c>
      <c r="R49" s="4">
        <v>0</v>
      </c>
      <c r="S49" s="5">
        <f t="shared" si="27"/>
        <v>10.434000000000001</v>
      </c>
      <c r="T49" s="4">
        <v>3</v>
      </c>
      <c r="U49" s="4">
        <v>7.0670000000000002</v>
      </c>
      <c r="V49" s="4">
        <v>0</v>
      </c>
      <c r="W49" s="5">
        <f t="shared" si="28"/>
        <v>10.067</v>
      </c>
      <c r="X49" s="5">
        <f t="shared" si="29"/>
        <v>39.868000000000002</v>
      </c>
      <c r="Y49">
        <f>X53</f>
        <v>110.803</v>
      </c>
      <c r="Z49" t="str">
        <f>D46</f>
        <v>TJ Šumavan Vimperk z.s. I.</v>
      </c>
      <c r="AA49">
        <v>4</v>
      </c>
    </row>
    <row r="50" spans="1:27" x14ac:dyDescent="0.3">
      <c r="B50">
        <v>463461</v>
      </c>
      <c r="C50">
        <v>1696</v>
      </c>
      <c r="D50" t="s">
        <v>165</v>
      </c>
      <c r="E50">
        <v>2009</v>
      </c>
      <c r="F50" s="6" t="s">
        <v>69</v>
      </c>
      <c r="G50" s="6" t="s">
        <v>162</v>
      </c>
      <c r="H50" s="4">
        <v>0</v>
      </c>
      <c r="I50" s="4">
        <v>0</v>
      </c>
      <c r="J50" s="4">
        <v>0</v>
      </c>
      <c r="K50" s="5">
        <f t="shared" si="25"/>
        <v>0</v>
      </c>
      <c r="L50" s="4">
        <v>0.8</v>
      </c>
      <c r="M50" s="4">
        <v>7.3659999999999997</v>
      </c>
      <c r="N50" s="4">
        <v>1</v>
      </c>
      <c r="O50" s="5">
        <f t="shared" si="26"/>
        <v>7.1660000000000004</v>
      </c>
      <c r="P50" s="4">
        <v>2.2999999999999998</v>
      </c>
      <c r="Q50" s="4">
        <v>6.9340000000000002</v>
      </c>
      <c r="R50" s="4">
        <v>0</v>
      </c>
      <c r="S50" s="5">
        <f t="shared" si="27"/>
        <v>9.234</v>
      </c>
      <c r="T50" s="4">
        <v>2.7</v>
      </c>
      <c r="U50" s="4">
        <v>6.2670000000000003</v>
      </c>
      <c r="V50" s="4">
        <v>0</v>
      </c>
      <c r="W50" s="5">
        <f t="shared" si="28"/>
        <v>8.9670000000000005</v>
      </c>
      <c r="X50" s="5">
        <f t="shared" si="29"/>
        <v>25.366999999999997</v>
      </c>
      <c r="Y50">
        <f>X53</f>
        <v>110.803</v>
      </c>
      <c r="Z50" t="str">
        <f>D46</f>
        <v>TJ Šumavan Vimperk z.s. I.</v>
      </c>
      <c r="AA50">
        <v>5</v>
      </c>
    </row>
    <row r="51" spans="1:27" x14ac:dyDescent="0.3">
      <c r="B51">
        <v>541985</v>
      </c>
      <c r="C51">
        <v>1696</v>
      </c>
      <c r="D51" t="s">
        <v>166</v>
      </c>
      <c r="E51">
        <v>2006</v>
      </c>
      <c r="F51" s="6" t="s">
        <v>69</v>
      </c>
      <c r="G51" s="6" t="s">
        <v>162</v>
      </c>
      <c r="H51" s="4">
        <v>2</v>
      </c>
      <c r="I51" s="4">
        <v>7.5339999999999998</v>
      </c>
      <c r="J51" s="4">
        <v>0</v>
      </c>
      <c r="K51" s="5">
        <f t="shared" si="25"/>
        <v>9.5339999999999989</v>
      </c>
      <c r="L51" s="4">
        <v>1.5</v>
      </c>
      <c r="M51" s="4">
        <v>5.8659999999999997</v>
      </c>
      <c r="N51" s="4">
        <v>0</v>
      </c>
      <c r="O51" s="5">
        <f t="shared" si="26"/>
        <v>7.3659999999999997</v>
      </c>
      <c r="P51" s="4">
        <v>2.8</v>
      </c>
      <c r="Q51" s="4">
        <v>7.2670000000000003</v>
      </c>
      <c r="R51" s="4">
        <v>0</v>
      </c>
      <c r="S51" s="5">
        <f t="shared" si="27"/>
        <v>10.067</v>
      </c>
      <c r="T51" s="4">
        <v>2.8</v>
      </c>
      <c r="U51" s="4">
        <v>6.9</v>
      </c>
      <c r="V51" s="4">
        <v>0</v>
      </c>
      <c r="W51" s="5">
        <f t="shared" si="28"/>
        <v>9.6999999999999993</v>
      </c>
      <c r="X51" s="5">
        <f t="shared" si="29"/>
        <v>36.667000000000002</v>
      </c>
      <c r="Y51">
        <f>X53</f>
        <v>110.803</v>
      </c>
      <c r="Z51" t="str">
        <f>D46</f>
        <v>TJ Šumavan Vimperk z.s. I.</v>
      </c>
      <c r="AA51">
        <v>6</v>
      </c>
    </row>
    <row r="52" spans="1:27" x14ac:dyDescent="0.3">
      <c r="B52">
        <v>0</v>
      </c>
      <c r="C52">
        <v>0</v>
      </c>
      <c r="F52" s="6"/>
      <c r="G52" s="6"/>
      <c r="H52" s="4">
        <v>0</v>
      </c>
      <c r="I52" s="4">
        <v>0</v>
      </c>
      <c r="J52" s="4">
        <v>0</v>
      </c>
      <c r="K52" s="5">
        <f t="shared" si="25"/>
        <v>0</v>
      </c>
      <c r="L52" s="4">
        <v>0</v>
      </c>
      <c r="M52" s="4">
        <v>0</v>
      </c>
      <c r="N52" s="4">
        <v>0</v>
      </c>
      <c r="O52" s="5">
        <f t="shared" si="26"/>
        <v>0</v>
      </c>
      <c r="P52" s="4">
        <v>0</v>
      </c>
      <c r="Q52" s="4">
        <v>0</v>
      </c>
      <c r="R52" s="4">
        <v>0</v>
      </c>
      <c r="S52" s="5">
        <f t="shared" si="27"/>
        <v>0</v>
      </c>
      <c r="T52" s="4">
        <v>0</v>
      </c>
      <c r="U52" s="4">
        <v>0</v>
      </c>
      <c r="V52" s="4">
        <v>0</v>
      </c>
      <c r="W52" s="5">
        <f t="shared" si="28"/>
        <v>0</v>
      </c>
      <c r="X52" s="5">
        <f t="shared" si="29"/>
        <v>0</v>
      </c>
      <c r="Y52">
        <f>X53</f>
        <v>110.803</v>
      </c>
      <c r="Z52" t="str">
        <f>D46</f>
        <v>TJ Šumavan Vimperk z.s. I.</v>
      </c>
      <c r="AA52">
        <v>7</v>
      </c>
    </row>
    <row r="53" spans="1:27" x14ac:dyDescent="0.3">
      <c r="A53" s="5"/>
      <c r="B53" s="5"/>
      <c r="C53" s="5"/>
      <c r="D53" s="5" t="s">
        <v>29</v>
      </c>
      <c r="E53" s="5"/>
      <c r="F53" s="8"/>
      <c r="G53" s="8"/>
      <c r="H53" s="5"/>
      <c r="I53" s="5"/>
      <c r="J53" s="5">
        <v>0</v>
      </c>
      <c r="K53" s="5">
        <f>LARGE(K47:K52,3)+LARGE(K47:K52,2)+LARGE(K47:K52,1)-J53</f>
        <v>28.635000000000002</v>
      </c>
      <c r="L53" s="5"/>
      <c r="M53" s="5"/>
      <c r="N53" s="5">
        <v>0</v>
      </c>
      <c r="O53" s="5">
        <f>LARGE(O47:O52,3)+LARGE(O47:O52,2)+LARGE(O47:O52,1)-N53</f>
        <v>23.698999999999998</v>
      </c>
      <c r="P53" s="5"/>
      <c r="Q53" s="5"/>
      <c r="R53" s="5">
        <v>0</v>
      </c>
      <c r="S53" s="5">
        <f>LARGE(S47:S52,3)+LARGE(S47:S52,2)+LARGE(S47:S52,1)-R53</f>
        <v>29.735000000000003</v>
      </c>
      <c r="T53" s="5"/>
      <c r="U53" s="5"/>
      <c r="V53" s="5">
        <v>0</v>
      </c>
      <c r="W53" s="5">
        <f>LARGE(W47:W52,3)+LARGE(W47:W52,2)+LARGE(W47:W52,1)-V53</f>
        <v>28.734000000000002</v>
      </c>
      <c r="X53" s="5">
        <f t="shared" si="29"/>
        <v>110.803</v>
      </c>
      <c r="Y53">
        <f>X53</f>
        <v>110.803</v>
      </c>
      <c r="Z53" t="str">
        <f>D46</f>
        <v>TJ Šumavan Vimperk z.s. I.</v>
      </c>
      <c r="AA53">
        <v>8</v>
      </c>
    </row>
    <row r="54" spans="1:27" x14ac:dyDescent="0.3">
      <c r="A54" s="3">
        <v>7</v>
      </c>
      <c r="B54" s="3">
        <v>3337</v>
      </c>
      <c r="C54" s="3">
        <v>1696</v>
      </c>
      <c r="D54" s="3" t="s">
        <v>167</v>
      </c>
      <c r="E54" s="3"/>
      <c r="F54" s="9"/>
      <c r="G54" s="9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>
        <f>X61</f>
        <v>108.735</v>
      </c>
      <c r="Z54" t="str">
        <f>D54</f>
        <v>TJ Šumavan Vimperk z.s. II.</v>
      </c>
      <c r="AA54">
        <v>1</v>
      </c>
    </row>
    <row r="55" spans="1:27" x14ac:dyDescent="0.3">
      <c r="B55">
        <v>572256</v>
      </c>
      <c r="C55">
        <v>1696</v>
      </c>
      <c r="D55" t="s">
        <v>168</v>
      </c>
      <c r="E55">
        <v>2008</v>
      </c>
      <c r="F55" s="6" t="s">
        <v>69</v>
      </c>
      <c r="G55" s="6" t="s">
        <v>169</v>
      </c>
      <c r="H55" s="4">
        <v>2</v>
      </c>
      <c r="I55" s="4">
        <v>8.0670000000000002</v>
      </c>
      <c r="J55" s="4">
        <v>0</v>
      </c>
      <c r="K55" s="5">
        <f t="shared" ref="K55:K60" si="30">H55+I55-J55</f>
        <v>10.067</v>
      </c>
      <c r="L55" s="4">
        <v>1.5</v>
      </c>
      <c r="M55" s="4">
        <v>5.5</v>
      </c>
      <c r="N55" s="4">
        <v>0</v>
      </c>
      <c r="O55" s="5">
        <f t="shared" ref="O55:O60" si="31">L55+M55-N55</f>
        <v>7</v>
      </c>
      <c r="P55" s="4">
        <v>3</v>
      </c>
      <c r="Q55" s="4">
        <v>6.5670000000000002</v>
      </c>
      <c r="R55" s="4">
        <v>0.1</v>
      </c>
      <c r="S55" s="5">
        <f t="shared" ref="S55:S60" si="32">P55+Q55-R55</f>
        <v>9.4670000000000005</v>
      </c>
      <c r="T55" s="4">
        <v>2.9</v>
      </c>
      <c r="U55" s="4">
        <v>7.5670000000000002</v>
      </c>
      <c r="V55" s="4">
        <v>0</v>
      </c>
      <c r="W55" s="5">
        <f t="shared" ref="W55:W60" si="33">T55+U55-V55</f>
        <v>10.467000000000001</v>
      </c>
      <c r="X55" s="5">
        <f t="shared" ref="X55:X61" si="34">K55+O55+S55+W55</f>
        <v>37.000999999999998</v>
      </c>
      <c r="Y55">
        <f>X61</f>
        <v>108.735</v>
      </c>
      <c r="Z55" t="str">
        <f>D54</f>
        <v>TJ Šumavan Vimperk z.s. II.</v>
      </c>
      <c r="AA55">
        <v>2</v>
      </c>
    </row>
    <row r="56" spans="1:27" x14ac:dyDescent="0.3">
      <c r="B56">
        <v>264794</v>
      </c>
      <c r="C56">
        <v>1696</v>
      </c>
      <c r="D56" t="s">
        <v>170</v>
      </c>
      <c r="E56">
        <v>2006</v>
      </c>
      <c r="F56" s="6" t="s">
        <v>69</v>
      </c>
      <c r="G56" s="6" t="s">
        <v>169</v>
      </c>
      <c r="H56" s="4">
        <v>2</v>
      </c>
      <c r="I56" s="4">
        <v>8.1669999999999998</v>
      </c>
      <c r="J56" s="4">
        <v>0</v>
      </c>
      <c r="K56" s="5">
        <f t="shared" si="30"/>
        <v>10.167</v>
      </c>
      <c r="L56" s="4">
        <v>1.5</v>
      </c>
      <c r="M56" s="4">
        <v>7.0659999999999998</v>
      </c>
      <c r="N56" s="4">
        <v>0</v>
      </c>
      <c r="O56" s="5">
        <f t="shared" si="31"/>
        <v>8.5659999999999989</v>
      </c>
      <c r="P56" s="4">
        <v>0</v>
      </c>
      <c r="Q56" s="4">
        <v>0</v>
      </c>
      <c r="R56" s="4">
        <v>0</v>
      </c>
      <c r="S56" s="5">
        <f t="shared" si="32"/>
        <v>0</v>
      </c>
      <c r="T56" s="4">
        <v>0</v>
      </c>
      <c r="U56" s="4">
        <v>0</v>
      </c>
      <c r="V56" s="4">
        <v>0</v>
      </c>
      <c r="W56" s="5">
        <f t="shared" si="33"/>
        <v>0</v>
      </c>
      <c r="X56" s="5">
        <f t="shared" si="34"/>
        <v>18.732999999999997</v>
      </c>
      <c r="Y56">
        <f>X61</f>
        <v>108.735</v>
      </c>
      <c r="Z56" t="str">
        <f>D54</f>
        <v>TJ Šumavan Vimperk z.s. II.</v>
      </c>
      <c r="AA56">
        <v>3</v>
      </c>
    </row>
    <row r="57" spans="1:27" x14ac:dyDescent="0.3">
      <c r="B57">
        <v>571694</v>
      </c>
      <c r="C57">
        <v>1696</v>
      </c>
      <c r="D57" t="s">
        <v>171</v>
      </c>
      <c r="E57">
        <v>2007</v>
      </c>
      <c r="F57" s="6" t="s">
        <v>69</v>
      </c>
      <c r="G57" s="6" t="s">
        <v>169</v>
      </c>
      <c r="H57" s="4">
        <v>2</v>
      </c>
      <c r="I57" s="4">
        <v>7.6340000000000003</v>
      </c>
      <c r="J57" s="4">
        <v>0</v>
      </c>
      <c r="K57" s="5">
        <f t="shared" si="30"/>
        <v>9.6340000000000003</v>
      </c>
      <c r="L57" s="4">
        <v>0</v>
      </c>
      <c r="M57" s="4">
        <v>0</v>
      </c>
      <c r="N57" s="4">
        <v>0</v>
      </c>
      <c r="O57" s="5">
        <f t="shared" si="31"/>
        <v>0</v>
      </c>
      <c r="P57" s="4">
        <v>1.6</v>
      </c>
      <c r="Q57" s="4">
        <v>5.5</v>
      </c>
      <c r="R57" s="4">
        <v>0</v>
      </c>
      <c r="S57" s="5">
        <f t="shared" si="32"/>
        <v>7.1</v>
      </c>
      <c r="T57" s="4">
        <v>3</v>
      </c>
      <c r="U57" s="4">
        <v>7.1</v>
      </c>
      <c r="V57" s="4">
        <v>0</v>
      </c>
      <c r="W57" s="5">
        <f t="shared" si="33"/>
        <v>10.1</v>
      </c>
      <c r="X57" s="5">
        <f t="shared" si="34"/>
        <v>26.834000000000003</v>
      </c>
      <c r="Y57">
        <f>X61</f>
        <v>108.735</v>
      </c>
      <c r="Z57" t="str">
        <f>D54</f>
        <v>TJ Šumavan Vimperk z.s. II.</v>
      </c>
      <c r="AA57">
        <v>4</v>
      </c>
    </row>
    <row r="58" spans="1:27" x14ac:dyDescent="0.3">
      <c r="B58">
        <v>152277</v>
      </c>
      <c r="C58">
        <v>1696</v>
      </c>
      <c r="D58" t="s">
        <v>172</v>
      </c>
      <c r="E58">
        <v>2009</v>
      </c>
      <c r="F58" s="6" t="s">
        <v>69</v>
      </c>
      <c r="G58" s="6" t="s">
        <v>169</v>
      </c>
      <c r="H58" s="4">
        <v>0</v>
      </c>
      <c r="I58" s="4">
        <v>0</v>
      </c>
      <c r="J58" s="4">
        <v>0</v>
      </c>
      <c r="K58" s="5">
        <f t="shared" si="30"/>
        <v>0</v>
      </c>
      <c r="L58" s="4">
        <v>1.5</v>
      </c>
      <c r="M58" s="4">
        <v>5.5</v>
      </c>
      <c r="N58" s="4">
        <v>0</v>
      </c>
      <c r="O58" s="5">
        <f t="shared" si="31"/>
        <v>7</v>
      </c>
      <c r="P58" s="4">
        <v>2.1</v>
      </c>
      <c r="Q58" s="4">
        <v>6.1</v>
      </c>
      <c r="R58" s="4">
        <v>0</v>
      </c>
      <c r="S58" s="5">
        <f t="shared" si="32"/>
        <v>8.1999999999999993</v>
      </c>
      <c r="T58" s="4">
        <v>2.9</v>
      </c>
      <c r="U58" s="4">
        <v>7.1669999999999998</v>
      </c>
      <c r="V58" s="4">
        <v>0</v>
      </c>
      <c r="W58" s="5">
        <f t="shared" si="33"/>
        <v>10.067</v>
      </c>
      <c r="X58" s="5">
        <f t="shared" si="34"/>
        <v>25.266999999999999</v>
      </c>
      <c r="Y58">
        <f>X61</f>
        <v>108.735</v>
      </c>
      <c r="Z58" t="str">
        <f>D54</f>
        <v>TJ Šumavan Vimperk z.s. II.</v>
      </c>
      <c r="AA58">
        <v>5</v>
      </c>
    </row>
    <row r="59" spans="1:27" x14ac:dyDescent="0.3">
      <c r="B59">
        <v>230866</v>
      </c>
      <c r="C59">
        <v>1696</v>
      </c>
      <c r="D59" t="s">
        <v>173</v>
      </c>
      <c r="E59">
        <v>2007</v>
      </c>
      <c r="F59" s="6" t="s">
        <v>69</v>
      </c>
      <c r="G59" s="6" t="s">
        <v>169</v>
      </c>
      <c r="H59" s="4">
        <v>2</v>
      </c>
      <c r="I59" s="4">
        <v>7.6669999999999998</v>
      </c>
      <c r="J59" s="4">
        <v>0</v>
      </c>
      <c r="K59" s="5">
        <f t="shared" si="30"/>
        <v>9.6669999999999998</v>
      </c>
      <c r="L59" s="4">
        <v>1.5</v>
      </c>
      <c r="M59" s="4">
        <v>5.3</v>
      </c>
      <c r="N59" s="4">
        <v>0</v>
      </c>
      <c r="O59" s="5">
        <f t="shared" si="31"/>
        <v>6.8</v>
      </c>
      <c r="P59" s="4">
        <v>2.4</v>
      </c>
      <c r="Q59" s="4">
        <v>5.5670000000000002</v>
      </c>
      <c r="R59" s="4">
        <v>0</v>
      </c>
      <c r="S59" s="5">
        <f t="shared" si="32"/>
        <v>7.9670000000000005</v>
      </c>
      <c r="T59" s="4">
        <v>2.9</v>
      </c>
      <c r="U59" s="4">
        <v>6.8339999999999996</v>
      </c>
      <c r="V59" s="4">
        <v>0</v>
      </c>
      <c r="W59" s="5">
        <f t="shared" si="33"/>
        <v>9.734</v>
      </c>
      <c r="X59" s="5">
        <f t="shared" si="34"/>
        <v>34.167999999999999</v>
      </c>
      <c r="Y59">
        <f>X61</f>
        <v>108.735</v>
      </c>
      <c r="Z59" t="str">
        <f>D54</f>
        <v>TJ Šumavan Vimperk z.s. II.</v>
      </c>
      <c r="AA59">
        <v>6</v>
      </c>
    </row>
    <row r="60" spans="1:27" x14ac:dyDescent="0.3">
      <c r="B60">
        <v>0</v>
      </c>
      <c r="C60">
        <v>0</v>
      </c>
      <c r="H60" s="4">
        <v>0</v>
      </c>
      <c r="I60" s="4">
        <v>0</v>
      </c>
      <c r="J60" s="4">
        <v>0</v>
      </c>
      <c r="K60" s="5">
        <f t="shared" si="30"/>
        <v>0</v>
      </c>
      <c r="L60" s="4">
        <v>0</v>
      </c>
      <c r="M60" s="4">
        <v>0</v>
      </c>
      <c r="N60" s="4">
        <v>0</v>
      </c>
      <c r="O60" s="5">
        <f t="shared" si="31"/>
        <v>0</v>
      </c>
      <c r="P60" s="4">
        <v>0</v>
      </c>
      <c r="Q60" s="4">
        <v>0</v>
      </c>
      <c r="R60" s="4">
        <v>0</v>
      </c>
      <c r="S60" s="5">
        <f t="shared" si="32"/>
        <v>0</v>
      </c>
      <c r="T60" s="4">
        <v>0</v>
      </c>
      <c r="U60" s="4">
        <v>0</v>
      </c>
      <c r="V60" s="4">
        <v>0</v>
      </c>
      <c r="W60" s="5">
        <f t="shared" si="33"/>
        <v>0</v>
      </c>
      <c r="X60" s="5">
        <f t="shared" si="34"/>
        <v>0</v>
      </c>
      <c r="Y60">
        <f>X61</f>
        <v>108.735</v>
      </c>
      <c r="Z60" t="str">
        <f>D54</f>
        <v>TJ Šumavan Vimperk z.s. II.</v>
      </c>
      <c r="AA60">
        <v>7</v>
      </c>
    </row>
    <row r="61" spans="1:27" x14ac:dyDescent="0.3">
      <c r="A61" s="5"/>
      <c r="B61" s="5"/>
      <c r="C61" s="5"/>
      <c r="D61" s="5" t="s">
        <v>29</v>
      </c>
      <c r="E61" s="5"/>
      <c r="F61" s="5"/>
      <c r="G61" s="5"/>
      <c r="H61" s="5"/>
      <c r="I61" s="5"/>
      <c r="J61" s="5">
        <v>0</v>
      </c>
      <c r="K61" s="5">
        <f>LARGE(K55:K60,3)+LARGE(K55:K60,2)+LARGE(K55:K60,1)-J61</f>
        <v>29.901000000000003</v>
      </c>
      <c r="L61" s="5"/>
      <c r="M61" s="5"/>
      <c r="N61" s="5">
        <v>0</v>
      </c>
      <c r="O61" s="5">
        <f>LARGE(O55:O60,3)+LARGE(O55:O60,2)+LARGE(O55:O60,1)-N61</f>
        <v>22.565999999999999</v>
      </c>
      <c r="P61" s="5"/>
      <c r="Q61" s="5"/>
      <c r="R61" s="5">
        <v>0</v>
      </c>
      <c r="S61" s="5">
        <f>LARGE(S55:S60,3)+LARGE(S55:S60,2)+LARGE(S55:S60,1)-R61</f>
        <v>25.634</v>
      </c>
      <c r="T61" s="5"/>
      <c r="U61" s="5"/>
      <c r="V61" s="5">
        <v>0</v>
      </c>
      <c r="W61" s="5">
        <f>LARGE(W55:W60,3)+LARGE(W55:W60,2)+LARGE(W55:W60,1)-V61</f>
        <v>30.634</v>
      </c>
      <c r="X61" s="5">
        <f t="shared" si="34"/>
        <v>108.735</v>
      </c>
      <c r="Y61">
        <f>X61</f>
        <v>108.735</v>
      </c>
      <c r="Z61" t="str">
        <f>D54</f>
        <v>TJ Šumavan Vimperk z.s. II.</v>
      </c>
      <c r="AA61">
        <v>8</v>
      </c>
    </row>
    <row r="62" spans="1:27" x14ac:dyDescent="0.3">
      <c r="A62" s="3">
        <v>8</v>
      </c>
      <c r="B62" s="3">
        <v>3065</v>
      </c>
      <c r="C62" s="3">
        <v>6453</v>
      </c>
      <c r="D62" s="3" t="s">
        <v>153</v>
      </c>
      <c r="E62" s="3"/>
      <c r="F62" s="12"/>
      <c r="G62" s="9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>
        <f>X69</f>
        <v>106.337</v>
      </c>
      <c r="Z62" t="str">
        <f>D62</f>
        <v>TJ Spartak Trhové Sviny z.s. B</v>
      </c>
      <c r="AA62">
        <v>1</v>
      </c>
    </row>
    <row r="63" spans="1:27" x14ac:dyDescent="0.3">
      <c r="B63">
        <v>428315</v>
      </c>
      <c r="C63">
        <v>6453</v>
      </c>
      <c r="D63" t="s">
        <v>154</v>
      </c>
      <c r="E63">
        <v>2007</v>
      </c>
      <c r="F63" s="7" t="s">
        <v>60</v>
      </c>
      <c r="G63" s="6" t="s">
        <v>65</v>
      </c>
      <c r="H63" s="4">
        <v>2</v>
      </c>
      <c r="I63" s="4">
        <v>6.5</v>
      </c>
      <c r="J63" s="4">
        <v>0</v>
      </c>
      <c r="K63" s="5">
        <f t="shared" ref="K63:K68" si="35">H63+I63-J63</f>
        <v>8.5</v>
      </c>
      <c r="L63" s="4">
        <v>0</v>
      </c>
      <c r="M63" s="4">
        <v>0</v>
      </c>
      <c r="N63" s="4">
        <v>0</v>
      </c>
      <c r="O63" s="5">
        <f t="shared" ref="O63:O68" si="36">L63+M63-N63</f>
        <v>0</v>
      </c>
      <c r="P63" s="4">
        <v>2.9</v>
      </c>
      <c r="Q63" s="4">
        <v>3.9340000000000002</v>
      </c>
      <c r="R63" s="4">
        <v>0</v>
      </c>
      <c r="S63" s="5">
        <f t="shared" ref="S63:S68" si="37">P63+Q63-R63</f>
        <v>6.8339999999999996</v>
      </c>
      <c r="T63" s="4">
        <v>2</v>
      </c>
      <c r="U63" s="4">
        <v>7.5339999999999998</v>
      </c>
      <c r="V63" s="4">
        <v>0</v>
      </c>
      <c r="W63" s="5">
        <f t="shared" ref="W63:W68" si="38">T63+U63-V63</f>
        <v>9.5339999999999989</v>
      </c>
      <c r="X63" s="5">
        <f t="shared" ref="X63:X69" si="39">K63+O63+S63+W63</f>
        <v>24.867999999999999</v>
      </c>
      <c r="Y63">
        <f>X69</f>
        <v>106.337</v>
      </c>
      <c r="Z63" t="str">
        <f>D62</f>
        <v>TJ Spartak Trhové Sviny z.s. B</v>
      </c>
      <c r="AA63">
        <v>2</v>
      </c>
    </row>
    <row r="64" spans="1:27" s="25" customFormat="1" x14ac:dyDescent="0.3">
      <c r="A64"/>
      <c r="B64">
        <v>164634</v>
      </c>
      <c r="C64">
        <v>6453</v>
      </c>
      <c r="D64" t="s">
        <v>155</v>
      </c>
      <c r="E64">
        <v>2007</v>
      </c>
      <c r="F64" s="7" t="s">
        <v>60</v>
      </c>
      <c r="G64" s="6" t="s">
        <v>63</v>
      </c>
      <c r="H64" s="4">
        <v>2</v>
      </c>
      <c r="I64" s="4">
        <v>7.6340000000000003</v>
      </c>
      <c r="J64" s="4">
        <v>0</v>
      </c>
      <c r="K64" s="5">
        <f t="shared" si="35"/>
        <v>9.6340000000000003</v>
      </c>
      <c r="L64" s="4">
        <v>2.1</v>
      </c>
      <c r="M64" s="4">
        <v>5.1660000000000004</v>
      </c>
      <c r="N64" s="4">
        <v>0</v>
      </c>
      <c r="O64" s="5">
        <f t="shared" si="36"/>
        <v>7.266</v>
      </c>
      <c r="P64" s="4">
        <v>2.2999999999999998</v>
      </c>
      <c r="Q64" s="4">
        <v>7.1</v>
      </c>
      <c r="R64" s="4">
        <v>0</v>
      </c>
      <c r="S64" s="5">
        <f t="shared" si="37"/>
        <v>9.3999999999999986</v>
      </c>
      <c r="T64" s="4">
        <v>0</v>
      </c>
      <c r="U64" s="4">
        <v>0</v>
      </c>
      <c r="V64" s="4">
        <v>0</v>
      </c>
      <c r="W64" s="5">
        <f t="shared" si="38"/>
        <v>0</v>
      </c>
      <c r="X64" s="5">
        <f t="shared" si="39"/>
        <v>26.299999999999997</v>
      </c>
      <c r="Y64">
        <f>X69</f>
        <v>106.337</v>
      </c>
      <c r="Z64" s="25" t="str">
        <f>D62</f>
        <v>TJ Spartak Trhové Sviny z.s. B</v>
      </c>
      <c r="AA64" s="25">
        <v>3</v>
      </c>
    </row>
    <row r="65" spans="1:27" x14ac:dyDescent="0.3">
      <c r="B65">
        <v>753975</v>
      </c>
      <c r="C65">
        <v>6453</v>
      </c>
      <c r="D65" t="s">
        <v>156</v>
      </c>
      <c r="E65">
        <v>2009</v>
      </c>
      <c r="F65" s="7" t="s">
        <v>60</v>
      </c>
      <c r="G65" s="6" t="s">
        <v>63</v>
      </c>
      <c r="H65" s="4">
        <v>2</v>
      </c>
      <c r="I65" s="4">
        <v>7.2670000000000003</v>
      </c>
      <c r="J65" s="4">
        <v>0</v>
      </c>
      <c r="K65" s="5">
        <f t="shared" si="35"/>
        <v>9.2669999999999995</v>
      </c>
      <c r="L65" s="4">
        <v>1.5</v>
      </c>
      <c r="M65" s="4">
        <v>4.9660000000000002</v>
      </c>
      <c r="N65" s="4">
        <v>0</v>
      </c>
      <c r="O65" s="5">
        <f t="shared" si="36"/>
        <v>6.4660000000000002</v>
      </c>
      <c r="P65" s="4">
        <v>0</v>
      </c>
      <c r="Q65" s="4">
        <v>0</v>
      </c>
      <c r="R65" s="4">
        <v>0</v>
      </c>
      <c r="S65" s="5">
        <f t="shared" si="37"/>
        <v>0</v>
      </c>
      <c r="T65" s="4">
        <v>2.8</v>
      </c>
      <c r="U65" s="4">
        <v>5.0670000000000002</v>
      </c>
      <c r="V65" s="4">
        <v>0</v>
      </c>
      <c r="W65" s="5">
        <f t="shared" si="38"/>
        <v>7.867</v>
      </c>
      <c r="X65" s="5">
        <f t="shared" si="39"/>
        <v>23.6</v>
      </c>
      <c r="Y65">
        <f>X69</f>
        <v>106.337</v>
      </c>
      <c r="Z65" t="str">
        <f>D62</f>
        <v>TJ Spartak Trhové Sviny z.s. B</v>
      </c>
      <c r="AA65">
        <v>4</v>
      </c>
    </row>
    <row r="66" spans="1:27" x14ac:dyDescent="0.3">
      <c r="B66">
        <v>278646</v>
      </c>
      <c r="C66">
        <v>6453</v>
      </c>
      <c r="D66" t="s">
        <v>157</v>
      </c>
      <c r="E66">
        <v>2006</v>
      </c>
      <c r="F66" s="7" t="s">
        <v>60</v>
      </c>
      <c r="G66" s="6" t="s">
        <v>63</v>
      </c>
      <c r="H66" s="4">
        <v>0</v>
      </c>
      <c r="I66" s="4">
        <v>0</v>
      </c>
      <c r="J66" s="4">
        <v>0</v>
      </c>
      <c r="K66" s="5">
        <f t="shared" si="35"/>
        <v>0</v>
      </c>
      <c r="L66" s="4">
        <v>0</v>
      </c>
      <c r="M66" s="4">
        <v>0</v>
      </c>
      <c r="N66" s="4">
        <v>0</v>
      </c>
      <c r="O66" s="5">
        <f t="shared" si="36"/>
        <v>0</v>
      </c>
      <c r="P66" s="4">
        <v>1.8</v>
      </c>
      <c r="Q66" s="4">
        <v>5.8339999999999996</v>
      </c>
      <c r="R66" s="4">
        <v>0</v>
      </c>
      <c r="S66" s="5">
        <f t="shared" si="37"/>
        <v>7.6339999999999995</v>
      </c>
      <c r="T66" s="4">
        <v>2.2999999999999998</v>
      </c>
      <c r="U66" s="4">
        <v>5.6</v>
      </c>
      <c r="V66" s="4">
        <v>0</v>
      </c>
      <c r="W66" s="5">
        <f t="shared" si="38"/>
        <v>7.8999999999999995</v>
      </c>
      <c r="X66" s="5">
        <f t="shared" si="39"/>
        <v>15.533999999999999</v>
      </c>
      <c r="Y66">
        <f>X69</f>
        <v>106.337</v>
      </c>
      <c r="Z66" t="str">
        <f>D62</f>
        <v>TJ Spartak Trhové Sviny z.s. B</v>
      </c>
      <c r="AA66">
        <v>5</v>
      </c>
    </row>
    <row r="67" spans="1:27" x14ac:dyDescent="0.3">
      <c r="B67">
        <v>799511</v>
      </c>
      <c r="C67">
        <v>6453</v>
      </c>
      <c r="D67" t="s">
        <v>158</v>
      </c>
      <c r="E67">
        <v>2009</v>
      </c>
      <c r="F67" s="7" t="s">
        <v>60</v>
      </c>
      <c r="G67" s="6" t="s">
        <v>63</v>
      </c>
      <c r="H67" s="4">
        <v>0</v>
      </c>
      <c r="I67" s="4">
        <v>0</v>
      </c>
      <c r="J67" s="4">
        <v>0</v>
      </c>
      <c r="K67" s="5">
        <f t="shared" si="35"/>
        <v>0</v>
      </c>
      <c r="L67" s="4">
        <v>1.4</v>
      </c>
      <c r="M67" s="4">
        <v>7.2</v>
      </c>
      <c r="N67" s="4">
        <v>0</v>
      </c>
      <c r="O67" s="5">
        <f t="shared" si="36"/>
        <v>8.6</v>
      </c>
      <c r="P67" s="4">
        <v>1.8</v>
      </c>
      <c r="Q67" s="4">
        <v>7.3339999999999996</v>
      </c>
      <c r="R67" s="4">
        <v>0</v>
      </c>
      <c r="S67" s="5">
        <f t="shared" si="37"/>
        <v>9.1340000000000003</v>
      </c>
      <c r="T67" s="4">
        <v>0</v>
      </c>
      <c r="U67" s="4">
        <v>0</v>
      </c>
      <c r="V67" s="4">
        <v>0</v>
      </c>
      <c r="W67" s="5">
        <f t="shared" si="38"/>
        <v>0</v>
      </c>
      <c r="X67" s="5">
        <f t="shared" si="39"/>
        <v>17.734000000000002</v>
      </c>
      <c r="Y67">
        <f>X69</f>
        <v>106.337</v>
      </c>
      <c r="Z67" t="str">
        <f>D62</f>
        <v>TJ Spartak Trhové Sviny z.s. B</v>
      </c>
      <c r="AA67">
        <v>6</v>
      </c>
    </row>
    <row r="68" spans="1:27" x14ac:dyDescent="0.3">
      <c r="B68">
        <v>594634</v>
      </c>
      <c r="C68">
        <v>6453</v>
      </c>
      <c r="D68" t="s">
        <v>159</v>
      </c>
      <c r="E68">
        <v>2008</v>
      </c>
      <c r="F68" s="7" t="s">
        <v>60</v>
      </c>
      <c r="G68" s="6" t="s">
        <v>63</v>
      </c>
      <c r="H68" s="4">
        <v>2</v>
      </c>
      <c r="I68" s="4">
        <v>8.0340000000000007</v>
      </c>
      <c r="J68" s="4">
        <v>0</v>
      </c>
      <c r="K68" s="5">
        <f t="shared" si="35"/>
        <v>10.034000000000001</v>
      </c>
      <c r="L68" s="4">
        <v>1.4</v>
      </c>
      <c r="M68" s="4">
        <v>7.4</v>
      </c>
      <c r="N68" s="4">
        <v>0</v>
      </c>
      <c r="O68" s="5">
        <f t="shared" si="36"/>
        <v>8.8000000000000007</v>
      </c>
      <c r="P68" s="4">
        <v>0</v>
      </c>
      <c r="Q68" s="4">
        <v>0</v>
      </c>
      <c r="R68" s="4">
        <v>0</v>
      </c>
      <c r="S68" s="5">
        <f t="shared" si="37"/>
        <v>0</v>
      </c>
      <c r="T68" s="4">
        <v>2.8</v>
      </c>
      <c r="U68" s="4">
        <v>6.3339999999999996</v>
      </c>
      <c r="V68" s="4">
        <v>0</v>
      </c>
      <c r="W68" s="5">
        <f t="shared" si="38"/>
        <v>9.1340000000000003</v>
      </c>
      <c r="X68" s="5">
        <f t="shared" si="39"/>
        <v>27.968000000000004</v>
      </c>
      <c r="Y68">
        <f>X69</f>
        <v>106.337</v>
      </c>
      <c r="Z68" t="str">
        <f>D62</f>
        <v>TJ Spartak Trhové Sviny z.s. B</v>
      </c>
      <c r="AA68">
        <v>7</v>
      </c>
    </row>
    <row r="69" spans="1:27" x14ac:dyDescent="0.3">
      <c r="A69" s="5"/>
      <c r="B69" s="5"/>
      <c r="C69" s="5"/>
      <c r="D69" s="5" t="s">
        <v>29</v>
      </c>
      <c r="E69" s="5"/>
      <c r="F69" s="8"/>
      <c r="G69" s="8"/>
      <c r="H69" s="5"/>
      <c r="I69" s="5"/>
      <c r="J69" s="5">
        <v>0</v>
      </c>
      <c r="K69" s="5">
        <f>LARGE(K63:K68,3)+LARGE(K63:K68,2)+LARGE(K63:K68,1)-J69</f>
        <v>28.935000000000002</v>
      </c>
      <c r="L69" s="5"/>
      <c r="M69" s="5"/>
      <c r="N69" s="5">
        <v>0</v>
      </c>
      <c r="O69" s="5">
        <f>LARGE(O63:O68,3)+LARGE(O63:O68,2)+LARGE(O63:O68,1)-N69</f>
        <v>24.666</v>
      </c>
      <c r="P69" s="5"/>
      <c r="Q69" s="5"/>
      <c r="R69" s="5">
        <v>0</v>
      </c>
      <c r="S69" s="5">
        <f>LARGE(S63:S68,3)+LARGE(S63:S68,2)+LARGE(S63:S68,1)-R69</f>
        <v>26.167999999999999</v>
      </c>
      <c r="T69" s="5"/>
      <c r="U69" s="5"/>
      <c r="V69" s="5">
        <v>0</v>
      </c>
      <c r="W69" s="5">
        <f>LARGE(W63:W68,3)+LARGE(W63:W68,2)+LARGE(W63:W68,1)-V69</f>
        <v>26.567999999999998</v>
      </c>
      <c r="X69" s="5">
        <f t="shared" si="39"/>
        <v>106.337</v>
      </c>
      <c r="Y69">
        <f>X69</f>
        <v>106.337</v>
      </c>
      <c r="Z69" t="str">
        <f>D62</f>
        <v>TJ Spartak Trhové Sviny z.s. B</v>
      </c>
      <c r="AA69">
        <v>8</v>
      </c>
    </row>
    <row r="70" spans="1:27" x14ac:dyDescent="0.3">
      <c r="A70" s="3">
        <v>9</v>
      </c>
      <c r="B70" s="3">
        <v>3345</v>
      </c>
      <c r="C70" s="3">
        <v>8387</v>
      </c>
      <c r="D70" s="3" t="s">
        <v>40</v>
      </c>
      <c r="E70" s="3"/>
      <c r="F70" s="9"/>
      <c r="G70" s="9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>
        <f>X77</f>
        <v>99.835999999999999</v>
      </c>
      <c r="Z70" t="str">
        <f>D70</f>
        <v>TJ Nová Včelnice, z.s.</v>
      </c>
      <c r="AA70">
        <v>1</v>
      </c>
    </row>
    <row r="71" spans="1:27" x14ac:dyDescent="0.3">
      <c r="B71">
        <v>932672</v>
      </c>
      <c r="C71">
        <v>5185</v>
      </c>
      <c r="D71" t="s">
        <v>135</v>
      </c>
      <c r="E71">
        <v>2005</v>
      </c>
      <c r="F71" s="6" t="s">
        <v>88</v>
      </c>
      <c r="G71" s="6" t="s">
        <v>136</v>
      </c>
      <c r="H71" s="4">
        <v>2</v>
      </c>
      <c r="I71" s="4">
        <v>6.734</v>
      </c>
      <c r="J71" s="4">
        <v>0</v>
      </c>
      <c r="K71" s="5">
        <f t="shared" ref="K71:K76" si="40">H71+I71-J71</f>
        <v>8.734</v>
      </c>
      <c r="L71" s="4">
        <v>2.6</v>
      </c>
      <c r="M71" s="4">
        <v>5.2</v>
      </c>
      <c r="N71" s="4">
        <v>0</v>
      </c>
      <c r="O71" s="5">
        <f t="shared" ref="O71:O76" si="41">L71+M71-N71</f>
        <v>7.8000000000000007</v>
      </c>
      <c r="P71" s="4">
        <v>2.8</v>
      </c>
      <c r="Q71" s="4">
        <v>4.9669999999999996</v>
      </c>
      <c r="R71" s="4">
        <v>0</v>
      </c>
      <c r="S71" s="5">
        <f t="shared" ref="S71:S76" si="42">P71+Q71-R71</f>
        <v>7.7669999999999995</v>
      </c>
      <c r="T71" s="4">
        <v>3</v>
      </c>
      <c r="U71" s="4">
        <v>5.367</v>
      </c>
      <c r="V71" s="4">
        <v>0</v>
      </c>
      <c r="W71" s="5">
        <f t="shared" ref="W71:W76" si="43">T71+U71-V71</f>
        <v>8.3670000000000009</v>
      </c>
      <c r="X71" s="5">
        <f t="shared" ref="X71:X77" si="44">K71+O71+S71+W71</f>
        <v>32.667999999999999</v>
      </c>
      <c r="Y71">
        <f>X77</f>
        <v>99.835999999999999</v>
      </c>
      <c r="Z71" t="str">
        <f>D70</f>
        <v>TJ Nová Včelnice, z.s.</v>
      </c>
      <c r="AA71">
        <v>2</v>
      </c>
    </row>
    <row r="72" spans="1:27" x14ac:dyDescent="0.3">
      <c r="B72">
        <v>942268</v>
      </c>
      <c r="C72">
        <v>8387</v>
      </c>
      <c r="D72" t="s">
        <v>137</v>
      </c>
      <c r="E72">
        <v>2008</v>
      </c>
      <c r="F72" s="6" t="s">
        <v>42</v>
      </c>
      <c r="G72" s="6" t="s">
        <v>138</v>
      </c>
      <c r="H72" s="4">
        <v>2</v>
      </c>
      <c r="I72" s="4">
        <v>6.5</v>
      </c>
      <c r="J72" s="4">
        <v>0</v>
      </c>
      <c r="K72" s="5">
        <f t="shared" si="40"/>
        <v>8.5</v>
      </c>
      <c r="L72" s="4">
        <v>1.5</v>
      </c>
      <c r="M72" s="4">
        <v>6.4</v>
      </c>
      <c r="N72" s="4">
        <v>0</v>
      </c>
      <c r="O72" s="5">
        <f t="shared" si="41"/>
        <v>7.9</v>
      </c>
      <c r="P72" s="4">
        <v>1</v>
      </c>
      <c r="Q72" s="4">
        <v>5.367</v>
      </c>
      <c r="R72" s="4">
        <v>1</v>
      </c>
      <c r="S72" s="5">
        <f t="shared" si="42"/>
        <v>5.367</v>
      </c>
      <c r="T72" s="4">
        <v>2.2999999999999998</v>
      </c>
      <c r="U72" s="4">
        <v>2.7</v>
      </c>
      <c r="V72" s="4">
        <v>0</v>
      </c>
      <c r="W72" s="5">
        <f t="shared" si="43"/>
        <v>5</v>
      </c>
      <c r="X72" s="5">
        <f t="shared" si="44"/>
        <v>26.766999999999999</v>
      </c>
      <c r="Y72">
        <f>X77</f>
        <v>99.835999999999999</v>
      </c>
      <c r="Z72" t="str">
        <f>D70</f>
        <v>TJ Nová Včelnice, z.s.</v>
      </c>
      <c r="AA72">
        <v>3</v>
      </c>
    </row>
    <row r="73" spans="1:27" x14ac:dyDescent="0.3">
      <c r="B73">
        <v>876673</v>
      </c>
      <c r="C73">
        <v>8387</v>
      </c>
      <c r="D73" t="s">
        <v>139</v>
      </c>
      <c r="E73">
        <v>2009</v>
      </c>
      <c r="F73" s="6" t="s">
        <v>42</v>
      </c>
      <c r="G73" s="6" t="s">
        <v>140</v>
      </c>
      <c r="H73" s="4">
        <v>2</v>
      </c>
      <c r="I73" s="4">
        <v>6.4340000000000002</v>
      </c>
      <c r="J73" s="4">
        <v>0</v>
      </c>
      <c r="K73" s="5">
        <f t="shared" si="40"/>
        <v>8.4340000000000011</v>
      </c>
      <c r="L73" s="4">
        <v>1.5</v>
      </c>
      <c r="M73" s="4">
        <v>7.3659999999999997</v>
      </c>
      <c r="N73" s="4">
        <v>0</v>
      </c>
      <c r="O73" s="5">
        <f t="shared" si="41"/>
        <v>8.8659999999999997</v>
      </c>
      <c r="P73" s="4">
        <v>1.3</v>
      </c>
      <c r="Q73" s="4">
        <v>5.7670000000000003</v>
      </c>
      <c r="R73" s="4">
        <v>0</v>
      </c>
      <c r="S73" s="5">
        <f t="shared" si="42"/>
        <v>7.0670000000000002</v>
      </c>
      <c r="T73" s="4">
        <v>2.2999999999999998</v>
      </c>
      <c r="U73" s="4">
        <v>5.7</v>
      </c>
      <c r="V73" s="4">
        <v>0</v>
      </c>
      <c r="W73" s="5">
        <f t="shared" si="43"/>
        <v>8</v>
      </c>
      <c r="X73" s="5">
        <f t="shared" si="44"/>
        <v>32.367000000000004</v>
      </c>
      <c r="Y73">
        <f>X77</f>
        <v>99.835999999999999</v>
      </c>
      <c r="Z73" t="str">
        <f>D70</f>
        <v>TJ Nová Včelnice, z.s.</v>
      </c>
      <c r="AA73">
        <v>4</v>
      </c>
    </row>
    <row r="74" spans="1:27" x14ac:dyDescent="0.3">
      <c r="B74">
        <v>723526</v>
      </c>
      <c r="C74">
        <v>8387</v>
      </c>
      <c r="D74" t="s">
        <v>141</v>
      </c>
      <c r="E74">
        <v>2006</v>
      </c>
      <c r="F74" s="6" t="s">
        <v>42</v>
      </c>
      <c r="G74" s="6" t="s">
        <v>142</v>
      </c>
      <c r="H74" s="4">
        <v>2</v>
      </c>
      <c r="I74" s="4">
        <v>7.4340000000000002</v>
      </c>
      <c r="J74" s="4">
        <v>0</v>
      </c>
      <c r="K74" s="5">
        <f t="shared" si="40"/>
        <v>9.4340000000000011</v>
      </c>
      <c r="L74" s="4">
        <v>2.6</v>
      </c>
      <c r="M74" s="4">
        <v>6.0330000000000004</v>
      </c>
      <c r="N74" s="4">
        <v>0</v>
      </c>
      <c r="O74" s="5">
        <f t="shared" si="41"/>
        <v>8.6330000000000009</v>
      </c>
      <c r="P74" s="4">
        <v>2.4</v>
      </c>
      <c r="Q74" s="4">
        <v>6.1340000000000003</v>
      </c>
      <c r="R74" s="4">
        <v>0</v>
      </c>
      <c r="S74" s="5">
        <f t="shared" si="42"/>
        <v>8.5340000000000007</v>
      </c>
      <c r="T74" s="4">
        <v>2.8</v>
      </c>
      <c r="U74" s="4">
        <v>5.234</v>
      </c>
      <c r="V74" s="4">
        <v>0</v>
      </c>
      <c r="W74" s="5">
        <f t="shared" si="43"/>
        <v>8.0339999999999989</v>
      </c>
      <c r="X74" s="5">
        <f t="shared" si="44"/>
        <v>34.634999999999998</v>
      </c>
      <c r="Y74">
        <f>X77</f>
        <v>99.835999999999999</v>
      </c>
      <c r="Z74" t="str">
        <f>D70</f>
        <v>TJ Nová Včelnice, z.s.</v>
      </c>
      <c r="AA74">
        <v>5</v>
      </c>
    </row>
    <row r="75" spans="1:27" x14ac:dyDescent="0.3">
      <c r="B75">
        <v>0</v>
      </c>
      <c r="C75">
        <v>0</v>
      </c>
      <c r="F75" s="6"/>
      <c r="G75" s="6"/>
      <c r="H75" s="4">
        <v>0</v>
      </c>
      <c r="I75" s="4">
        <v>0</v>
      </c>
      <c r="J75" s="4">
        <v>0</v>
      </c>
      <c r="K75" s="5">
        <f t="shared" si="40"/>
        <v>0</v>
      </c>
      <c r="L75" s="4">
        <v>0</v>
      </c>
      <c r="M75" s="4">
        <v>0</v>
      </c>
      <c r="N75" s="4">
        <v>0</v>
      </c>
      <c r="O75" s="5">
        <f t="shared" si="41"/>
        <v>0</v>
      </c>
      <c r="P75" s="4">
        <v>0</v>
      </c>
      <c r="Q75" s="4">
        <v>0</v>
      </c>
      <c r="R75" s="4">
        <v>0</v>
      </c>
      <c r="S75" s="5">
        <f t="shared" si="42"/>
        <v>0</v>
      </c>
      <c r="T75" s="4">
        <v>0</v>
      </c>
      <c r="U75" s="4">
        <v>0</v>
      </c>
      <c r="V75" s="4">
        <v>0</v>
      </c>
      <c r="W75" s="5">
        <f t="shared" si="43"/>
        <v>0</v>
      </c>
      <c r="X75" s="5">
        <f t="shared" si="44"/>
        <v>0</v>
      </c>
      <c r="Y75">
        <f>X77</f>
        <v>99.835999999999999</v>
      </c>
      <c r="Z75" t="str">
        <f>D70</f>
        <v>TJ Nová Včelnice, z.s.</v>
      </c>
      <c r="AA75">
        <v>6</v>
      </c>
    </row>
    <row r="76" spans="1:27" x14ac:dyDescent="0.3">
      <c r="B76">
        <v>0</v>
      </c>
      <c r="C76">
        <v>0</v>
      </c>
      <c r="F76" s="6"/>
      <c r="G76" s="6"/>
      <c r="H76" s="4">
        <v>0</v>
      </c>
      <c r="I76" s="4">
        <v>0</v>
      </c>
      <c r="J76" s="4">
        <v>0</v>
      </c>
      <c r="K76" s="5">
        <f t="shared" si="40"/>
        <v>0</v>
      </c>
      <c r="L76" s="4">
        <v>0</v>
      </c>
      <c r="M76" s="4">
        <v>0</v>
      </c>
      <c r="N76" s="4">
        <v>0</v>
      </c>
      <c r="O76" s="5">
        <f t="shared" si="41"/>
        <v>0</v>
      </c>
      <c r="P76" s="4">
        <v>0</v>
      </c>
      <c r="Q76" s="4">
        <v>0</v>
      </c>
      <c r="R76" s="4">
        <v>0</v>
      </c>
      <c r="S76" s="5">
        <f t="shared" si="42"/>
        <v>0</v>
      </c>
      <c r="T76" s="4">
        <v>0</v>
      </c>
      <c r="U76" s="4">
        <v>0</v>
      </c>
      <c r="V76" s="4">
        <v>0</v>
      </c>
      <c r="W76" s="5">
        <f t="shared" si="43"/>
        <v>0</v>
      </c>
      <c r="X76" s="5">
        <f t="shared" si="44"/>
        <v>0</v>
      </c>
      <c r="Y76">
        <f>X77</f>
        <v>99.835999999999999</v>
      </c>
      <c r="Z76" t="str">
        <f>D70</f>
        <v>TJ Nová Včelnice, z.s.</v>
      </c>
      <c r="AA76">
        <v>7</v>
      </c>
    </row>
    <row r="77" spans="1:27" x14ac:dyDescent="0.3">
      <c r="A77" s="5"/>
      <c r="B77" s="5"/>
      <c r="C77" s="5"/>
      <c r="D77" s="5" t="s">
        <v>29</v>
      </c>
      <c r="E77" s="5"/>
      <c r="F77" s="8"/>
      <c r="G77" s="8"/>
      <c r="H77" s="5"/>
      <c r="I77" s="5"/>
      <c r="J77" s="5">
        <v>0</v>
      </c>
      <c r="K77" s="5">
        <f>LARGE(K71:K76,3)+LARGE(K71:K76,2)+LARGE(K71:K76,1)-J77</f>
        <v>26.668000000000003</v>
      </c>
      <c r="L77" s="5"/>
      <c r="M77" s="5"/>
      <c r="N77" s="5">
        <v>0</v>
      </c>
      <c r="O77" s="5">
        <f>LARGE(O71:O76,3)+LARGE(O71:O76,2)+LARGE(O71:O76,1)-N77</f>
        <v>25.399000000000001</v>
      </c>
      <c r="P77" s="5"/>
      <c r="Q77" s="5"/>
      <c r="R77" s="5">
        <v>0</v>
      </c>
      <c r="S77" s="5">
        <f>LARGE(S71:S76,3)+LARGE(S71:S76,2)+LARGE(S71:S76,1)-R77</f>
        <v>23.368000000000002</v>
      </c>
      <c r="T77" s="5"/>
      <c r="U77" s="5"/>
      <c r="V77" s="5">
        <v>0</v>
      </c>
      <c r="W77" s="5">
        <f>LARGE(W71:W76,3)+LARGE(W71:W76,2)+LARGE(W71:W76,1)-V77</f>
        <v>24.401</v>
      </c>
      <c r="X77" s="5">
        <f t="shared" si="44"/>
        <v>99.835999999999999</v>
      </c>
      <c r="Y77">
        <f>X77</f>
        <v>99.835999999999999</v>
      </c>
      <c r="Z77" t="str">
        <f>D70</f>
        <v>TJ Nová Včelnice, z.s.</v>
      </c>
      <c r="AA77">
        <v>8</v>
      </c>
    </row>
  </sheetData>
  <sheetProtection formatCells="0" formatColumns="0" formatRows="0" insertColumns="0" insertRows="0" insertHyperlinks="0" deleteColumns="0" deleteRows="0" sort="0" autoFilter="0" pivotTables="0"/>
  <sortState xmlns:xlrd2="http://schemas.microsoft.com/office/spreadsheetml/2017/richdata2" ref="A7:Y77">
    <sortCondition descending="1" ref="Y7:Y77"/>
  </sortState>
  <pageMargins left="0.25" right="0.25" top="0.75" bottom="0.75" header="0.3" footer="0.3"/>
  <pageSetup paperSize="9" scale="75" fitToHeight="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A22"/>
  <sheetViews>
    <sheetView workbookViewId="0">
      <selection activeCell="A16" sqref="A16"/>
    </sheetView>
  </sheetViews>
  <sheetFormatPr defaultRowHeight="14.4" x14ac:dyDescent="0.3"/>
  <cols>
    <col min="1" max="1" width="6.33203125" customWidth="1"/>
    <col min="2" max="3" width="10" hidden="1" customWidth="1"/>
    <col min="4" max="4" width="15.6640625" customWidth="1"/>
    <col min="5" max="5" width="5.88671875" customWidth="1"/>
    <col min="6" max="6" width="11.109375" customWidth="1"/>
    <col min="7" max="7" width="10.6640625" customWidth="1"/>
    <col min="8" max="10" width="7" customWidth="1"/>
    <col min="11" max="11" width="8" customWidth="1"/>
    <col min="12" max="14" width="7" customWidth="1"/>
    <col min="15" max="15" width="8" customWidth="1"/>
    <col min="16" max="18" width="7" customWidth="1"/>
    <col min="19" max="19" width="8" customWidth="1"/>
    <col min="20" max="22" width="7" customWidth="1"/>
    <col min="23" max="24" width="8" customWidth="1"/>
    <col min="25" max="25" width="7.109375" hidden="1" customWidth="1"/>
    <col min="26" max="26" width="20" hidden="1" customWidth="1"/>
    <col min="27" max="27" width="8" hidden="1" customWidth="1"/>
  </cols>
  <sheetData>
    <row r="1" spans="1:27" ht="18" x14ac:dyDescent="0.35">
      <c r="D1" s="1" t="s">
        <v>0</v>
      </c>
    </row>
    <row r="2" spans="1:27" ht="18" x14ac:dyDescent="0.35">
      <c r="D2" s="1" t="s">
        <v>1</v>
      </c>
      <c r="G2" s="10" t="s">
        <v>192</v>
      </c>
    </row>
    <row r="3" spans="1:27" ht="18" x14ac:dyDescent="0.35">
      <c r="D3" s="1" t="s">
        <v>174</v>
      </c>
      <c r="G3" s="10" t="s">
        <v>191</v>
      </c>
    </row>
    <row r="6" spans="1:27" x14ac:dyDescent="0.3">
      <c r="A6" s="2" t="s">
        <v>3</v>
      </c>
      <c r="B6" s="2" t="s">
        <v>4</v>
      </c>
      <c r="C6" s="2" t="s">
        <v>5</v>
      </c>
      <c r="D6" s="2" t="s">
        <v>6</v>
      </c>
      <c r="E6" s="2" t="s">
        <v>7</v>
      </c>
      <c r="F6" s="2" t="s">
        <v>8</v>
      </c>
      <c r="G6" s="2" t="s">
        <v>9</v>
      </c>
      <c r="H6" s="2" t="s">
        <v>10</v>
      </c>
      <c r="I6" s="2" t="s">
        <v>11</v>
      </c>
      <c r="J6" s="2" t="s">
        <v>12</v>
      </c>
      <c r="K6" s="2" t="s">
        <v>13</v>
      </c>
      <c r="L6" s="2" t="s">
        <v>10</v>
      </c>
      <c r="M6" s="2" t="s">
        <v>11</v>
      </c>
      <c r="N6" s="2" t="s">
        <v>12</v>
      </c>
      <c r="O6" s="2" t="s">
        <v>14</v>
      </c>
      <c r="P6" s="2" t="s">
        <v>10</v>
      </c>
      <c r="Q6" s="2" t="s">
        <v>11</v>
      </c>
      <c r="R6" s="2" t="s">
        <v>12</v>
      </c>
      <c r="S6" s="2" t="s">
        <v>15</v>
      </c>
      <c r="T6" s="2" t="s">
        <v>10</v>
      </c>
      <c r="U6" s="2" t="s">
        <v>11</v>
      </c>
      <c r="V6" s="2" t="s">
        <v>12</v>
      </c>
      <c r="W6" s="2" t="s">
        <v>16</v>
      </c>
      <c r="X6" s="2" t="s">
        <v>17</v>
      </c>
      <c r="Y6" s="2" t="s">
        <v>18</v>
      </c>
      <c r="Z6" s="2" t="s">
        <v>19</v>
      </c>
      <c r="AA6" s="2" t="s">
        <v>20</v>
      </c>
    </row>
    <row r="7" spans="1:27" x14ac:dyDescent="0.3">
      <c r="A7" s="3">
        <v>1</v>
      </c>
      <c r="B7" s="3">
        <v>3340</v>
      </c>
      <c r="C7" s="3">
        <v>3479</v>
      </c>
      <c r="D7" s="3" t="s">
        <v>21</v>
      </c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>
        <f>X14</f>
        <v>127.901</v>
      </c>
      <c r="Z7" t="str">
        <f>D7</f>
        <v>Merkur České Budějovice, z.s.</v>
      </c>
      <c r="AA7">
        <v>1</v>
      </c>
    </row>
    <row r="8" spans="1:27" x14ac:dyDescent="0.3">
      <c r="B8">
        <v>841779</v>
      </c>
      <c r="C8">
        <v>3479</v>
      </c>
      <c r="D8" t="s">
        <v>175</v>
      </c>
      <c r="E8">
        <v>2007</v>
      </c>
      <c r="F8" s="6" t="s">
        <v>23</v>
      </c>
      <c r="G8" s="6" t="s">
        <v>111</v>
      </c>
      <c r="H8" s="4">
        <v>2.8</v>
      </c>
      <c r="I8" s="4">
        <v>8.1340000000000003</v>
      </c>
      <c r="J8" s="4">
        <v>0</v>
      </c>
      <c r="K8" s="5">
        <f t="shared" ref="K8:K13" si="0">H8+I8-J8</f>
        <v>10.934000000000001</v>
      </c>
      <c r="L8" s="4">
        <v>2.6</v>
      </c>
      <c r="M8" s="4">
        <v>6.7329999999999997</v>
      </c>
      <c r="N8" s="4">
        <v>0</v>
      </c>
      <c r="O8" s="5">
        <f t="shared" ref="O8:O13" si="1">L8+M8-N8</f>
        <v>9.3330000000000002</v>
      </c>
      <c r="P8" s="4">
        <v>3.5</v>
      </c>
      <c r="Q8" s="4">
        <v>7.234</v>
      </c>
      <c r="R8" s="4">
        <v>0</v>
      </c>
      <c r="S8" s="5">
        <f t="shared" ref="S8:S13" si="2">P8+Q8-R8</f>
        <v>10.734</v>
      </c>
      <c r="T8" s="4">
        <v>3.4</v>
      </c>
      <c r="U8" s="4">
        <v>6.9</v>
      </c>
      <c r="V8" s="4">
        <v>0</v>
      </c>
      <c r="W8" s="5">
        <f t="shared" ref="W8:W13" si="3">T8+U8-V8</f>
        <v>10.3</v>
      </c>
      <c r="X8" s="5">
        <f t="shared" ref="X8:X14" si="4">K8+O8+S8+W8</f>
        <v>41.301000000000002</v>
      </c>
      <c r="Y8">
        <f>X14</f>
        <v>127.901</v>
      </c>
      <c r="Z8" t="str">
        <f>D7</f>
        <v>Merkur České Budějovice, z.s.</v>
      </c>
      <c r="AA8">
        <v>2</v>
      </c>
    </row>
    <row r="9" spans="1:27" x14ac:dyDescent="0.3">
      <c r="B9">
        <v>708527</v>
      </c>
      <c r="C9">
        <v>3479</v>
      </c>
      <c r="D9" t="s">
        <v>176</v>
      </c>
      <c r="E9">
        <v>2005</v>
      </c>
      <c r="F9" s="6" t="s">
        <v>23</v>
      </c>
      <c r="G9" s="6" t="s">
        <v>111</v>
      </c>
      <c r="H9" s="4">
        <v>2.8</v>
      </c>
      <c r="I9" s="4">
        <v>8.3000000000000007</v>
      </c>
      <c r="J9" s="4">
        <v>0.1</v>
      </c>
      <c r="K9" s="5">
        <f t="shared" si="0"/>
        <v>11.000000000000002</v>
      </c>
      <c r="L9" s="4">
        <v>2.6</v>
      </c>
      <c r="M9" s="4">
        <v>6.4329999999999998</v>
      </c>
      <c r="N9" s="4">
        <v>0</v>
      </c>
      <c r="O9" s="5">
        <f t="shared" si="1"/>
        <v>9.0329999999999995</v>
      </c>
      <c r="P9" s="4">
        <v>4</v>
      </c>
      <c r="Q9" s="4">
        <v>7.4669999999999996</v>
      </c>
      <c r="R9" s="4">
        <v>0.1</v>
      </c>
      <c r="S9" s="5">
        <f t="shared" si="2"/>
        <v>11.366999999999999</v>
      </c>
      <c r="T9" s="4">
        <v>3.4</v>
      </c>
      <c r="U9" s="4">
        <v>7.4</v>
      </c>
      <c r="V9" s="4">
        <v>0</v>
      </c>
      <c r="W9" s="5">
        <f t="shared" si="3"/>
        <v>10.8</v>
      </c>
      <c r="X9" s="5">
        <f t="shared" si="4"/>
        <v>42.2</v>
      </c>
      <c r="Y9">
        <f>X14</f>
        <v>127.901</v>
      </c>
      <c r="Z9" t="str">
        <f>D7</f>
        <v>Merkur České Budějovice, z.s.</v>
      </c>
      <c r="AA9">
        <v>3</v>
      </c>
    </row>
    <row r="10" spans="1:27" x14ac:dyDescent="0.3">
      <c r="B10">
        <v>600699</v>
      </c>
      <c r="C10">
        <v>3479</v>
      </c>
      <c r="D10" t="s">
        <v>177</v>
      </c>
      <c r="E10">
        <v>2006</v>
      </c>
      <c r="F10" s="6" t="s">
        <v>23</v>
      </c>
      <c r="G10" s="6" t="s">
        <v>111</v>
      </c>
      <c r="H10" s="4">
        <v>2.8</v>
      </c>
      <c r="I10" s="4">
        <v>8.6999999999999993</v>
      </c>
      <c r="J10" s="4">
        <v>0</v>
      </c>
      <c r="K10" s="5">
        <f t="shared" si="0"/>
        <v>11.5</v>
      </c>
      <c r="L10" s="4">
        <v>2.1</v>
      </c>
      <c r="M10" s="4">
        <v>7.266</v>
      </c>
      <c r="N10" s="4">
        <v>0</v>
      </c>
      <c r="O10" s="5">
        <f t="shared" si="1"/>
        <v>9.3659999999999997</v>
      </c>
      <c r="P10" s="4">
        <v>3.3</v>
      </c>
      <c r="Q10" s="4">
        <v>6.5339999999999998</v>
      </c>
      <c r="R10" s="4">
        <v>0</v>
      </c>
      <c r="S10" s="5">
        <f t="shared" si="2"/>
        <v>9.8339999999999996</v>
      </c>
      <c r="T10" s="4">
        <v>3.4</v>
      </c>
      <c r="U10" s="4">
        <v>7.4340000000000002</v>
      </c>
      <c r="V10" s="4">
        <v>0</v>
      </c>
      <c r="W10" s="5">
        <f t="shared" si="3"/>
        <v>10.834</v>
      </c>
      <c r="X10" s="5">
        <f t="shared" si="4"/>
        <v>41.533999999999999</v>
      </c>
      <c r="Y10">
        <f>X14</f>
        <v>127.901</v>
      </c>
      <c r="Z10" t="str">
        <f>D7</f>
        <v>Merkur České Budějovice, z.s.</v>
      </c>
      <c r="AA10">
        <v>4</v>
      </c>
    </row>
    <row r="11" spans="1:27" x14ac:dyDescent="0.3">
      <c r="B11">
        <v>370249</v>
      </c>
      <c r="C11">
        <v>4277</v>
      </c>
      <c r="D11" t="s">
        <v>178</v>
      </c>
      <c r="E11">
        <v>2005</v>
      </c>
      <c r="F11" s="6" t="s">
        <v>179</v>
      </c>
      <c r="G11" s="6" t="s">
        <v>180</v>
      </c>
      <c r="H11" s="4">
        <v>3.5</v>
      </c>
      <c r="I11" s="4">
        <v>8.4</v>
      </c>
      <c r="J11" s="4">
        <v>0</v>
      </c>
      <c r="K11" s="5">
        <f t="shared" si="0"/>
        <v>11.9</v>
      </c>
      <c r="L11" s="4">
        <v>2.6</v>
      </c>
      <c r="M11" s="4">
        <v>8.1329999999999991</v>
      </c>
      <c r="N11" s="4">
        <v>0</v>
      </c>
      <c r="O11" s="5">
        <f t="shared" si="1"/>
        <v>10.732999999999999</v>
      </c>
      <c r="P11" s="4">
        <v>2.9</v>
      </c>
      <c r="Q11" s="4">
        <v>4.8339999999999996</v>
      </c>
      <c r="R11" s="4">
        <v>0</v>
      </c>
      <c r="S11" s="5">
        <f t="shared" si="2"/>
        <v>7.734</v>
      </c>
      <c r="T11" s="4">
        <v>3.8</v>
      </c>
      <c r="U11" s="4">
        <v>6.7</v>
      </c>
      <c r="V11" s="4">
        <v>0</v>
      </c>
      <c r="W11" s="5">
        <f t="shared" si="3"/>
        <v>10.5</v>
      </c>
      <c r="X11" s="5">
        <f t="shared" si="4"/>
        <v>40.866999999999997</v>
      </c>
      <c r="Y11">
        <f>X14</f>
        <v>127.901</v>
      </c>
      <c r="Z11" t="str">
        <f>D7</f>
        <v>Merkur České Budějovice, z.s.</v>
      </c>
      <c r="AA11">
        <v>5</v>
      </c>
    </row>
    <row r="12" spans="1:27" x14ac:dyDescent="0.3">
      <c r="B12">
        <v>0</v>
      </c>
      <c r="C12">
        <v>0</v>
      </c>
      <c r="F12" s="6"/>
      <c r="G12" s="6"/>
      <c r="H12" s="4">
        <v>0</v>
      </c>
      <c r="I12" s="4">
        <v>0</v>
      </c>
      <c r="J12" s="4">
        <v>0</v>
      </c>
      <c r="K12" s="5">
        <f t="shared" si="0"/>
        <v>0</v>
      </c>
      <c r="L12" s="4">
        <v>0</v>
      </c>
      <c r="M12" s="4">
        <v>0</v>
      </c>
      <c r="N12" s="4">
        <v>0</v>
      </c>
      <c r="O12" s="5">
        <f t="shared" si="1"/>
        <v>0</v>
      </c>
      <c r="P12" s="4">
        <v>0</v>
      </c>
      <c r="Q12" s="4">
        <v>0</v>
      </c>
      <c r="R12" s="4">
        <v>0</v>
      </c>
      <c r="S12" s="5">
        <f t="shared" si="2"/>
        <v>0</v>
      </c>
      <c r="T12" s="4">
        <v>0</v>
      </c>
      <c r="U12" s="4">
        <v>0</v>
      </c>
      <c r="V12" s="4">
        <v>0</v>
      </c>
      <c r="W12" s="5">
        <f t="shared" si="3"/>
        <v>0</v>
      </c>
      <c r="X12" s="5">
        <f t="shared" si="4"/>
        <v>0</v>
      </c>
      <c r="Y12">
        <f>X14</f>
        <v>127.901</v>
      </c>
      <c r="Z12" t="str">
        <f>D7</f>
        <v>Merkur České Budějovice, z.s.</v>
      </c>
      <c r="AA12">
        <v>6</v>
      </c>
    </row>
    <row r="13" spans="1:27" x14ac:dyDescent="0.3">
      <c r="B13">
        <v>0</v>
      </c>
      <c r="C13">
        <v>0</v>
      </c>
      <c r="F13" s="6"/>
      <c r="G13" s="6"/>
      <c r="H13" s="4">
        <v>0</v>
      </c>
      <c r="I13" s="4">
        <v>0</v>
      </c>
      <c r="J13" s="4">
        <v>0</v>
      </c>
      <c r="K13" s="5">
        <f t="shared" si="0"/>
        <v>0</v>
      </c>
      <c r="L13" s="4">
        <v>0</v>
      </c>
      <c r="M13" s="4">
        <v>0</v>
      </c>
      <c r="N13" s="4">
        <v>0</v>
      </c>
      <c r="O13" s="5">
        <f t="shared" si="1"/>
        <v>0</v>
      </c>
      <c r="P13" s="4">
        <v>0</v>
      </c>
      <c r="Q13" s="4">
        <v>0</v>
      </c>
      <c r="R13" s="4">
        <v>0</v>
      </c>
      <c r="S13" s="5">
        <f t="shared" si="2"/>
        <v>0</v>
      </c>
      <c r="T13" s="4">
        <v>0</v>
      </c>
      <c r="U13" s="4">
        <v>0</v>
      </c>
      <c r="V13" s="4">
        <v>0</v>
      </c>
      <c r="W13" s="5">
        <f t="shared" si="3"/>
        <v>0</v>
      </c>
      <c r="X13" s="5">
        <f t="shared" si="4"/>
        <v>0</v>
      </c>
      <c r="Y13">
        <f>X14</f>
        <v>127.901</v>
      </c>
      <c r="Z13" t="str">
        <f>D7</f>
        <v>Merkur České Budějovice, z.s.</v>
      </c>
      <c r="AA13">
        <v>7</v>
      </c>
    </row>
    <row r="14" spans="1:27" x14ac:dyDescent="0.3">
      <c r="A14" s="5"/>
      <c r="B14" s="5"/>
      <c r="C14" s="5"/>
      <c r="D14" s="5" t="s">
        <v>29</v>
      </c>
      <c r="E14" s="5"/>
      <c r="F14" s="8"/>
      <c r="G14" s="8"/>
      <c r="H14" s="5"/>
      <c r="I14" s="5"/>
      <c r="J14" s="5">
        <v>0</v>
      </c>
      <c r="K14" s="5">
        <f>LARGE(K8:K13,3)+LARGE(K8:K13,2)+LARGE(K8:K13,1)-J14</f>
        <v>34.4</v>
      </c>
      <c r="L14" s="5"/>
      <c r="M14" s="5"/>
      <c r="N14" s="5">
        <v>0</v>
      </c>
      <c r="O14" s="5">
        <f>LARGE(O8:O13,3)+LARGE(O8:O13,2)+LARGE(O8:O13,1)-N14</f>
        <v>29.431999999999995</v>
      </c>
      <c r="P14" s="5"/>
      <c r="Q14" s="5"/>
      <c r="R14" s="5">
        <v>0</v>
      </c>
      <c r="S14" s="5">
        <f>LARGE(S8:S13,3)+LARGE(S8:S13,2)+LARGE(S8:S13,1)-R14</f>
        <v>31.934999999999995</v>
      </c>
      <c r="T14" s="5"/>
      <c r="U14" s="5"/>
      <c r="V14" s="5">
        <v>0</v>
      </c>
      <c r="W14" s="5">
        <f>LARGE(W8:W13,3)+LARGE(W8:W13,2)+LARGE(W8:W13,1)-V14</f>
        <v>32.134</v>
      </c>
      <c r="X14" s="5">
        <f t="shared" si="4"/>
        <v>127.901</v>
      </c>
      <c r="Y14">
        <f>X14</f>
        <v>127.901</v>
      </c>
      <c r="Z14" t="str">
        <f>D7</f>
        <v>Merkur České Budějovice, z.s.</v>
      </c>
      <c r="AA14">
        <v>8</v>
      </c>
    </row>
    <row r="15" spans="1:27" x14ac:dyDescent="0.3">
      <c r="A15" s="3">
        <v>2</v>
      </c>
      <c r="B15" s="3">
        <v>3353</v>
      </c>
      <c r="C15" s="3">
        <v>1482</v>
      </c>
      <c r="D15" s="3" t="s">
        <v>93</v>
      </c>
      <c r="E15" s="3"/>
      <c r="F15" s="9"/>
      <c r="G15" s="9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>
        <f>X22</f>
        <v>121.56699999999999</v>
      </c>
      <c r="Z15" t="str">
        <f>D15</f>
        <v>Tělovýchovná jednota Spartak MAS Sezimovo Ústí z.s</v>
      </c>
      <c r="AA15">
        <v>1</v>
      </c>
    </row>
    <row r="16" spans="1:27" x14ac:dyDescent="0.3">
      <c r="B16">
        <v>642728</v>
      </c>
      <c r="C16">
        <v>1482</v>
      </c>
      <c r="D16" t="s">
        <v>181</v>
      </c>
      <c r="E16">
        <v>2005</v>
      </c>
      <c r="F16" s="7" t="s">
        <v>193</v>
      </c>
      <c r="G16" s="6" t="s">
        <v>96</v>
      </c>
      <c r="H16" s="4">
        <v>0</v>
      </c>
      <c r="I16" s="4">
        <v>0</v>
      </c>
      <c r="J16" s="4">
        <v>0</v>
      </c>
      <c r="K16" s="5">
        <f t="shared" ref="K16:K21" si="5">H16+I16-J16</f>
        <v>0</v>
      </c>
      <c r="L16" s="4">
        <v>1.9</v>
      </c>
      <c r="M16" s="4">
        <v>8.0329999999999995</v>
      </c>
      <c r="N16" s="4">
        <v>0</v>
      </c>
      <c r="O16" s="5">
        <f t="shared" ref="O16:O21" si="6">L16+M16-N16</f>
        <v>9.9329999999999998</v>
      </c>
      <c r="P16" s="4">
        <v>2.7</v>
      </c>
      <c r="Q16" s="4">
        <v>4.2670000000000003</v>
      </c>
      <c r="R16" s="4">
        <v>0</v>
      </c>
      <c r="S16" s="5">
        <f t="shared" ref="S16:S21" si="7">P16+Q16-R16</f>
        <v>6.9670000000000005</v>
      </c>
      <c r="T16" s="4">
        <v>0</v>
      </c>
      <c r="U16" s="4">
        <v>0</v>
      </c>
      <c r="V16" s="4">
        <v>0</v>
      </c>
      <c r="W16" s="5">
        <f t="shared" ref="W16:W21" si="8">T16+U16-V16</f>
        <v>0</v>
      </c>
      <c r="X16" s="5">
        <f t="shared" ref="X16:X22" si="9">K16+O16+S16+W16</f>
        <v>16.899999999999999</v>
      </c>
      <c r="Y16">
        <f>X22</f>
        <v>121.56699999999999</v>
      </c>
      <c r="Z16" t="str">
        <f>D15</f>
        <v>Tělovýchovná jednota Spartak MAS Sezimovo Ústí z.s</v>
      </c>
      <c r="AA16">
        <v>2</v>
      </c>
    </row>
    <row r="17" spans="1:27" x14ac:dyDescent="0.3">
      <c r="B17">
        <v>895143</v>
      </c>
      <c r="C17">
        <v>1482</v>
      </c>
      <c r="D17" t="s">
        <v>182</v>
      </c>
      <c r="E17">
        <v>2004</v>
      </c>
      <c r="F17" s="7" t="s">
        <v>193</v>
      </c>
      <c r="G17" s="6" t="s">
        <v>96</v>
      </c>
      <c r="H17" s="4">
        <v>2.8</v>
      </c>
      <c r="I17" s="4">
        <v>8.6</v>
      </c>
      <c r="J17" s="4">
        <v>0</v>
      </c>
      <c r="K17" s="5">
        <f t="shared" si="5"/>
        <v>11.399999999999999</v>
      </c>
      <c r="L17" s="4">
        <v>1.9</v>
      </c>
      <c r="M17" s="4">
        <v>7.0659999999999998</v>
      </c>
      <c r="N17" s="4">
        <v>0</v>
      </c>
      <c r="O17" s="5">
        <f t="shared" si="6"/>
        <v>8.9659999999999993</v>
      </c>
      <c r="P17" s="4">
        <v>2.7</v>
      </c>
      <c r="Q17" s="4">
        <v>7.4669999999999996</v>
      </c>
      <c r="R17" s="4">
        <v>0</v>
      </c>
      <c r="S17" s="5">
        <f t="shared" si="7"/>
        <v>10.167</v>
      </c>
      <c r="T17" s="4">
        <v>3.1</v>
      </c>
      <c r="U17" s="4">
        <v>7.2</v>
      </c>
      <c r="V17" s="4">
        <v>0</v>
      </c>
      <c r="W17" s="5">
        <f t="shared" si="8"/>
        <v>10.3</v>
      </c>
      <c r="X17" s="5">
        <f t="shared" si="9"/>
        <v>40.832999999999998</v>
      </c>
      <c r="Y17">
        <f>X22</f>
        <v>121.56699999999999</v>
      </c>
      <c r="Z17" t="str">
        <f>D15</f>
        <v>Tělovýchovná jednota Spartak MAS Sezimovo Ústí z.s</v>
      </c>
      <c r="AA17">
        <v>3</v>
      </c>
    </row>
    <row r="18" spans="1:27" x14ac:dyDescent="0.3">
      <c r="B18">
        <v>889990</v>
      </c>
      <c r="C18">
        <v>1482</v>
      </c>
      <c r="D18" t="s">
        <v>183</v>
      </c>
      <c r="E18">
        <v>2006</v>
      </c>
      <c r="F18" s="7" t="s">
        <v>193</v>
      </c>
      <c r="G18" s="6" t="s">
        <v>96</v>
      </c>
      <c r="H18" s="4">
        <v>2.8</v>
      </c>
      <c r="I18" s="4">
        <v>7.7670000000000003</v>
      </c>
      <c r="J18" s="4">
        <v>0</v>
      </c>
      <c r="K18" s="5">
        <f t="shared" si="5"/>
        <v>10.567</v>
      </c>
      <c r="L18" s="4">
        <v>1.9</v>
      </c>
      <c r="M18" s="4">
        <v>7.1</v>
      </c>
      <c r="N18" s="4">
        <v>0</v>
      </c>
      <c r="O18" s="5">
        <f t="shared" si="6"/>
        <v>9</v>
      </c>
      <c r="P18" s="4">
        <v>0</v>
      </c>
      <c r="Q18" s="4">
        <v>0</v>
      </c>
      <c r="R18" s="4">
        <v>0</v>
      </c>
      <c r="S18" s="5">
        <f t="shared" si="7"/>
        <v>0</v>
      </c>
      <c r="T18" s="4">
        <v>2.9</v>
      </c>
      <c r="U18" s="4">
        <v>6.367</v>
      </c>
      <c r="V18" s="4">
        <v>0</v>
      </c>
      <c r="W18" s="5">
        <f t="shared" si="8"/>
        <v>9.2669999999999995</v>
      </c>
      <c r="X18" s="5">
        <f t="shared" si="9"/>
        <v>28.834</v>
      </c>
      <c r="Y18">
        <f>X22</f>
        <v>121.56699999999999</v>
      </c>
      <c r="Z18" t="str">
        <f>D15</f>
        <v>Tělovýchovná jednota Spartak MAS Sezimovo Ústí z.s</v>
      </c>
      <c r="AA18">
        <v>4</v>
      </c>
    </row>
    <row r="19" spans="1:27" x14ac:dyDescent="0.3">
      <c r="B19">
        <v>423758</v>
      </c>
      <c r="C19">
        <v>1482</v>
      </c>
      <c r="D19" t="s">
        <v>184</v>
      </c>
      <c r="E19">
        <v>2009</v>
      </c>
      <c r="F19" s="7" t="s">
        <v>193</v>
      </c>
      <c r="G19" s="6" t="s">
        <v>96</v>
      </c>
      <c r="H19" s="4">
        <v>0</v>
      </c>
      <c r="I19" s="4">
        <v>0</v>
      </c>
      <c r="J19" s="4">
        <v>0</v>
      </c>
      <c r="K19" s="5">
        <f t="shared" si="5"/>
        <v>0</v>
      </c>
      <c r="L19" s="4">
        <v>0</v>
      </c>
      <c r="M19" s="4">
        <v>0</v>
      </c>
      <c r="N19" s="4">
        <v>0</v>
      </c>
      <c r="O19" s="5">
        <f t="shared" si="6"/>
        <v>0</v>
      </c>
      <c r="P19" s="4">
        <v>3.2</v>
      </c>
      <c r="Q19" s="4">
        <v>6.9</v>
      </c>
      <c r="R19" s="4">
        <v>0</v>
      </c>
      <c r="S19" s="5">
        <f t="shared" si="7"/>
        <v>10.100000000000001</v>
      </c>
      <c r="T19" s="4">
        <v>0</v>
      </c>
      <c r="U19" s="4">
        <v>0</v>
      </c>
      <c r="V19" s="4">
        <v>0</v>
      </c>
      <c r="W19" s="5">
        <f t="shared" si="8"/>
        <v>0</v>
      </c>
      <c r="X19" s="5">
        <f t="shared" si="9"/>
        <v>10.100000000000001</v>
      </c>
      <c r="Y19">
        <f>X22</f>
        <v>121.56699999999999</v>
      </c>
      <c r="Z19" t="str">
        <f>D15</f>
        <v>Tělovýchovná jednota Spartak MAS Sezimovo Ústí z.s</v>
      </c>
      <c r="AA19">
        <v>5</v>
      </c>
    </row>
    <row r="20" spans="1:27" x14ac:dyDescent="0.3">
      <c r="B20">
        <v>834489</v>
      </c>
      <c r="C20">
        <v>1482</v>
      </c>
      <c r="D20" t="s">
        <v>185</v>
      </c>
      <c r="E20">
        <v>2006</v>
      </c>
      <c r="F20" s="7" t="s">
        <v>193</v>
      </c>
      <c r="G20" s="6" t="s">
        <v>96</v>
      </c>
      <c r="H20" s="4">
        <v>3.5</v>
      </c>
      <c r="I20" s="4">
        <v>7.4669999999999996</v>
      </c>
      <c r="J20" s="4">
        <v>0</v>
      </c>
      <c r="K20" s="5">
        <f t="shared" si="5"/>
        <v>10.966999999999999</v>
      </c>
      <c r="L20" s="4">
        <v>2.7</v>
      </c>
      <c r="M20" s="4">
        <v>6.766</v>
      </c>
      <c r="N20" s="4">
        <v>0</v>
      </c>
      <c r="O20" s="5">
        <f t="shared" si="6"/>
        <v>9.4660000000000011</v>
      </c>
      <c r="P20" s="4">
        <v>3.6</v>
      </c>
      <c r="Q20" s="4">
        <v>5.8</v>
      </c>
      <c r="R20" s="4">
        <v>0</v>
      </c>
      <c r="S20" s="5">
        <f t="shared" si="7"/>
        <v>9.4</v>
      </c>
      <c r="T20" s="4">
        <v>3.4</v>
      </c>
      <c r="U20" s="4">
        <v>7.1669999999999998</v>
      </c>
      <c r="V20" s="4">
        <v>0</v>
      </c>
      <c r="W20" s="5">
        <f t="shared" si="8"/>
        <v>10.567</v>
      </c>
      <c r="X20" s="5">
        <f t="shared" si="9"/>
        <v>40.4</v>
      </c>
      <c r="Y20">
        <f>X22</f>
        <v>121.56699999999999</v>
      </c>
      <c r="Z20" t="str">
        <f>D15</f>
        <v>Tělovýchovná jednota Spartak MAS Sezimovo Ústí z.s</v>
      </c>
      <c r="AA20">
        <v>6</v>
      </c>
    </row>
    <row r="21" spans="1:27" x14ac:dyDescent="0.3">
      <c r="B21">
        <v>953355</v>
      </c>
      <c r="C21">
        <v>6453</v>
      </c>
      <c r="D21" t="s">
        <v>186</v>
      </c>
      <c r="E21">
        <v>2005</v>
      </c>
      <c r="F21" s="7" t="s">
        <v>60</v>
      </c>
      <c r="G21" s="6" t="s">
        <v>65</v>
      </c>
      <c r="H21" s="4">
        <v>2.8</v>
      </c>
      <c r="I21" s="4">
        <v>8.1999999999999993</v>
      </c>
      <c r="J21" s="4">
        <v>0</v>
      </c>
      <c r="K21" s="5">
        <f t="shared" si="5"/>
        <v>11</v>
      </c>
      <c r="L21" s="4">
        <v>0</v>
      </c>
      <c r="M21" s="4">
        <v>0</v>
      </c>
      <c r="N21" s="4">
        <v>0</v>
      </c>
      <c r="O21" s="5">
        <f t="shared" si="6"/>
        <v>0</v>
      </c>
      <c r="P21" s="4">
        <v>0</v>
      </c>
      <c r="Q21" s="4">
        <v>0</v>
      </c>
      <c r="R21" s="4">
        <v>0</v>
      </c>
      <c r="S21" s="5">
        <f t="shared" si="7"/>
        <v>0</v>
      </c>
      <c r="T21" s="4">
        <v>1.9</v>
      </c>
      <c r="U21" s="4">
        <v>5.867</v>
      </c>
      <c r="V21" s="4">
        <v>0.5</v>
      </c>
      <c r="W21" s="5">
        <f t="shared" si="8"/>
        <v>7.2669999999999995</v>
      </c>
      <c r="X21" s="5">
        <f t="shared" si="9"/>
        <v>18.266999999999999</v>
      </c>
      <c r="Y21">
        <f>X22</f>
        <v>121.56699999999999</v>
      </c>
      <c r="Z21" t="str">
        <f>D15</f>
        <v>Tělovýchovná jednota Spartak MAS Sezimovo Ústí z.s</v>
      </c>
      <c r="AA21">
        <v>7</v>
      </c>
    </row>
    <row r="22" spans="1:27" x14ac:dyDescent="0.3">
      <c r="A22" s="5"/>
      <c r="B22" s="5"/>
      <c r="C22" s="5"/>
      <c r="D22" s="5" t="s">
        <v>29</v>
      </c>
      <c r="E22" s="5"/>
      <c r="F22" s="5"/>
      <c r="G22" s="5"/>
      <c r="H22" s="5"/>
      <c r="I22" s="5"/>
      <c r="J22" s="5">
        <v>0</v>
      </c>
      <c r="K22" s="5">
        <f>LARGE(K16:K21,3)+LARGE(K16:K21,2)+LARGE(K16:K21,1)-J22</f>
        <v>33.366999999999997</v>
      </c>
      <c r="L22" s="5"/>
      <c r="M22" s="5"/>
      <c r="N22" s="5">
        <v>0</v>
      </c>
      <c r="O22" s="5">
        <f>LARGE(O16:O21,3)+LARGE(O16:O21,2)+LARGE(O16:O21,1)-N22</f>
        <v>28.399000000000001</v>
      </c>
      <c r="P22" s="5"/>
      <c r="Q22" s="5"/>
      <c r="R22" s="5">
        <v>0</v>
      </c>
      <c r="S22" s="5">
        <f>LARGE(S16:S21,3)+LARGE(S16:S21,2)+LARGE(S16:S21,1)-R22</f>
        <v>29.667000000000002</v>
      </c>
      <c r="T22" s="5"/>
      <c r="U22" s="5"/>
      <c r="V22" s="5">
        <v>0</v>
      </c>
      <c r="W22" s="5">
        <f>LARGE(W16:W21,3)+LARGE(W16:W21,2)+LARGE(W16:W21,1)-V22</f>
        <v>30.134</v>
      </c>
      <c r="X22" s="5">
        <f t="shared" si="9"/>
        <v>121.56699999999999</v>
      </c>
      <c r="Y22">
        <f>X22</f>
        <v>121.56699999999999</v>
      </c>
      <c r="Z22" t="str">
        <f>D15</f>
        <v>Tělovýchovná jednota Spartak MAS Sezimovo Ústí z.s</v>
      </c>
      <c r="AA22">
        <v>8</v>
      </c>
    </row>
  </sheetData>
  <sheetProtection formatCells="0" formatColumns="0" formatRows="0" insertColumns="0" insertRows="0" insertHyperlinks="0" deleteColumns="0" deleteRows="0" sort="0" autoFilter="0" pivotTables="0"/>
  <sortState xmlns:xlrd2="http://schemas.microsoft.com/office/spreadsheetml/2017/richdata2" ref="A7:Y22">
    <sortCondition descending="1" ref="Y7:Y22"/>
  </sortState>
  <pageMargins left="0.25" right="0.25" top="0.75" bottom="0.75" header="0.3" footer="0.3"/>
  <pageSetup paperSize="9" scale="80" fitToHeight="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C33"/>
  <sheetViews>
    <sheetView workbookViewId="0">
      <selection activeCell="F9" sqref="F9"/>
    </sheetView>
  </sheetViews>
  <sheetFormatPr defaultRowHeight="14.4" x14ac:dyDescent="0.3"/>
  <cols>
    <col min="1" max="1" width="30" customWidth="1"/>
    <col min="2" max="2" width="25.5546875" customWidth="1"/>
    <col min="3" max="3" width="27.6640625" customWidth="1"/>
  </cols>
  <sheetData>
    <row r="1" spans="1:3" ht="18" x14ac:dyDescent="0.35">
      <c r="A1" s="1" t="s">
        <v>194</v>
      </c>
    </row>
    <row r="2" spans="1:3" ht="18" x14ac:dyDescent="0.35">
      <c r="A2" s="13" t="s">
        <v>195</v>
      </c>
    </row>
    <row r="3" spans="1:3" ht="18" x14ac:dyDescent="0.35">
      <c r="A3" s="14" t="s">
        <v>192</v>
      </c>
    </row>
    <row r="4" spans="1:3" ht="18" x14ac:dyDescent="0.35">
      <c r="A4" s="14" t="s">
        <v>191</v>
      </c>
    </row>
    <row r="6" spans="1:3" x14ac:dyDescent="0.3">
      <c r="A6" s="15" t="s">
        <v>196</v>
      </c>
    </row>
    <row r="7" spans="1:3" ht="15" thickBot="1" x14ac:dyDescent="0.35">
      <c r="A7" s="2" t="s">
        <v>6</v>
      </c>
      <c r="B7" s="2" t="s">
        <v>187</v>
      </c>
      <c r="C7" s="2" t="s">
        <v>188</v>
      </c>
    </row>
    <row r="8" spans="1:3" x14ac:dyDescent="0.3">
      <c r="A8" s="16" t="s">
        <v>197</v>
      </c>
      <c r="B8" s="17" t="s">
        <v>198</v>
      </c>
      <c r="C8" s="18" t="s">
        <v>199</v>
      </c>
    </row>
    <row r="9" spans="1:3" x14ac:dyDescent="0.3">
      <c r="A9" s="19" t="s">
        <v>200</v>
      </c>
      <c r="B9" s="20" t="s">
        <v>201</v>
      </c>
      <c r="C9" s="21" t="s">
        <v>202</v>
      </c>
    </row>
    <row r="10" spans="1:3" x14ac:dyDescent="0.3">
      <c r="A10" s="19" t="s">
        <v>63</v>
      </c>
      <c r="B10" s="20" t="s">
        <v>203</v>
      </c>
      <c r="C10" s="21" t="s">
        <v>60</v>
      </c>
    </row>
    <row r="11" spans="1:3" x14ac:dyDescent="0.3">
      <c r="A11" s="19" t="s">
        <v>204</v>
      </c>
      <c r="B11" s="20" t="s">
        <v>205</v>
      </c>
      <c r="C11" s="21" t="s">
        <v>69</v>
      </c>
    </row>
    <row r="12" spans="1:3" x14ac:dyDescent="0.3">
      <c r="A12" s="19" t="s">
        <v>206</v>
      </c>
      <c r="B12" s="20" t="s">
        <v>207</v>
      </c>
      <c r="C12" s="21" t="s">
        <v>88</v>
      </c>
    </row>
    <row r="13" spans="1:3" x14ac:dyDescent="0.3">
      <c r="A13" s="19"/>
      <c r="B13" s="20"/>
      <c r="C13" s="21"/>
    </row>
    <row r="14" spans="1:3" x14ac:dyDescent="0.3">
      <c r="A14" s="19" t="s">
        <v>208</v>
      </c>
      <c r="B14" s="20" t="s">
        <v>209</v>
      </c>
      <c r="C14" s="21" t="s">
        <v>199</v>
      </c>
    </row>
    <row r="15" spans="1:3" x14ac:dyDescent="0.3">
      <c r="A15" s="19" t="s">
        <v>189</v>
      </c>
      <c r="B15" s="20" t="s">
        <v>210</v>
      </c>
      <c r="C15" s="21" t="s">
        <v>211</v>
      </c>
    </row>
    <row r="16" spans="1:3" x14ac:dyDescent="0.3">
      <c r="A16" s="19" t="s">
        <v>212</v>
      </c>
      <c r="B16" s="20" t="s">
        <v>213</v>
      </c>
      <c r="C16" s="21" t="s">
        <v>42</v>
      </c>
    </row>
    <row r="17" spans="1:3" x14ac:dyDescent="0.3">
      <c r="A17" s="19" t="s">
        <v>214</v>
      </c>
      <c r="B17" s="20" t="s">
        <v>215</v>
      </c>
      <c r="C17" s="21" t="s">
        <v>202</v>
      </c>
    </row>
    <row r="18" spans="1:3" x14ac:dyDescent="0.3">
      <c r="A18" s="19" t="s">
        <v>216</v>
      </c>
      <c r="B18" s="20" t="s">
        <v>217</v>
      </c>
      <c r="C18" s="21" t="s">
        <v>95</v>
      </c>
    </row>
    <row r="19" spans="1:3" x14ac:dyDescent="0.3">
      <c r="A19" s="19" t="s">
        <v>218</v>
      </c>
      <c r="B19" s="20" t="s">
        <v>219</v>
      </c>
      <c r="C19" s="21" t="s">
        <v>199</v>
      </c>
    </row>
    <row r="20" spans="1:3" x14ac:dyDescent="0.3">
      <c r="A20" s="19"/>
      <c r="B20" s="20"/>
      <c r="C20" s="21"/>
    </row>
    <row r="21" spans="1:3" x14ac:dyDescent="0.3">
      <c r="A21" s="19" t="s">
        <v>220</v>
      </c>
      <c r="B21" s="20" t="s">
        <v>221</v>
      </c>
      <c r="C21" s="21" t="s">
        <v>42</v>
      </c>
    </row>
    <row r="22" spans="1:3" x14ac:dyDescent="0.3">
      <c r="A22" s="19" t="s">
        <v>222</v>
      </c>
      <c r="B22" s="20" t="s">
        <v>223</v>
      </c>
      <c r="C22" s="21" t="s">
        <v>88</v>
      </c>
    </row>
    <row r="23" spans="1:3" x14ac:dyDescent="0.3">
      <c r="A23" s="19" t="s">
        <v>224</v>
      </c>
      <c r="B23" s="20" t="s">
        <v>225</v>
      </c>
      <c r="C23" s="21" t="s">
        <v>199</v>
      </c>
    </row>
    <row r="24" spans="1:3" x14ac:dyDescent="0.3">
      <c r="A24" s="19" t="s">
        <v>226</v>
      </c>
      <c r="B24" s="20" t="s">
        <v>227</v>
      </c>
      <c r="C24" s="21" t="s">
        <v>202</v>
      </c>
    </row>
    <row r="25" spans="1:3" x14ac:dyDescent="0.3">
      <c r="A25" s="19" t="s">
        <v>61</v>
      </c>
      <c r="B25" s="20" t="s">
        <v>228</v>
      </c>
      <c r="C25" s="21" t="s">
        <v>60</v>
      </c>
    </row>
    <row r="26" spans="1:3" x14ac:dyDescent="0.3">
      <c r="A26" s="19" t="s">
        <v>229</v>
      </c>
      <c r="B26" s="20" t="s">
        <v>230</v>
      </c>
      <c r="C26" s="21" t="s">
        <v>95</v>
      </c>
    </row>
    <row r="27" spans="1:3" x14ac:dyDescent="0.3">
      <c r="A27" s="19"/>
      <c r="B27" s="20"/>
      <c r="C27" s="21"/>
    </row>
    <row r="28" spans="1:3" x14ac:dyDescent="0.3">
      <c r="A28" s="19" t="s">
        <v>231</v>
      </c>
      <c r="B28" s="20" t="s">
        <v>232</v>
      </c>
      <c r="C28" s="21" t="s">
        <v>199</v>
      </c>
    </row>
    <row r="29" spans="1:3" x14ac:dyDescent="0.3">
      <c r="A29" s="19" t="s">
        <v>233</v>
      </c>
      <c r="B29" s="20" t="s">
        <v>234</v>
      </c>
      <c r="C29" s="21" t="s">
        <v>69</v>
      </c>
    </row>
    <row r="30" spans="1:3" x14ac:dyDescent="0.3">
      <c r="A30" s="19" t="s">
        <v>235</v>
      </c>
      <c r="B30" s="20" t="s">
        <v>236</v>
      </c>
      <c r="C30" s="21" t="s">
        <v>199</v>
      </c>
    </row>
    <row r="31" spans="1:3" x14ac:dyDescent="0.3">
      <c r="A31" s="19" t="s">
        <v>237</v>
      </c>
      <c r="B31" s="20" t="s">
        <v>238</v>
      </c>
      <c r="C31" s="21" t="s">
        <v>88</v>
      </c>
    </row>
    <row r="32" spans="1:3" x14ac:dyDescent="0.3">
      <c r="A32" s="19" t="s">
        <v>190</v>
      </c>
      <c r="B32" s="20" t="s">
        <v>239</v>
      </c>
      <c r="C32" s="21" t="s">
        <v>211</v>
      </c>
    </row>
    <row r="33" spans="1:3" ht="15" thickBot="1" x14ac:dyDescent="0.35">
      <c r="A33" s="22" t="s">
        <v>240</v>
      </c>
      <c r="B33" s="23" t="s">
        <v>241</v>
      </c>
      <c r="C33" s="24" t="s">
        <v>202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fitToHeight="0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F837FF803F64848B985992A6F13BDC7" ma:contentTypeVersion="11" ma:contentTypeDescription="Vytvoří nový dokument" ma:contentTypeScope="" ma:versionID="a519765dce4fe11c4fc43e29ecb36a83">
  <xsd:schema xmlns:xsd="http://www.w3.org/2001/XMLSchema" xmlns:xs="http://www.w3.org/2001/XMLSchema" xmlns:p="http://schemas.microsoft.com/office/2006/metadata/properties" xmlns:ns3="1af71c7b-ff41-4235-82ba-47eba1b4540e" xmlns:ns4="84c0d623-4486-4102-8ca6-8724afce70f6" targetNamespace="http://schemas.microsoft.com/office/2006/metadata/properties" ma:root="true" ma:fieldsID="1c6fcebb350be86f2eb43d907f5c87b5" ns3:_="" ns4:_="">
    <xsd:import namespace="1af71c7b-ff41-4235-82ba-47eba1b4540e"/>
    <xsd:import namespace="84c0d623-4486-4102-8ca6-8724afce70f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f71c7b-ff41-4235-82ba-47eba1b4540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2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c0d623-4486-4102-8ca6-8724afce70f6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Hodnota hash upozornění na sdílení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9DB750C-8B13-4F35-9216-1EC37AEF892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2222F5E-500B-4F7C-859E-7D3CB165D69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af71c7b-ff41-4235-82ba-47eba1b4540e"/>
    <ds:schemaRef ds:uri="84c0d623-4486-4102-8ca6-8724afce70f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8449EA6-513F-44B3-8FCA-94E24077C364}">
  <ds:schemaRefs>
    <ds:schemaRef ds:uri="http://purl.org/dc/elements/1.1/"/>
    <ds:schemaRef ds:uri="http://schemas.microsoft.com/office/2006/metadata/properties"/>
    <ds:schemaRef ds:uri="84c0d623-4486-4102-8ca6-8724afce70f6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1af71c7b-ff41-4235-82ba-47eba1b4540e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6</vt:i4>
      </vt:variant>
    </vt:vector>
  </HeadingPairs>
  <TitlesOfParts>
    <vt:vector size="6" baseType="lpstr">
      <vt:lpstr>3645_VI. liga (VS0-ZP CGF)</vt:lpstr>
      <vt:lpstr>3646_V. liga (podzim ZP CGF)</vt:lpstr>
      <vt:lpstr>3647_IV. liga (podzim ZP CGF)</vt:lpstr>
      <vt:lpstr>3648_III. liga (juniorky C)</vt:lpstr>
      <vt:lpstr>3649_II. liga (juniorky B)</vt:lpstr>
      <vt:lpstr>rozhodci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Gustav Bago</cp:lastModifiedBy>
  <cp:lastPrinted>2019-11-23T16:20:02Z</cp:lastPrinted>
  <dcterms:created xsi:type="dcterms:W3CDTF">2019-11-20T20:16:50Z</dcterms:created>
  <dcterms:modified xsi:type="dcterms:W3CDTF">2019-11-23T18:23:52Z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0x010100CF837FF803F64848B985992A6F13BDC7</vt:lpwstr>
  </property>
</Properties>
</file>