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bookViews>
    <workbookView xWindow="-120" yWindow="-120" windowWidth="20730" windowHeight="11160" tabRatio="897" activeTab="18"/>
  </bookViews>
  <sheets>
    <sheet name="Zac. zak. A" sheetId="1" r:id="rId1"/>
    <sheet name="Zac. zak. A-M" sheetId="2" r:id="rId2"/>
    <sheet name="Zac. zak. B" sheetId="3" r:id="rId3"/>
    <sheet name="Zac. zak. B-M" sheetId="4" r:id="rId4"/>
    <sheet name="Výsl.I.liga" sheetId="22" r:id="rId5"/>
    <sheet name="I. liga FIG" sheetId="5" state="hidden" r:id="rId6"/>
    <sheet name="I. liga FIG-M" sheetId="6" r:id="rId7"/>
    <sheet name="Výsl. II. liga" sheetId="23" r:id="rId8"/>
    <sheet name="II. liga VS5B" sheetId="7" state="hidden" r:id="rId9"/>
    <sheet name="II. liga VS5B-M" sheetId="8" r:id="rId10"/>
    <sheet name="Výsl. III.liga" sheetId="21" r:id="rId11"/>
    <sheet name="III. liga VS5C" sheetId="9" state="hidden" r:id="rId12"/>
    <sheet name="III.liga VS5C-M" sheetId="10" r:id="rId13"/>
    <sheet name="Výsl. IV. liga" sheetId="20" r:id="rId14"/>
    <sheet name="IV. liga" sheetId="11" state="hidden" r:id="rId15"/>
    <sheet name="IV. liga M" sheetId="12" r:id="rId16"/>
    <sheet name="výsl. V. liga" sheetId="19" r:id="rId17"/>
    <sheet name="3641_V. liga" sheetId="13" state="hidden" r:id="rId18"/>
    <sheet name="V. liga M" sheetId="14" r:id="rId19"/>
    <sheet name="List6" sheetId="24" state="hidden" r:id="rId20"/>
    <sheet name="3643_VS 3A" sheetId="15" state="hidden" r:id="rId21"/>
    <sheet name="3644_VS 3A" sheetId="16" state="hidden" r:id="rId22"/>
    <sheet name="rozhodci" sheetId="17" state="hidden" r:id="rId23"/>
    <sheet name="poznamky" sheetId="18" state="hidden" r:id="rId24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9" i="23" l="1"/>
  <c r="W29" i="23"/>
  <c r="S29" i="23"/>
  <c r="O29" i="23"/>
  <c r="K29" i="23"/>
  <c r="X29" i="23" s="1"/>
  <c r="W25" i="23"/>
  <c r="S25" i="23"/>
  <c r="O25" i="23"/>
  <c r="K25" i="23"/>
  <c r="X25" i="23" s="1"/>
  <c r="W28" i="23"/>
  <c r="S28" i="23"/>
  <c r="O28" i="23"/>
  <c r="K28" i="23"/>
  <c r="X28" i="23" s="1"/>
  <c r="W23" i="23"/>
  <c r="S23" i="23"/>
  <c r="O23" i="23"/>
  <c r="K23" i="23"/>
  <c r="X23" i="23" s="1"/>
  <c r="W26" i="23"/>
  <c r="S26" i="23"/>
  <c r="O26" i="23"/>
  <c r="K26" i="23"/>
  <c r="X26" i="23" s="1"/>
  <c r="W27" i="23"/>
  <c r="S27" i="23"/>
  <c r="O27" i="23"/>
  <c r="K27" i="23"/>
  <c r="X27" i="23" s="1"/>
  <c r="W21" i="23"/>
  <c r="S21" i="23"/>
  <c r="O21" i="23"/>
  <c r="K21" i="23"/>
  <c r="X21" i="23" s="1"/>
  <c r="W17" i="23"/>
  <c r="S17" i="23"/>
  <c r="O17" i="23"/>
  <c r="K17" i="23"/>
  <c r="X17" i="23" s="1"/>
  <c r="W24" i="23"/>
  <c r="S24" i="23"/>
  <c r="O24" i="23"/>
  <c r="K24" i="23"/>
  <c r="X24" i="23" s="1"/>
  <c r="W19" i="23"/>
  <c r="S19" i="23"/>
  <c r="O19" i="23"/>
  <c r="K19" i="23"/>
  <c r="X19" i="23" s="1"/>
  <c r="W22" i="23"/>
  <c r="S22" i="23"/>
  <c r="O22" i="23"/>
  <c r="K22" i="23"/>
  <c r="X22" i="23" s="1"/>
  <c r="W13" i="23"/>
  <c r="S13" i="23"/>
  <c r="O13" i="23"/>
  <c r="K13" i="23"/>
  <c r="X13" i="23" s="1"/>
  <c r="W10" i="23"/>
  <c r="S10" i="23"/>
  <c r="O10" i="23"/>
  <c r="K10" i="23"/>
  <c r="X10" i="23" s="1"/>
  <c r="W18" i="23"/>
  <c r="S18" i="23"/>
  <c r="O18" i="23"/>
  <c r="K18" i="23"/>
  <c r="X18" i="23" s="1"/>
  <c r="W15" i="23"/>
  <c r="S15" i="23"/>
  <c r="O15" i="23"/>
  <c r="K15" i="23"/>
  <c r="X15" i="23" s="1"/>
  <c r="W20" i="23"/>
  <c r="S20" i="23"/>
  <c r="O20" i="23"/>
  <c r="K20" i="23"/>
  <c r="X20" i="23" s="1"/>
  <c r="W16" i="23"/>
  <c r="S16" i="23"/>
  <c r="O16" i="23"/>
  <c r="K16" i="23"/>
  <c r="X16" i="23" s="1"/>
  <c r="W8" i="23"/>
  <c r="S8" i="23"/>
  <c r="O8" i="23"/>
  <c r="K8" i="23"/>
  <c r="X8" i="23" s="1"/>
  <c r="W14" i="23"/>
  <c r="S14" i="23"/>
  <c r="O14" i="23"/>
  <c r="K14" i="23"/>
  <c r="W9" i="23"/>
  <c r="S9" i="23"/>
  <c r="O9" i="23"/>
  <c r="K9" i="23"/>
  <c r="X9" i="23" s="1"/>
  <c r="W11" i="23"/>
  <c r="S11" i="23"/>
  <c r="O11" i="23"/>
  <c r="K11" i="23"/>
  <c r="X11" i="23" s="1"/>
  <c r="W7" i="23"/>
  <c r="S7" i="23"/>
  <c r="O7" i="23"/>
  <c r="K7" i="23"/>
  <c r="X7" i="23" s="1"/>
  <c r="W12" i="23"/>
  <c r="S12" i="23"/>
  <c r="O12" i="23"/>
  <c r="K12" i="23"/>
  <c r="X12" i="23" s="1"/>
  <c r="W12" i="22"/>
  <c r="S12" i="22"/>
  <c r="O12" i="22"/>
  <c r="K12" i="22"/>
  <c r="X12" i="22" s="1"/>
  <c r="W8" i="22"/>
  <c r="S8" i="22"/>
  <c r="O8" i="22"/>
  <c r="K8" i="22"/>
  <c r="X8" i="22" s="1"/>
  <c r="W11" i="22"/>
  <c r="S11" i="22"/>
  <c r="O11" i="22"/>
  <c r="K11" i="22"/>
  <c r="X11" i="22" s="1"/>
  <c r="W10" i="22"/>
  <c r="S10" i="22"/>
  <c r="O10" i="22"/>
  <c r="K10" i="22"/>
  <c r="X10" i="22" s="1"/>
  <c r="W13" i="22"/>
  <c r="S13" i="22"/>
  <c r="O13" i="22"/>
  <c r="K13" i="22"/>
  <c r="X13" i="22" s="1"/>
  <c r="W7" i="22"/>
  <c r="S7" i="22"/>
  <c r="O7" i="22"/>
  <c r="K7" i="22"/>
  <c r="X7" i="22" s="1"/>
  <c r="W9" i="22"/>
  <c r="S9" i="22"/>
  <c r="O9" i="22"/>
  <c r="K9" i="22"/>
  <c r="X9" i="22" s="1"/>
  <c r="W12" i="21"/>
  <c r="S12" i="21"/>
  <c r="O12" i="21"/>
  <c r="K12" i="21"/>
  <c r="X12" i="21" s="1"/>
  <c r="W16" i="21"/>
  <c r="S16" i="21"/>
  <c r="O16" i="21"/>
  <c r="K16" i="21"/>
  <c r="X16" i="21" s="1"/>
  <c r="W11" i="21"/>
  <c r="S11" i="21"/>
  <c r="O11" i="21"/>
  <c r="K11" i="21"/>
  <c r="X11" i="21" s="1"/>
  <c r="W8" i="21"/>
  <c r="S8" i="21"/>
  <c r="O8" i="21"/>
  <c r="K8" i="21"/>
  <c r="X8" i="21" s="1"/>
  <c r="W9" i="21"/>
  <c r="S9" i="21"/>
  <c r="O9" i="21"/>
  <c r="K9" i="21"/>
  <c r="X9" i="21" s="1"/>
  <c r="W14" i="21"/>
  <c r="S14" i="21"/>
  <c r="O14" i="21"/>
  <c r="K14" i="21"/>
  <c r="X14" i="21" s="1"/>
  <c r="W15" i="21"/>
  <c r="S15" i="21"/>
  <c r="O15" i="21"/>
  <c r="K15" i="21"/>
  <c r="X15" i="21" s="1"/>
  <c r="W13" i="21"/>
  <c r="S13" i="21"/>
  <c r="O13" i="21"/>
  <c r="K13" i="21"/>
  <c r="X13" i="21" s="1"/>
  <c r="W7" i="21"/>
  <c r="S7" i="21"/>
  <c r="O7" i="21"/>
  <c r="K7" i="21"/>
  <c r="X7" i="21" s="1"/>
  <c r="W10" i="21"/>
  <c r="S10" i="21"/>
  <c r="O10" i="21"/>
  <c r="K10" i="21"/>
  <c r="X10" i="21" s="1"/>
  <c r="AA17" i="10"/>
  <c r="Z17" i="10"/>
  <c r="B18" i="10"/>
  <c r="C18" i="10"/>
  <c r="D18" i="10"/>
  <c r="E18" i="10"/>
  <c r="F18" i="10"/>
  <c r="G18" i="10"/>
  <c r="H18" i="10"/>
  <c r="I18" i="10"/>
  <c r="J18" i="10"/>
  <c r="L18" i="10"/>
  <c r="M18" i="10"/>
  <c r="N18" i="10"/>
  <c r="P18" i="10"/>
  <c r="Q18" i="10"/>
  <c r="R18" i="10"/>
  <c r="T18" i="10"/>
  <c r="U18" i="10"/>
  <c r="V18" i="10"/>
  <c r="W10" i="20"/>
  <c r="S10" i="20"/>
  <c r="O10" i="20"/>
  <c r="K10" i="20"/>
  <c r="X10" i="20" s="1"/>
  <c r="W24" i="20"/>
  <c r="S24" i="20"/>
  <c r="O24" i="20"/>
  <c r="K24" i="20"/>
  <c r="X24" i="20" s="1"/>
  <c r="W19" i="20"/>
  <c r="S19" i="20"/>
  <c r="O19" i="20"/>
  <c r="K19" i="20"/>
  <c r="X19" i="20" s="1"/>
  <c r="W25" i="20"/>
  <c r="S25" i="20"/>
  <c r="O25" i="20"/>
  <c r="K25" i="20"/>
  <c r="X25" i="20" s="1"/>
  <c r="W16" i="20"/>
  <c r="S16" i="20"/>
  <c r="O16" i="20"/>
  <c r="K16" i="20"/>
  <c r="X16" i="20" s="1"/>
  <c r="W29" i="20"/>
  <c r="S29" i="20"/>
  <c r="O29" i="20"/>
  <c r="K29" i="20"/>
  <c r="X29" i="20" s="1"/>
  <c r="W28" i="20"/>
  <c r="S28" i="20"/>
  <c r="O28" i="20"/>
  <c r="K28" i="20"/>
  <c r="X28" i="20" s="1"/>
  <c r="W22" i="20"/>
  <c r="S22" i="20"/>
  <c r="O22" i="20"/>
  <c r="K22" i="20"/>
  <c r="X22" i="20" s="1"/>
  <c r="W27" i="20"/>
  <c r="S27" i="20"/>
  <c r="O27" i="20"/>
  <c r="K27" i="20"/>
  <c r="X27" i="20" s="1"/>
  <c r="W26" i="20"/>
  <c r="S26" i="20"/>
  <c r="O26" i="20"/>
  <c r="K26" i="20"/>
  <c r="X26" i="20" s="1"/>
  <c r="W23" i="20"/>
  <c r="S23" i="20"/>
  <c r="O23" i="20"/>
  <c r="K23" i="20"/>
  <c r="X23" i="20" s="1"/>
  <c r="W20" i="20"/>
  <c r="S20" i="20"/>
  <c r="O20" i="20"/>
  <c r="K20" i="20"/>
  <c r="X20" i="20" s="1"/>
  <c r="W8" i="20"/>
  <c r="S8" i="20"/>
  <c r="O8" i="20"/>
  <c r="K8" i="20"/>
  <c r="X8" i="20" s="1"/>
  <c r="W9" i="20"/>
  <c r="S9" i="20"/>
  <c r="O9" i="20"/>
  <c r="K9" i="20"/>
  <c r="X9" i="20" s="1"/>
  <c r="W7" i="20"/>
  <c r="S7" i="20"/>
  <c r="O7" i="20"/>
  <c r="K7" i="20"/>
  <c r="X7" i="20" s="1"/>
  <c r="W15" i="20"/>
  <c r="S15" i="20"/>
  <c r="O15" i="20"/>
  <c r="K15" i="20"/>
  <c r="X15" i="20" s="1"/>
  <c r="W11" i="20"/>
  <c r="S11" i="20"/>
  <c r="O11" i="20"/>
  <c r="K11" i="20"/>
  <c r="X11" i="20" s="1"/>
  <c r="W14" i="20"/>
  <c r="S14" i="20"/>
  <c r="O14" i="20"/>
  <c r="K14" i="20"/>
  <c r="W18" i="20"/>
  <c r="S18" i="20"/>
  <c r="O18" i="20"/>
  <c r="K18" i="20"/>
  <c r="X18" i="20" s="1"/>
  <c r="W21" i="20"/>
  <c r="S21" i="20"/>
  <c r="O21" i="20"/>
  <c r="K21" i="20"/>
  <c r="X21" i="20" s="1"/>
  <c r="W12" i="20"/>
  <c r="S12" i="20"/>
  <c r="O12" i="20"/>
  <c r="K12" i="20"/>
  <c r="X12" i="20" s="1"/>
  <c r="W13" i="20"/>
  <c r="S13" i="20"/>
  <c r="O13" i="20"/>
  <c r="K13" i="20"/>
  <c r="X13" i="20" s="1"/>
  <c r="W17" i="20"/>
  <c r="S17" i="20"/>
  <c r="O17" i="20"/>
  <c r="K17" i="20"/>
  <c r="X17" i="20" s="1"/>
  <c r="C8" i="6"/>
  <c r="D8" i="6"/>
  <c r="E8" i="6"/>
  <c r="F8" i="6"/>
  <c r="G8" i="6"/>
  <c r="H8" i="6"/>
  <c r="I8" i="6"/>
  <c r="J8" i="6"/>
  <c r="L8" i="6"/>
  <c r="M8" i="6"/>
  <c r="N8" i="6"/>
  <c r="P8" i="6"/>
  <c r="Q8" i="6"/>
  <c r="R8" i="6"/>
  <c r="T8" i="6"/>
  <c r="U8" i="6"/>
  <c r="V8" i="6"/>
  <c r="C9" i="6"/>
  <c r="D9" i="6"/>
  <c r="E9" i="6"/>
  <c r="F9" i="6"/>
  <c r="G9" i="6"/>
  <c r="H9" i="6"/>
  <c r="I9" i="6"/>
  <c r="J9" i="6"/>
  <c r="L9" i="6"/>
  <c r="M9" i="6"/>
  <c r="N9" i="6"/>
  <c r="P9" i="6"/>
  <c r="Q9" i="6"/>
  <c r="R9" i="6"/>
  <c r="T9" i="6"/>
  <c r="U9" i="6"/>
  <c r="V9" i="6"/>
  <c r="C10" i="6"/>
  <c r="D10" i="6"/>
  <c r="E10" i="6"/>
  <c r="F10" i="6"/>
  <c r="G10" i="6"/>
  <c r="H10" i="6"/>
  <c r="I10" i="6"/>
  <c r="J10" i="6"/>
  <c r="L10" i="6"/>
  <c r="M10" i="6"/>
  <c r="N10" i="6"/>
  <c r="P10" i="6"/>
  <c r="Q10" i="6"/>
  <c r="R10" i="6"/>
  <c r="T10" i="6"/>
  <c r="U10" i="6"/>
  <c r="V10" i="6"/>
  <c r="C11" i="6"/>
  <c r="D11" i="6"/>
  <c r="E11" i="6"/>
  <c r="F11" i="6"/>
  <c r="G11" i="6"/>
  <c r="H11" i="6"/>
  <c r="I11" i="6"/>
  <c r="J11" i="6"/>
  <c r="L11" i="6"/>
  <c r="M11" i="6"/>
  <c r="N11" i="6"/>
  <c r="P11" i="6"/>
  <c r="Q11" i="6"/>
  <c r="R11" i="6"/>
  <c r="T11" i="6"/>
  <c r="U11" i="6"/>
  <c r="V11" i="6"/>
  <c r="B9" i="6"/>
  <c r="B10" i="6"/>
  <c r="B11" i="6"/>
  <c r="B8" i="6"/>
  <c r="C14" i="6"/>
  <c r="D14" i="6"/>
  <c r="E14" i="6"/>
  <c r="F14" i="6"/>
  <c r="G14" i="6"/>
  <c r="H14" i="6"/>
  <c r="I14" i="6"/>
  <c r="J14" i="6"/>
  <c r="L14" i="6"/>
  <c r="M14" i="6"/>
  <c r="N14" i="6"/>
  <c r="P14" i="6"/>
  <c r="Q14" i="6"/>
  <c r="R14" i="6"/>
  <c r="T14" i="6"/>
  <c r="U14" i="6"/>
  <c r="V14" i="6"/>
  <c r="C15" i="6"/>
  <c r="D15" i="6"/>
  <c r="E15" i="6"/>
  <c r="F15" i="6"/>
  <c r="G15" i="6"/>
  <c r="H15" i="6"/>
  <c r="I15" i="6"/>
  <c r="J15" i="6"/>
  <c r="L15" i="6"/>
  <c r="M15" i="6"/>
  <c r="N15" i="6"/>
  <c r="P15" i="6"/>
  <c r="Q15" i="6"/>
  <c r="R15" i="6"/>
  <c r="T15" i="6"/>
  <c r="U15" i="6"/>
  <c r="V15" i="6"/>
  <c r="C16" i="6"/>
  <c r="D16" i="6"/>
  <c r="E16" i="6"/>
  <c r="F16" i="6"/>
  <c r="G16" i="6"/>
  <c r="H16" i="6"/>
  <c r="I16" i="6"/>
  <c r="J16" i="6"/>
  <c r="L16" i="6"/>
  <c r="M16" i="6"/>
  <c r="N16" i="6"/>
  <c r="P16" i="6"/>
  <c r="Q16" i="6"/>
  <c r="R16" i="6"/>
  <c r="T16" i="6"/>
  <c r="U16" i="6"/>
  <c r="V16" i="6"/>
  <c r="B15" i="6"/>
  <c r="B16" i="6"/>
  <c r="B14" i="6"/>
  <c r="C38" i="8"/>
  <c r="D38" i="8"/>
  <c r="E38" i="8"/>
  <c r="F38" i="8"/>
  <c r="G38" i="8"/>
  <c r="H38" i="8"/>
  <c r="I38" i="8"/>
  <c r="J38" i="8"/>
  <c r="L38" i="8"/>
  <c r="M38" i="8"/>
  <c r="N38" i="8"/>
  <c r="P38" i="8"/>
  <c r="Q38" i="8"/>
  <c r="R38" i="8"/>
  <c r="T38" i="8"/>
  <c r="U38" i="8"/>
  <c r="V38" i="8"/>
  <c r="C39" i="8"/>
  <c r="D39" i="8"/>
  <c r="E39" i="8"/>
  <c r="F39" i="8"/>
  <c r="G39" i="8"/>
  <c r="H39" i="8"/>
  <c r="I39" i="8"/>
  <c r="J39" i="8"/>
  <c r="L39" i="8"/>
  <c r="M39" i="8"/>
  <c r="N39" i="8"/>
  <c r="P39" i="8"/>
  <c r="Q39" i="8"/>
  <c r="R39" i="8"/>
  <c r="T39" i="8"/>
  <c r="U39" i="8"/>
  <c r="V39" i="8"/>
  <c r="C40" i="8"/>
  <c r="D40" i="8"/>
  <c r="E40" i="8"/>
  <c r="F40" i="8"/>
  <c r="G40" i="8"/>
  <c r="H40" i="8"/>
  <c r="I40" i="8"/>
  <c r="J40" i="8"/>
  <c r="L40" i="8"/>
  <c r="M40" i="8"/>
  <c r="N40" i="8"/>
  <c r="P40" i="8"/>
  <c r="Q40" i="8"/>
  <c r="R40" i="8"/>
  <c r="T40" i="8"/>
  <c r="U40" i="8"/>
  <c r="V40" i="8"/>
  <c r="B39" i="8"/>
  <c r="B40" i="8"/>
  <c r="B38" i="8"/>
  <c r="C32" i="8"/>
  <c r="D32" i="8"/>
  <c r="E32" i="8"/>
  <c r="F32" i="8"/>
  <c r="G32" i="8"/>
  <c r="H32" i="8"/>
  <c r="I32" i="8"/>
  <c r="J32" i="8"/>
  <c r="L32" i="8"/>
  <c r="M32" i="8"/>
  <c r="N32" i="8"/>
  <c r="P32" i="8"/>
  <c r="Q32" i="8"/>
  <c r="R32" i="8"/>
  <c r="T32" i="8"/>
  <c r="U32" i="8"/>
  <c r="V32" i="8"/>
  <c r="C33" i="8"/>
  <c r="D33" i="8"/>
  <c r="E33" i="8"/>
  <c r="F33" i="8"/>
  <c r="G33" i="8"/>
  <c r="H33" i="8"/>
  <c r="I33" i="8"/>
  <c r="J33" i="8"/>
  <c r="L33" i="8"/>
  <c r="M33" i="8"/>
  <c r="N33" i="8"/>
  <c r="P33" i="8"/>
  <c r="Q33" i="8"/>
  <c r="R33" i="8"/>
  <c r="T33" i="8"/>
  <c r="U33" i="8"/>
  <c r="V33" i="8"/>
  <c r="C34" i="8"/>
  <c r="D34" i="8"/>
  <c r="E34" i="8"/>
  <c r="F34" i="8"/>
  <c r="G34" i="8"/>
  <c r="H34" i="8"/>
  <c r="I34" i="8"/>
  <c r="J34" i="8"/>
  <c r="L34" i="8"/>
  <c r="M34" i="8"/>
  <c r="N34" i="8"/>
  <c r="P34" i="8"/>
  <c r="Q34" i="8"/>
  <c r="R34" i="8"/>
  <c r="T34" i="8"/>
  <c r="U34" i="8"/>
  <c r="V34" i="8"/>
  <c r="C35" i="8"/>
  <c r="D35" i="8"/>
  <c r="E35" i="8"/>
  <c r="F35" i="8"/>
  <c r="G35" i="8"/>
  <c r="H35" i="8"/>
  <c r="I35" i="8"/>
  <c r="J35" i="8"/>
  <c r="L35" i="8"/>
  <c r="M35" i="8"/>
  <c r="N35" i="8"/>
  <c r="P35" i="8"/>
  <c r="Q35" i="8"/>
  <c r="R35" i="8"/>
  <c r="T35" i="8"/>
  <c r="U35" i="8"/>
  <c r="V35" i="8"/>
  <c r="B33" i="8"/>
  <c r="B34" i="8"/>
  <c r="B35" i="8"/>
  <c r="B32" i="8"/>
  <c r="C26" i="8"/>
  <c r="D26" i="8"/>
  <c r="E26" i="8"/>
  <c r="F26" i="8"/>
  <c r="G26" i="8"/>
  <c r="H26" i="8"/>
  <c r="I26" i="8"/>
  <c r="J26" i="8"/>
  <c r="L26" i="8"/>
  <c r="M26" i="8"/>
  <c r="N26" i="8"/>
  <c r="P26" i="8"/>
  <c r="Q26" i="8"/>
  <c r="R26" i="8"/>
  <c r="T26" i="8"/>
  <c r="U26" i="8"/>
  <c r="V26" i="8"/>
  <c r="C27" i="8"/>
  <c r="D27" i="8"/>
  <c r="E27" i="8"/>
  <c r="F27" i="8"/>
  <c r="G27" i="8"/>
  <c r="H27" i="8"/>
  <c r="I27" i="8"/>
  <c r="J27" i="8"/>
  <c r="L27" i="8"/>
  <c r="M27" i="8"/>
  <c r="N27" i="8"/>
  <c r="P27" i="8"/>
  <c r="Q27" i="8"/>
  <c r="R27" i="8"/>
  <c r="T27" i="8"/>
  <c r="U27" i="8"/>
  <c r="V27" i="8"/>
  <c r="C28" i="8"/>
  <c r="D28" i="8"/>
  <c r="E28" i="8"/>
  <c r="F28" i="8"/>
  <c r="G28" i="8"/>
  <c r="H28" i="8"/>
  <c r="I28" i="8"/>
  <c r="J28" i="8"/>
  <c r="L28" i="8"/>
  <c r="M28" i="8"/>
  <c r="N28" i="8"/>
  <c r="P28" i="8"/>
  <c r="Q28" i="8"/>
  <c r="R28" i="8"/>
  <c r="T28" i="8"/>
  <c r="U28" i="8"/>
  <c r="V28" i="8"/>
  <c r="C29" i="8"/>
  <c r="D29" i="8"/>
  <c r="E29" i="8"/>
  <c r="F29" i="8"/>
  <c r="G29" i="8"/>
  <c r="H29" i="8"/>
  <c r="I29" i="8"/>
  <c r="J29" i="8"/>
  <c r="L29" i="8"/>
  <c r="M29" i="8"/>
  <c r="N29" i="8"/>
  <c r="P29" i="8"/>
  <c r="Q29" i="8"/>
  <c r="R29" i="8"/>
  <c r="T29" i="8"/>
  <c r="U29" i="8"/>
  <c r="V29" i="8"/>
  <c r="B27" i="8"/>
  <c r="B28" i="8"/>
  <c r="B29" i="8"/>
  <c r="B26" i="8"/>
  <c r="C14" i="8"/>
  <c r="D14" i="8"/>
  <c r="E14" i="8"/>
  <c r="F14" i="8"/>
  <c r="G14" i="8"/>
  <c r="H14" i="8"/>
  <c r="I14" i="8"/>
  <c r="J14" i="8"/>
  <c r="L14" i="8"/>
  <c r="M14" i="8"/>
  <c r="N14" i="8"/>
  <c r="P14" i="8"/>
  <c r="Q14" i="8"/>
  <c r="R14" i="8"/>
  <c r="T14" i="8"/>
  <c r="U14" i="8"/>
  <c r="V14" i="8"/>
  <c r="C15" i="8"/>
  <c r="D15" i="8"/>
  <c r="E15" i="8"/>
  <c r="F15" i="8"/>
  <c r="G15" i="8"/>
  <c r="H15" i="8"/>
  <c r="I15" i="8"/>
  <c r="J15" i="8"/>
  <c r="L15" i="8"/>
  <c r="M15" i="8"/>
  <c r="N15" i="8"/>
  <c r="P15" i="8"/>
  <c r="Q15" i="8"/>
  <c r="R15" i="8"/>
  <c r="T15" i="8"/>
  <c r="U15" i="8"/>
  <c r="V15" i="8"/>
  <c r="C16" i="8"/>
  <c r="D16" i="8"/>
  <c r="E16" i="8"/>
  <c r="F16" i="8"/>
  <c r="G16" i="8"/>
  <c r="H16" i="8"/>
  <c r="I16" i="8"/>
  <c r="J16" i="8"/>
  <c r="L16" i="8"/>
  <c r="M16" i="8"/>
  <c r="N16" i="8"/>
  <c r="P16" i="8"/>
  <c r="Q16" i="8"/>
  <c r="R16" i="8"/>
  <c r="T16" i="8"/>
  <c r="U16" i="8"/>
  <c r="V16" i="8"/>
  <c r="C17" i="8"/>
  <c r="D17" i="8"/>
  <c r="E17" i="8"/>
  <c r="F17" i="8"/>
  <c r="G17" i="8"/>
  <c r="H17" i="8"/>
  <c r="I17" i="8"/>
  <c r="J17" i="8"/>
  <c r="L17" i="8"/>
  <c r="M17" i="8"/>
  <c r="N17" i="8"/>
  <c r="P17" i="8"/>
  <c r="Q17" i="8"/>
  <c r="R17" i="8"/>
  <c r="T17" i="8"/>
  <c r="U17" i="8"/>
  <c r="V17" i="8"/>
  <c r="B15" i="8"/>
  <c r="B16" i="8"/>
  <c r="B17" i="8"/>
  <c r="B14" i="8"/>
  <c r="C20" i="8"/>
  <c r="D20" i="8"/>
  <c r="E20" i="8"/>
  <c r="F20" i="8"/>
  <c r="G20" i="8"/>
  <c r="H20" i="8"/>
  <c r="I20" i="8"/>
  <c r="J20" i="8"/>
  <c r="L20" i="8"/>
  <c r="M20" i="8"/>
  <c r="N20" i="8"/>
  <c r="P20" i="8"/>
  <c r="Q20" i="8"/>
  <c r="R20" i="8"/>
  <c r="T20" i="8"/>
  <c r="U20" i="8"/>
  <c r="V20" i="8"/>
  <c r="C21" i="8"/>
  <c r="D21" i="8"/>
  <c r="E21" i="8"/>
  <c r="F21" i="8"/>
  <c r="G21" i="8"/>
  <c r="H21" i="8"/>
  <c r="I21" i="8"/>
  <c r="J21" i="8"/>
  <c r="L21" i="8"/>
  <c r="M21" i="8"/>
  <c r="N21" i="8"/>
  <c r="P21" i="8"/>
  <c r="Q21" i="8"/>
  <c r="R21" i="8"/>
  <c r="T21" i="8"/>
  <c r="U21" i="8"/>
  <c r="V21" i="8"/>
  <c r="C22" i="8"/>
  <c r="D22" i="8"/>
  <c r="E22" i="8"/>
  <c r="F22" i="8"/>
  <c r="G22" i="8"/>
  <c r="H22" i="8"/>
  <c r="I22" i="8"/>
  <c r="J22" i="8"/>
  <c r="L22" i="8"/>
  <c r="M22" i="8"/>
  <c r="N22" i="8"/>
  <c r="P22" i="8"/>
  <c r="Q22" i="8"/>
  <c r="R22" i="8"/>
  <c r="T22" i="8"/>
  <c r="U22" i="8"/>
  <c r="V22" i="8"/>
  <c r="C23" i="8"/>
  <c r="D23" i="8"/>
  <c r="E23" i="8"/>
  <c r="F23" i="8"/>
  <c r="G23" i="8"/>
  <c r="H23" i="8"/>
  <c r="I23" i="8"/>
  <c r="J23" i="8"/>
  <c r="L23" i="8"/>
  <c r="M23" i="8"/>
  <c r="N23" i="8"/>
  <c r="P23" i="8"/>
  <c r="Q23" i="8"/>
  <c r="R23" i="8"/>
  <c r="T23" i="8"/>
  <c r="U23" i="8"/>
  <c r="V23" i="8"/>
  <c r="B21" i="8"/>
  <c r="B22" i="8"/>
  <c r="B23" i="8"/>
  <c r="B20" i="8"/>
  <c r="C8" i="8"/>
  <c r="D8" i="8"/>
  <c r="E8" i="8"/>
  <c r="F8" i="8"/>
  <c r="G8" i="8"/>
  <c r="H8" i="8"/>
  <c r="I8" i="8"/>
  <c r="J8" i="8"/>
  <c r="L8" i="8"/>
  <c r="M8" i="8"/>
  <c r="N8" i="8"/>
  <c r="P8" i="8"/>
  <c r="Q8" i="8"/>
  <c r="R8" i="8"/>
  <c r="T8" i="8"/>
  <c r="U8" i="8"/>
  <c r="V8" i="8"/>
  <c r="C9" i="8"/>
  <c r="D9" i="8"/>
  <c r="E9" i="8"/>
  <c r="F9" i="8"/>
  <c r="G9" i="8"/>
  <c r="H9" i="8"/>
  <c r="I9" i="8"/>
  <c r="J9" i="8"/>
  <c r="L9" i="8"/>
  <c r="M9" i="8"/>
  <c r="N9" i="8"/>
  <c r="P9" i="8"/>
  <c r="Q9" i="8"/>
  <c r="R9" i="8"/>
  <c r="T9" i="8"/>
  <c r="U9" i="8"/>
  <c r="V9" i="8"/>
  <c r="C10" i="8"/>
  <c r="D10" i="8"/>
  <c r="E10" i="8"/>
  <c r="F10" i="8"/>
  <c r="G10" i="8"/>
  <c r="H10" i="8"/>
  <c r="I10" i="8"/>
  <c r="J10" i="8"/>
  <c r="L10" i="8"/>
  <c r="M10" i="8"/>
  <c r="N10" i="8"/>
  <c r="P10" i="8"/>
  <c r="Q10" i="8"/>
  <c r="R10" i="8"/>
  <c r="T10" i="8"/>
  <c r="U10" i="8"/>
  <c r="V10" i="8"/>
  <c r="C11" i="8"/>
  <c r="D11" i="8"/>
  <c r="E11" i="8"/>
  <c r="F11" i="8"/>
  <c r="G11" i="8"/>
  <c r="H11" i="8"/>
  <c r="I11" i="8"/>
  <c r="J11" i="8"/>
  <c r="L11" i="8"/>
  <c r="M11" i="8"/>
  <c r="N11" i="8"/>
  <c r="P11" i="8"/>
  <c r="Q11" i="8"/>
  <c r="R11" i="8"/>
  <c r="T11" i="8"/>
  <c r="U11" i="8"/>
  <c r="V11" i="8"/>
  <c r="B9" i="8"/>
  <c r="B10" i="8"/>
  <c r="B11" i="8"/>
  <c r="B8" i="8"/>
  <c r="C8" i="10"/>
  <c r="D8" i="10"/>
  <c r="E8" i="10"/>
  <c r="F8" i="10"/>
  <c r="G8" i="10"/>
  <c r="H8" i="10"/>
  <c r="I8" i="10"/>
  <c r="J8" i="10"/>
  <c r="L8" i="10"/>
  <c r="M8" i="10"/>
  <c r="N8" i="10"/>
  <c r="P8" i="10"/>
  <c r="Q8" i="10"/>
  <c r="R8" i="10"/>
  <c r="T8" i="10"/>
  <c r="U8" i="10"/>
  <c r="V8" i="10"/>
  <c r="C9" i="10"/>
  <c r="D9" i="10"/>
  <c r="E9" i="10"/>
  <c r="F9" i="10"/>
  <c r="G9" i="10"/>
  <c r="H9" i="10"/>
  <c r="I9" i="10"/>
  <c r="J9" i="10"/>
  <c r="L9" i="10"/>
  <c r="M9" i="10"/>
  <c r="N9" i="10"/>
  <c r="P9" i="10"/>
  <c r="Q9" i="10"/>
  <c r="R9" i="10"/>
  <c r="T9" i="10"/>
  <c r="U9" i="10"/>
  <c r="V9" i="10"/>
  <c r="C10" i="10"/>
  <c r="D10" i="10"/>
  <c r="E10" i="10"/>
  <c r="F10" i="10"/>
  <c r="G10" i="10"/>
  <c r="H10" i="10"/>
  <c r="I10" i="10"/>
  <c r="J10" i="10"/>
  <c r="L10" i="10"/>
  <c r="M10" i="10"/>
  <c r="N10" i="10"/>
  <c r="P10" i="10"/>
  <c r="Q10" i="10"/>
  <c r="R10" i="10"/>
  <c r="T10" i="10"/>
  <c r="U10" i="10"/>
  <c r="V10" i="10"/>
  <c r="C20" i="10"/>
  <c r="D20" i="10"/>
  <c r="E20" i="10"/>
  <c r="F20" i="10"/>
  <c r="G20" i="10"/>
  <c r="H20" i="10"/>
  <c r="I20" i="10"/>
  <c r="J20" i="10"/>
  <c r="L20" i="10"/>
  <c r="M20" i="10"/>
  <c r="N20" i="10"/>
  <c r="P20" i="10"/>
  <c r="Q20" i="10"/>
  <c r="R20" i="10"/>
  <c r="T20" i="10"/>
  <c r="U20" i="10"/>
  <c r="V20" i="10"/>
  <c r="B9" i="10"/>
  <c r="B10" i="10"/>
  <c r="B20" i="10"/>
  <c r="B8" i="10"/>
  <c r="C13" i="10"/>
  <c r="D13" i="10"/>
  <c r="E13" i="10"/>
  <c r="F13" i="10"/>
  <c r="G13" i="10"/>
  <c r="H13" i="10"/>
  <c r="I13" i="10"/>
  <c r="J13" i="10"/>
  <c r="L13" i="10"/>
  <c r="M13" i="10"/>
  <c r="N13" i="10"/>
  <c r="P13" i="10"/>
  <c r="Q13" i="10"/>
  <c r="R13" i="10"/>
  <c r="T13" i="10"/>
  <c r="U13" i="10"/>
  <c r="V13" i="10"/>
  <c r="C14" i="10"/>
  <c r="D14" i="10"/>
  <c r="E14" i="10"/>
  <c r="F14" i="10"/>
  <c r="G14" i="10"/>
  <c r="H14" i="10"/>
  <c r="I14" i="10"/>
  <c r="J14" i="10"/>
  <c r="L14" i="10"/>
  <c r="M14" i="10"/>
  <c r="N14" i="10"/>
  <c r="P14" i="10"/>
  <c r="Q14" i="10"/>
  <c r="R14" i="10"/>
  <c r="T14" i="10"/>
  <c r="U14" i="10"/>
  <c r="V14" i="10"/>
  <c r="C15" i="10"/>
  <c r="D15" i="10"/>
  <c r="E15" i="10"/>
  <c r="F15" i="10"/>
  <c r="G15" i="10"/>
  <c r="H15" i="10"/>
  <c r="I15" i="10"/>
  <c r="J15" i="10"/>
  <c r="L15" i="10"/>
  <c r="M15" i="10"/>
  <c r="N15" i="10"/>
  <c r="P15" i="10"/>
  <c r="Q15" i="10"/>
  <c r="R15" i="10"/>
  <c r="T15" i="10"/>
  <c r="U15" i="10"/>
  <c r="V15" i="10"/>
  <c r="C19" i="10"/>
  <c r="D19" i="10"/>
  <c r="E19" i="10"/>
  <c r="F19" i="10"/>
  <c r="G19" i="10"/>
  <c r="H19" i="10"/>
  <c r="I19" i="10"/>
  <c r="J19" i="10"/>
  <c r="L19" i="10"/>
  <c r="M19" i="10"/>
  <c r="N19" i="10"/>
  <c r="P19" i="10"/>
  <c r="Q19" i="10"/>
  <c r="R19" i="10"/>
  <c r="T19" i="10"/>
  <c r="U19" i="10"/>
  <c r="V19" i="10"/>
  <c r="B14" i="10"/>
  <c r="B15" i="10"/>
  <c r="B19" i="10"/>
  <c r="B13" i="10"/>
  <c r="K29" i="11"/>
  <c r="O29" i="11"/>
  <c r="S29" i="11"/>
  <c r="W29" i="11"/>
  <c r="D33" i="12"/>
  <c r="E33" i="12"/>
  <c r="F33" i="12"/>
  <c r="H33" i="12"/>
  <c r="I33" i="12"/>
  <c r="J33" i="12"/>
  <c r="L33" i="12"/>
  <c r="M33" i="12"/>
  <c r="N33" i="12"/>
  <c r="P33" i="12"/>
  <c r="Q33" i="12"/>
  <c r="R33" i="12"/>
  <c r="T33" i="12"/>
  <c r="U33" i="12"/>
  <c r="V33" i="12"/>
  <c r="D34" i="12"/>
  <c r="E34" i="12"/>
  <c r="F34" i="12"/>
  <c r="H34" i="12"/>
  <c r="I34" i="12"/>
  <c r="J34" i="12"/>
  <c r="L34" i="12"/>
  <c r="M34" i="12"/>
  <c r="N34" i="12"/>
  <c r="P34" i="12"/>
  <c r="Q34" i="12"/>
  <c r="R34" i="12"/>
  <c r="T34" i="12"/>
  <c r="U34" i="12"/>
  <c r="V34" i="12"/>
  <c r="D32" i="12"/>
  <c r="E32" i="12"/>
  <c r="F32" i="12"/>
  <c r="H32" i="12"/>
  <c r="I32" i="12"/>
  <c r="J32" i="12"/>
  <c r="L32" i="12"/>
  <c r="M32" i="12"/>
  <c r="N32" i="12"/>
  <c r="P32" i="12"/>
  <c r="Q32" i="12"/>
  <c r="R32" i="12"/>
  <c r="T32" i="12"/>
  <c r="U32" i="12"/>
  <c r="V32" i="12"/>
  <c r="C26" i="12"/>
  <c r="D26" i="12"/>
  <c r="E26" i="12"/>
  <c r="F26" i="12"/>
  <c r="G26" i="12"/>
  <c r="H26" i="12"/>
  <c r="I26" i="12"/>
  <c r="J26" i="12"/>
  <c r="L26" i="12"/>
  <c r="M26" i="12"/>
  <c r="N26" i="12"/>
  <c r="P26" i="12"/>
  <c r="Q26" i="12"/>
  <c r="R26" i="12"/>
  <c r="T26" i="12"/>
  <c r="U26" i="12"/>
  <c r="V26" i="12"/>
  <c r="C27" i="12"/>
  <c r="D27" i="12"/>
  <c r="E27" i="12"/>
  <c r="F27" i="12"/>
  <c r="G27" i="12"/>
  <c r="H27" i="12"/>
  <c r="I27" i="12"/>
  <c r="J27" i="12"/>
  <c r="L27" i="12"/>
  <c r="M27" i="12"/>
  <c r="N27" i="12"/>
  <c r="P27" i="12"/>
  <c r="Q27" i="12"/>
  <c r="R27" i="12"/>
  <c r="T27" i="12"/>
  <c r="U27" i="12"/>
  <c r="V27" i="12"/>
  <c r="C28" i="12"/>
  <c r="D28" i="12"/>
  <c r="E28" i="12"/>
  <c r="F28" i="12"/>
  <c r="G28" i="12"/>
  <c r="H28" i="12"/>
  <c r="I28" i="12"/>
  <c r="J28" i="12"/>
  <c r="L28" i="12"/>
  <c r="M28" i="12"/>
  <c r="N28" i="12"/>
  <c r="P28" i="12"/>
  <c r="Q28" i="12"/>
  <c r="R28" i="12"/>
  <c r="T28" i="12"/>
  <c r="U28" i="12"/>
  <c r="V28" i="12"/>
  <c r="D29" i="12"/>
  <c r="E29" i="12"/>
  <c r="F29" i="12"/>
  <c r="H29" i="12"/>
  <c r="I29" i="12"/>
  <c r="J29" i="12"/>
  <c r="L29" i="12"/>
  <c r="M29" i="12"/>
  <c r="N29" i="12"/>
  <c r="P29" i="12"/>
  <c r="Q29" i="12"/>
  <c r="R29" i="12"/>
  <c r="T29" i="12"/>
  <c r="U29" i="12"/>
  <c r="V29" i="12"/>
  <c r="B27" i="12"/>
  <c r="B28" i="12"/>
  <c r="B26" i="12"/>
  <c r="C8" i="12"/>
  <c r="D8" i="12"/>
  <c r="E8" i="12"/>
  <c r="F8" i="12"/>
  <c r="G8" i="12"/>
  <c r="H8" i="12"/>
  <c r="I8" i="12"/>
  <c r="J8" i="12"/>
  <c r="L8" i="12"/>
  <c r="M8" i="12"/>
  <c r="N8" i="12"/>
  <c r="P8" i="12"/>
  <c r="Q8" i="12"/>
  <c r="R8" i="12"/>
  <c r="T8" i="12"/>
  <c r="U8" i="12"/>
  <c r="V8" i="12"/>
  <c r="C9" i="12"/>
  <c r="D9" i="12"/>
  <c r="E9" i="12"/>
  <c r="F9" i="12"/>
  <c r="G9" i="12"/>
  <c r="H9" i="12"/>
  <c r="I9" i="12"/>
  <c r="J9" i="12"/>
  <c r="L9" i="12"/>
  <c r="M9" i="12"/>
  <c r="N9" i="12"/>
  <c r="P9" i="12"/>
  <c r="Q9" i="12"/>
  <c r="R9" i="12"/>
  <c r="T9" i="12"/>
  <c r="U9" i="12"/>
  <c r="V9" i="12"/>
  <c r="C10" i="12"/>
  <c r="D10" i="12"/>
  <c r="E10" i="12"/>
  <c r="F10" i="12"/>
  <c r="G10" i="12"/>
  <c r="H10" i="12"/>
  <c r="I10" i="12"/>
  <c r="J10" i="12"/>
  <c r="L10" i="12"/>
  <c r="M10" i="12"/>
  <c r="N10" i="12"/>
  <c r="P10" i="12"/>
  <c r="Q10" i="12"/>
  <c r="R10" i="12"/>
  <c r="T10" i="12"/>
  <c r="U10" i="12"/>
  <c r="V10" i="12"/>
  <c r="B9" i="12"/>
  <c r="B10" i="12"/>
  <c r="B8" i="12"/>
  <c r="C14" i="12"/>
  <c r="D14" i="12"/>
  <c r="E14" i="12"/>
  <c r="F14" i="12"/>
  <c r="G14" i="12"/>
  <c r="H14" i="12"/>
  <c r="I14" i="12"/>
  <c r="J14" i="12"/>
  <c r="L14" i="12"/>
  <c r="M14" i="12"/>
  <c r="N14" i="12"/>
  <c r="P14" i="12"/>
  <c r="Q14" i="12"/>
  <c r="R14" i="12"/>
  <c r="T14" i="12"/>
  <c r="U14" i="12"/>
  <c r="V14" i="12"/>
  <c r="C15" i="12"/>
  <c r="D15" i="12"/>
  <c r="E15" i="12"/>
  <c r="F15" i="12"/>
  <c r="G15" i="12"/>
  <c r="H15" i="12"/>
  <c r="I15" i="12"/>
  <c r="J15" i="12"/>
  <c r="L15" i="12"/>
  <c r="M15" i="12"/>
  <c r="N15" i="12"/>
  <c r="P15" i="12"/>
  <c r="Q15" i="12"/>
  <c r="R15" i="12"/>
  <c r="T15" i="12"/>
  <c r="U15" i="12"/>
  <c r="V15" i="12"/>
  <c r="C16" i="12"/>
  <c r="D16" i="12"/>
  <c r="E16" i="12"/>
  <c r="F16" i="12"/>
  <c r="G16" i="12"/>
  <c r="H16" i="12"/>
  <c r="I16" i="12"/>
  <c r="J16" i="12"/>
  <c r="L16" i="12"/>
  <c r="M16" i="12"/>
  <c r="N16" i="12"/>
  <c r="P16" i="12"/>
  <c r="Q16" i="12"/>
  <c r="R16" i="12"/>
  <c r="T16" i="12"/>
  <c r="U16" i="12"/>
  <c r="V16" i="12"/>
  <c r="C17" i="12"/>
  <c r="D17" i="12"/>
  <c r="E17" i="12"/>
  <c r="F17" i="12"/>
  <c r="G17" i="12"/>
  <c r="H17" i="12"/>
  <c r="I17" i="12"/>
  <c r="J17" i="12"/>
  <c r="L17" i="12"/>
  <c r="M17" i="12"/>
  <c r="N17" i="12"/>
  <c r="P17" i="12"/>
  <c r="Q17" i="12"/>
  <c r="R17" i="12"/>
  <c r="T17" i="12"/>
  <c r="U17" i="12"/>
  <c r="V17" i="12"/>
  <c r="B15" i="12"/>
  <c r="B16" i="12"/>
  <c r="B17" i="12"/>
  <c r="B14" i="12"/>
  <c r="C20" i="12"/>
  <c r="D20" i="12"/>
  <c r="E20" i="12"/>
  <c r="F20" i="12"/>
  <c r="G20" i="12"/>
  <c r="H20" i="12"/>
  <c r="I20" i="12"/>
  <c r="J20" i="12"/>
  <c r="L20" i="12"/>
  <c r="M20" i="12"/>
  <c r="N20" i="12"/>
  <c r="P20" i="12"/>
  <c r="Q20" i="12"/>
  <c r="R20" i="12"/>
  <c r="T20" i="12"/>
  <c r="U20" i="12"/>
  <c r="V20" i="12"/>
  <c r="C21" i="12"/>
  <c r="D21" i="12"/>
  <c r="E21" i="12"/>
  <c r="F21" i="12"/>
  <c r="G21" i="12"/>
  <c r="H21" i="12"/>
  <c r="I21" i="12"/>
  <c r="J21" i="12"/>
  <c r="L21" i="12"/>
  <c r="M21" i="12"/>
  <c r="N21" i="12"/>
  <c r="P21" i="12"/>
  <c r="Q21" i="12"/>
  <c r="R21" i="12"/>
  <c r="T21" i="12"/>
  <c r="U21" i="12"/>
  <c r="V21" i="12"/>
  <c r="C22" i="12"/>
  <c r="D22" i="12"/>
  <c r="E22" i="12"/>
  <c r="F22" i="12"/>
  <c r="G22" i="12"/>
  <c r="H22" i="12"/>
  <c r="I22" i="12"/>
  <c r="J22" i="12"/>
  <c r="L22" i="12"/>
  <c r="M22" i="12"/>
  <c r="N22" i="12"/>
  <c r="P22" i="12"/>
  <c r="Q22" i="12"/>
  <c r="R22" i="12"/>
  <c r="T22" i="12"/>
  <c r="U22" i="12"/>
  <c r="V22" i="12"/>
  <c r="C23" i="12"/>
  <c r="D23" i="12"/>
  <c r="E23" i="12"/>
  <c r="F23" i="12"/>
  <c r="G23" i="12"/>
  <c r="H23" i="12"/>
  <c r="I23" i="12"/>
  <c r="J23" i="12"/>
  <c r="L23" i="12"/>
  <c r="M23" i="12"/>
  <c r="N23" i="12"/>
  <c r="P23" i="12"/>
  <c r="Q23" i="12"/>
  <c r="R23" i="12"/>
  <c r="T23" i="12"/>
  <c r="U23" i="12"/>
  <c r="V23" i="12"/>
  <c r="B21" i="12"/>
  <c r="B22" i="12"/>
  <c r="B23" i="12"/>
  <c r="B20" i="12"/>
  <c r="W31" i="19"/>
  <c r="S31" i="19"/>
  <c r="O31" i="19"/>
  <c r="K31" i="19"/>
  <c r="W30" i="19"/>
  <c r="S30" i="19"/>
  <c r="O30" i="19"/>
  <c r="K30" i="19"/>
  <c r="W29" i="19"/>
  <c r="S29" i="19"/>
  <c r="O29" i="19"/>
  <c r="K29" i="19"/>
  <c r="W28" i="19"/>
  <c r="S28" i="19"/>
  <c r="O28" i="19"/>
  <c r="K28" i="19"/>
  <c r="W27" i="19"/>
  <c r="S27" i="19"/>
  <c r="O27" i="19"/>
  <c r="K27" i="19"/>
  <c r="W26" i="19"/>
  <c r="S26" i="19"/>
  <c r="O26" i="19"/>
  <c r="K26" i="19"/>
  <c r="W25" i="19"/>
  <c r="S25" i="19"/>
  <c r="O25" i="19"/>
  <c r="K25" i="19"/>
  <c r="W24" i="19"/>
  <c r="S24" i="19"/>
  <c r="O24" i="19"/>
  <c r="K24" i="19"/>
  <c r="W23" i="19"/>
  <c r="S23" i="19"/>
  <c r="O23" i="19"/>
  <c r="K23" i="19"/>
  <c r="W22" i="19"/>
  <c r="S22" i="19"/>
  <c r="O22" i="19"/>
  <c r="K22" i="19"/>
  <c r="W21" i="19"/>
  <c r="S21" i="19"/>
  <c r="O21" i="19"/>
  <c r="K21" i="19"/>
  <c r="W20" i="19"/>
  <c r="S20" i="19"/>
  <c r="O20" i="19"/>
  <c r="K20" i="19"/>
  <c r="W19" i="19"/>
  <c r="S19" i="19"/>
  <c r="O19" i="19"/>
  <c r="K19" i="19"/>
  <c r="W18" i="19"/>
  <c r="S18" i="19"/>
  <c r="O18" i="19"/>
  <c r="K18" i="19"/>
  <c r="W17" i="19"/>
  <c r="S17" i="19"/>
  <c r="O17" i="19"/>
  <c r="K17" i="19"/>
  <c r="W16" i="19"/>
  <c r="S16" i="19"/>
  <c r="O16" i="19"/>
  <c r="K16" i="19"/>
  <c r="W15" i="19"/>
  <c r="S15" i="19"/>
  <c r="O15" i="19"/>
  <c r="K15" i="19"/>
  <c r="W14" i="19"/>
  <c r="S14" i="19"/>
  <c r="O14" i="19"/>
  <c r="K14" i="19"/>
  <c r="W13" i="19"/>
  <c r="S13" i="19"/>
  <c r="O13" i="19"/>
  <c r="K13" i="19"/>
  <c r="W12" i="19"/>
  <c r="S12" i="19"/>
  <c r="O12" i="19"/>
  <c r="K12" i="19"/>
  <c r="W11" i="19"/>
  <c r="S11" i="19"/>
  <c r="O11" i="19"/>
  <c r="K11" i="19"/>
  <c r="W10" i="19"/>
  <c r="S10" i="19"/>
  <c r="O10" i="19"/>
  <c r="K10" i="19"/>
  <c r="W9" i="19"/>
  <c r="S9" i="19"/>
  <c r="O9" i="19"/>
  <c r="K9" i="19"/>
  <c r="W8" i="19"/>
  <c r="S8" i="19"/>
  <c r="O8" i="19"/>
  <c r="K8" i="19"/>
  <c r="W7" i="19"/>
  <c r="S7" i="19"/>
  <c r="O7" i="19"/>
  <c r="K7" i="19"/>
  <c r="X12" i="14"/>
  <c r="T12" i="14"/>
  <c r="P12" i="14"/>
  <c r="L12" i="14"/>
  <c r="P48" i="14"/>
  <c r="W15" i="13"/>
  <c r="S15" i="13"/>
  <c r="O15" i="13"/>
  <c r="K15" i="13"/>
  <c r="X15" i="13" s="1"/>
  <c r="D20" i="14"/>
  <c r="E20" i="14"/>
  <c r="F20" i="14"/>
  <c r="G20" i="14"/>
  <c r="H20" i="14"/>
  <c r="I20" i="14"/>
  <c r="J20" i="14"/>
  <c r="K20" i="14"/>
  <c r="M20" i="14"/>
  <c r="N20" i="14"/>
  <c r="O20" i="14"/>
  <c r="Q20" i="14"/>
  <c r="R20" i="14"/>
  <c r="S20" i="14"/>
  <c r="U20" i="14"/>
  <c r="V20" i="14"/>
  <c r="W20" i="14"/>
  <c r="D21" i="14"/>
  <c r="E21" i="14"/>
  <c r="F21" i="14"/>
  <c r="G21" i="14"/>
  <c r="H21" i="14"/>
  <c r="I21" i="14"/>
  <c r="J21" i="14"/>
  <c r="K21" i="14"/>
  <c r="M21" i="14"/>
  <c r="N21" i="14"/>
  <c r="O21" i="14"/>
  <c r="Q21" i="14"/>
  <c r="R21" i="14"/>
  <c r="S21" i="14"/>
  <c r="U21" i="14"/>
  <c r="V21" i="14"/>
  <c r="W21" i="14"/>
  <c r="D22" i="14"/>
  <c r="E22" i="14"/>
  <c r="F22" i="14"/>
  <c r="G22" i="14"/>
  <c r="I22" i="14"/>
  <c r="J22" i="14"/>
  <c r="K22" i="14"/>
  <c r="M22" i="14"/>
  <c r="N22" i="14"/>
  <c r="O22" i="14"/>
  <c r="Q22" i="14"/>
  <c r="R22" i="14"/>
  <c r="S22" i="14"/>
  <c r="U22" i="14"/>
  <c r="V22" i="14"/>
  <c r="W22" i="14"/>
  <c r="D23" i="14"/>
  <c r="E23" i="14"/>
  <c r="F23" i="14"/>
  <c r="G23" i="14"/>
  <c r="I23" i="14"/>
  <c r="J23" i="14"/>
  <c r="K23" i="14"/>
  <c r="M23" i="14"/>
  <c r="N23" i="14"/>
  <c r="O23" i="14"/>
  <c r="Q23" i="14"/>
  <c r="R23" i="14"/>
  <c r="S23" i="14"/>
  <c r="U23" i="14"/>
  <c r="V23" i="14"/>
  <c r="W23" i="14"/>
  <c r="C21" i="14"/>
  <c r="C22" i="14"/>
  <c r="C23" i="14"/>
  <c r="C20" i="14"/>
  <c r="D38" i="14"/>
  <c r="E38" i="14"/>
  <c r="F38" i="14"/>
  <c r="G38" i="14"/>
  <c r="I38" i="14"/>
  <c r="J38" i="14"/>
  <c r="K38" i="14"/>
  <c r="M38" i="14"/>
  <c r="N38" i="14"/>
  <c r="O38" i="14"/>
  <c r="Q38" i="14"/>
  <c r="R38" i="14"/>
  <c r="S38" i="14"/>
  <c r="U38" i="14"/>
  <c r="V38" i="14"/>
  <c r="W38" i="14"/>
  <c r="D39" i="14"/>
  <c r="E39" i="14"/>
  <c r="F39" i="14"/>
  <c r="G39" i="14"/>
  <c r="I39" i="14"/>
  <c r="J39" i="14"/>
  <c r="K39" i="14"/>
  <c r="M39" i="14"/>
  <c r="N39" i="14"/>
  <c r="O39" i="14"/>
  <c r="Q39" i="14"/>
  <c r="R39" i="14"/>
  <c r="S39" i="14"/>
  <c r="U39" i="14"/>
  <c r="V39" i="14"/>
  <c r="W39" i="14"/>
  <c r="D40" i="14"/>
  <c r="E40" i="14"/>
  <c r="F40" i="14"/>
  <c r="G40" i="14"/>
  <c r="I40" i="14"/>
  <c r="J40" i="14"/>
  <c r="K40" i="14"/>
  <c r="M40" i="14"/>
  <c r="N40" i="14"/>
  <c r="O40" i="14"/>
  <c r="Q40" i="14"/>
  <c r="R40" i="14"/>
  <c r="S40" i="14"/>
  <c r="U40" i="14"/>
  <c r="V40" i="14"/>
  <c r="W40" i="14"/>
  <c r="D41" i="14"/>
  <c r="E41" i="14"/>
  <c r="F41" i="14"/>
  <c r="G41" i="14"/>
  <c r="H41" i="14"/>
  <c r="I41" i="14"/>
  <c r="J41" i="14"/>
  <c r="K41" i="14"/>
  <c r="M41" i="14"/>
  <c r="N41" i="14"/>
  <c r="O41" i="14"/>
  <c r="Q41" i="14"/>
  <c r="R41" i="14"/>
  <c r="S41" i="14"/>
  <c r="U41" i="14"/>
  <c r="V41" i="14"/>
  <c r="W41" i="14"/>
  <c r="D45" i="14"/>
  <c r="E45" i="14"/>
  <c r="F45" i="14"/>
  <c r="G45" i="14"/>
  <c r="H45" i="14"/>
  <c r="I45" i="14"/>
  <c r="J45" i="14"/>
  <c r="K45" i="14"/>
  <c r="M45" i="14"/>
  <c r="N45" i="14"/>
  <c r="O45" i="14"/>
  <c r="Q45" i="14"/>
  <c r="R45" i="14"/>
  <c r="S45" i="14"/>
  <c r="U45" i="14"/>
  <c r="V45" i="14"/>
  <c r="W45" i="14"/>
  <c r="D46" i="14"/>
  <c r="E46" i="14"/>
  <c r="F46" i="14"/>
  <c r="G46" i="14"/>
  <c r="H46" i="14"/>
  <c r="I46" i="14"/>
  <c r="J46" i="14"/>
  <c r="K46" i="14"/>
  <c r="M46" i="14"/>
  <c r="N46" i="14"/>
  <c r="O46" i="14"/>
  <c r="Q46" i="14"/>
  <c r="R46" i="14"/>
  <c r="S46" i="14"/>
  <c r="U46" i="14"/>
  <c r="V46" i="14"/>
  <c r="W46" i="14"/>
  <c r="C46" i="14"/>
  <c r="C45" i="14"/>
  <c r="E29" i="14"/>
  <c r="I29" i="14"/>
  <c r="J29" i="14"/>
  <c r="K29" i="14"/>
  <c r="M29" i="14"/>
  <c r="N29" i="14"/>
  <c r="O29" i="14"/>
  <c r="Q29" i="14"/>
  <c r="R29" i="14"/>
  <c r="S29" i="14"/>
  <c r="U29" i="14"/>
  <c r="V29" i="14"/>
  <c r="W29" i="14"/>
  <c r="D14" i="14"/>
  <c r="E14" i="14"/>
  <c r="F14" i="14"/>
  <c r="G14" i="14"/>
  <c r="H14" i="14"/>
  <c r="I14" i="14"/>
  <c r="J14" i="14"/>
  <c r="K14" i="14"/>
  <c r="M14" i="14"/>
  <c r="N14" i="14"/>
  <c r="O14" i="14"/>
  <c r="Q14" i="14"/>
  <c r="R14" i="14"/>
  <c r="S14" i="14"/>
  <c r="U14" i="14"/>
  <c r="V14" i="14"/>
  <c r="W14" i="14"/>
  <c r="D15" i="14"/>
  <c r="E15" i="14"/>
  <c r="F15" i="14"/>
  <c r="G15" i="14"/>
  <c r="H15" i="14"/>
  <c r="I15" i="14"/>
  <c r="J15" i="14"/>
  <c r="K15" i="14"/>
  <c r="M15" i="14"/>
  <c r="N15" i="14"/>
  <c r="O15" i="14"/>
  <c r="Q15" i="14"/>
  <c r="R15" i="14"/>
  <c r="S15" i="14"/>
  <c r="U15" i="14"/>
  <c r="V15" i="14"/>
  <c r="W15" i="14"/>
  <c r="D16" i="14"/>
  <c r="E16" i="14"/>
  <c r="F16" i="14"/>
  <c r="G16" i="14"/>
  <c r="H16" i="14"/>
  <c r="I16" i="14"/>
  <c r="J16" i="14"/>
  <c r="K16" i="14"/>
  <c r="M16" i="14"/>
  <c r="N16" i="14"/>
  <c r="O16" i="14"/>
  <c r="Q16" i="14"/>
  <c r="R16" i="14"/>
  <c r="S16" i="14"/>
  <c r="U16" i="14"/>
  <c r="V16" i="14"/>
  <c r="W16" i="14"/>
  <c r="C15" i="14"/>
  <c r="C16" i="14"/>
  <c r="C14" i="14"/>
  <c r="D8" i="14"/>
  <c r="E8" i="14"/>
  <c r="F8" i="14"/>
  <c r="G8" i="14"/>
  <c r="H8" i="14"/>
  <c r="I8" i="14"/>
  <c r="J8" i="14"/>
  <c r="K8" i="14"/>
  <c r="M8" i="14"/>
  <c r="N8" i="14"/>
  <c r="O8" i="14"/>
  <c r="Q8" i="14"/>
  <c r="R8" i="14"/>
  <c r="S8" i="14"/>
  <c r="U8" i="14"/>
  <c r="V8" i="14"/>
  <c r="W8" i="14"/>
  <c r="D9" i="14"/>
  <c r="E9" i="14"/>
  <c r="F9" i="14"/>
  <c r="G9" i="14"/>
  <c r="H9" i="14"/>
  <c r="I9" i="14"/>
  <c r="J9" i="14"/>
  <c r="K9" i="14"/>
  <c r="M9" i="14"/>
  <c r="N9" i="14"/>
  <c r="O9" i="14"/>
  <c r="Q9" i="14"/>
  <c r="R9" i="14"/>
  <c r="S9" i="14"/>
  <c r="U9" i="14"/>
  <c r="V9" i="14"/>
  <c r="W9" i="14"/>
  <c r="D10" i="14"/>
  <c r="E10" i="14"/>
  <c r="F10" i="14"/>
  <c r="G10" i="14"/>
  <c r="H10" i="14"/>
  <c r="I10" i="14"/>
  <c r="J10" i="14"/>
  <c r="K10" i="14"/>
  <c r="M10" i="14"/>
  <c r="N10" i="14"/>
  <c r="O10" i="14"/>
  <c r="Q10" i="14"/>
  <c r="R10" i="14"/>
  <c r="S10" i="14"/>
  <c r="U10" i="14"/>
  <c r="V10" i="14"/>
  <c r="W10" i="14"/>
  <c r="D11" i="14"/>
  <c r="E11" i="14"/>
  <c r="F11" i="14"/>
  <c r="G11" i="14"/>
  <c r="H11" i="14"/>
  <c r="I11" i="14"/>
  <c r="J11" i="14"/>
  <c r="K11" i="14"/>
  <c r="M11" i="14"/>
  <c r="N11" i="14"/>
  <c r="O11" i="14"/>
  <c r="Q11" i="14"/>
  <c r="R11" i="14"/>
  <c r="S11" i="14"/>
  <c r="U11" i="14"/>
  <c r="V11" i="14"/>
  <c r="W11" i="14"/>
  <c r="C9" i="14"/>
  <c r="C10" i="14"/>
  <c r="C11" i="14"/>
  <c r="C8" i="14"/>
  <c r="D32" i="14"/>
  <c r="E32" i="14"/>
  <c r="F32" i="14"/>
  <c r="G32" i="14"/>
  <c r="H32" i="14"/>
  <c r="I32" i="14"/>
  <c r="J32" i="14"/>
  <c r="K32" i="14"/>
  <c r="M32" i="14"/>
  <c r="N32" i="14"/>
  <c r="O32" i="14"/>
  <c r="Q32" i="14"/>
  <c r="R32" i="14"/>
  <c r="S32" i="14"/>
  <c r="U32" i="14"/>
  <c r="V32" i="14"/>
  <c r="W32" i="14"/>
  <c r="D33" i="14"/>
  <c r="E33" i="14"/>
  <c r="F33" i="14"/>
  <c r="G33" i="14"/>
  <c r="H33" i="14"/>
  <c r="I33" i="14"/>
  <c r="J33" i="14"/>
  <c r="K33" i="14"/>
  <c r="M33" i="14"/>
  <c r="N33" i="14"/>
  <c r="O33" i="14"/>
  <c r="Q33" i="14"/>
  <c r="R33" i="14"/>
  <c r="S33" i="14"/>
  <c r="U33" i="14"/>
  <c r="V33" i="14"/>
  <c r="W33" i="14"/>
  <c r="D34" i="14"/>
  <c r="E34" i="14"/>
  <c r="F34" i="14"/>
  <c r="G34" i="14"/>
  <c r="H34" i="14"/>
  <c r="I34" i="14"/>
  <c r="J34" i="14"/>
  <c r="K34" i="14"/>
  <c r="M34" i="14"/>
  <c r="N34" i="14"/>
  <c r="O34" i="14"/>
  <c r="Q34" i="14"/>
  <c r="R34" i="14"/>
  <c r="S34" i="14"/>
  <c r="U34" i="14"/>
  <c r="V34" i="14"/>
  <c r="W34" i="14"/>
  <c r="D35" i="14"/>
  <c r="E35" i="14"/>
  <c r="F35" i="14"/>
  <c r="G35" i="14"/>
  <c r="H35" i="14"/>
  <c r="I35" i="14"/>
  <c r="J35" i="14"/>
  <c r="K35" i="14"/>
  <c r="M35" i="14"/>
  <c r="N35" i="14"/>
  <c r="O35" i="14"/>
  <c r="Q35" i="14"/>
  <c r="R35" i="14"/>
  <c r="S35" i="14"/>
  <c r="U35" i="14"/>
  <c r="V35" i="14"/>
  <c r="W35" i="14"/>
  <c r="C33" i="14"/>
  <c r="C34" i="14"/>
  <c r="C35" i="14"/>
  <c r="C32" i="14"/>
  <c r="D26" i="14"/>
  <c r="E26" i="14"/>
  <c r="F26" i="14"/>
  <c r="G26" i="14"/>
  <c r="H26" i="14"/>
  <c r="I26" i="14"/>
  <c r="J26" i="14"/>
  <c r="K26" i="14"/>
  <c r="M26" i="14"/>
  <c r="N26" i="14"/>
  <c r="O26" i="14"/>
  <c r="Q26" i="14"/>
  <c r="R26" i="14"/>
  <c r="S26" i="14"/>
  <c r="U26" i="14"/>
  <c r="V26" i="14"/>
  <c r="W26" i="14"/>
  <c r="D27" i="14"/>
  <c r="E27" i="14"/>
  <c r="F27" i="14"/>
  <c r="G27" i="14"/>
  <c r="H27" i="14"/>
  <c r="I27" i="14"/>
  <c r="J27" i="14"/>
  <c r="K27" i="14"/>
  <c r="M27" i="14"/>
  <c r="N27" i="14"/>
  <c r="O27" i="14"/>
  <c r="Q27" i="14"/>
  <c r="R27" i="14"/>
  <c r="S27" i="14"/>
  <c r="U27" i="14"/>
  <c r="V27" i="14"/>
  <c r="W27" i="14"/>
  <c r="D28" i="14"/>
  <c r="E28" i="14"/>
  <c r="F28" i="14"/>
  <c r="G28" i="14"/>
  <c r="H28" i="14"/>
  <c r="I28" i="14"/>
  <c r="J28" i="14"/>
  <c r="K28" i="14"/>
  <c r="M28" i="14"/>
  <c r="N28" i="14"/>
  <c r="O28" i="14"/>
  <c r="Q28" i="14"/>
  <c r="R28" i="14"/>
  <c r="S28" i="14"/>
  <c r="U28" i="14"/>
  <c r="V28" i="14"/>
  <c r="W28" i="14"/>
  <c r="C27" i="14"/>
  <c r="C28" i="14"/>
  <c r="C26" i="14"/>
  <c r="W9" i="13"/>
  <c r="S9" i="13"/>
  <c r="O9" i="13"/>
  <c r="K9" i="13"/>
  <c r="W8" i="13"/>
  <c r="S8" i="13"/>
  <c r="O8" i="13"/>
  <c r="K8" i="13"/>
  <c r="W7" i="13"/>
  <c r="X26" i="14" s="1"/>
  <c r="S7" i="13"/>
  <c r="O7" i="13"/>
  <c r="K7" i="13"/>
  <c r="AB48" i="14"/>
  <c r="AB47" i="14"/>
  <c r="AB46" i="14"/>
  <c r="AB45" i="14"/>
  <c r="AB44" i="14"/>
  <c r="AB43" i="14"/>
  <c r="AB42" i="14"/>
  <c r="AB41" i="14"/>
  <c r="AB40" i="14"/>
  <c r="AB39" i="14"/>
  <c r="AB38" i="14"/>
  <c r="AB37" i="14"/>
  <c r="AB36" i="14"/>
  <c r="AB35" i="14"/>
  <c r="X47" i="14"/>
  <c r="T47" i="14"/>
  <c r="P47" i="14"/>
  <c r="L47" i="14"/>
  <c r="AB34" i="14"/>
  <c r="AB33" i="14"/>
  <c r="AB32" i="14"/>
  <c r="X44" i="14"/>
  <c r="T44" i="14"/>
  <c r="P44" i="14"/>
  <c r="L44" i="14"/>
  <c r="AB31" i="14"/>
  <c r="AB30" i="14"/>
  <c r="AB29" i="14"/>
  <c r="X17" i="14"/>
  <c r="T17" i="14"/>
  <c r="P17" i="14"/>
  <c r="L17" i="14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X14" i="23" l="1"/>
  <c r="X7" i="19"/>
  <c r="X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14" i="20"/>
  <c r="X29" i="11"/>
  <c r="Y47" i="14"/>
  <c r="Y17" i="14"/>
  <c r="L26" i="14"/>
  <c r="P26" i="14"/>
  <c r="T26" i="14"/>
  <c r="X9" i="13"/>
  <c r="X8" i="13"/>
  <c r="X7" i="13"/>
  <c r="Y26" i="14" s="1"/>
  <c r="Y44" i="14"/>
  <c r="K32" i="13" l="1"/>
  <c r="L29" i="14" s="1"/>
  <c r="O32" i="13"/>
  <c r="P29" i="14" s="1"/>
  <c r="S32" i="13"/>
  <c r="T29" i="14" s="1"/>
  <c r="W32" i="13"/>
  <c r="X29" i="14" s="1"/>
  <c r="AA33" i="12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D17" i="4"/>
  <c r="W34" i="4"/>
  <c r="S34" i="4"/>
  <c r="O34" i="4"/>
  <c r="K34" i="4"/>
  <c r="W33" i="4"/>
  <c r="S33" i="4"/>
  <c r="O33" i="4"/>
  <c r="K33" i="4"/>
  <c r="W18" i="3"/>
  <c r="S18" i="3"/>
  <c r="O18" i="3"/>
  <c r="K18" i="3"/>
  <c r="X18" i="3" s="1"/>
  <c r="W28" i="4"/>
  <c r="S28" i="4"/>
  <c r="O28" i="4"/>
  <c r="K28" i="4"/>
  <c r="W22" i="4"/>
  <c r="S22" i="4"/>
  <c r="O22" i="4"/>
  <c r="K22" i="4"/>
  <c r="D22" i="2"/>
  <c r="E22" i="2"/>
  <c r="F22" i="2"/>
  <c r="G22" i="2"/>
  <c r="H22" i="2"/>
  <c r="I22" i="2"/>
  <c r="J22" i="2"/>
  <c r="L22" i="2"/>
  <c r="M22" i="2"/>
  <c r="N22" i="2"/>
  <c r="P22" i="2"/>
  <c r="Q22" i="2"/>
  <c r="R22" i="2"/>
  <c r="T22" i="2"/>
  <c r="U22" i="2"/>
  <c r="V22" i="2"/>
  <c r="D27" i="2"/>
  <c r="E27" i="2"/>
  <c r="F27" i="2"/>
  <c r="G27" i="2"/>
  <c r="H27" i="2"/>
  <c r="I27" i="2"/>
  <c r="J27" i="2"/>
  <c r="L27" i="2"/>
  <c r="M27" i="2"/>
  <c r="N27" i="2"/>
  <c r="P27" i="2"/>
  <c r="Q27" i="2"/>
  <c r="R27" i="2"/>
  <c r="T27" i="2"/>
  <c r="U27" i="2"/>
  <c r="V27" i="2"/>
  <c r="D17" i="2"/>
  <c r="E17" i="2"/>
  <c r="F17" i="2"/>
  <c r="H17" i="2"/>
  <c r="I17" i="2"/>
  <c r="J17" i="2"/>
  <c r="L17" i="2"/>
  <c r="M17" i="2"/>
  <c r="N17" i="2"/>
  <c r="P17" i="2"/>
  <c r="Q17" i="2"/>
  <c r="R17" i="2"/>
  <c r="T17" i="2"/>
  <c r="U17" i="2"/>
  <c r="V17" i="2"/>
  <c r="E21" i="4"/>
  <c r="F21" i="4"/>
  <c r="G21" i="4"/>
  <c r="H21" i="4"/>
  <c r="I21" i="4"/>
  <c r="J21" i="4"/>
  <c r="L21" i="4"/>
  <c r="M21" i="4"/>
  <c r="N21" i="4"/>
  <c r="P21" i="4"/>
  <c r="Q21" i="4"/>
  <c r="R21" i="4"/>
  <c r="T21" i="4"/>
  <c r="U21" i="4"/>
  <c r="V21" i="4"/>
  <c r="E40" i="4"/>
  <c r="F40" i="4"/>
  <c r="G40" i="4"/>
  <c r="H40" i="4"/>
  <c r="I40" i="4"/>
  <c r="J40" i="4"/>
  <c r="L40" i="4"/>
  <c r="M40" i="4"/>
  <c r="N40" i="4"/>
  <c r="P40" i="4"/>
  <c r="Q40" i="4"/>
  <c r="R40" i="4"/>
  <c r="T40" i="4"/>
  <c r="U40" i="4"/>
  <c r="V40" i="4"/>
  <c r="E45" i="4"/>
  <c r="F45" i="4"/>
  <c r="H45" i="4"/>
  <c r="I45" i="4"/>
  <c r="J45" i="4"/>
  <c r="L45" i="4"/>
  <c r="M45" i="4"/>
  <c r="N45" i="4"/>
  <c r="P45" i="4"/>
  <c r="Q45" i="4"/>
  <c r="R45" i="4"/>
  <c r="T45" i="4"/>
  <c r="U45" i="4"/>
  <c r="V45" i="4"/>
  <c r="D40" i="4"/>
  <c r="D45" i="4"/>
  <c r="D21" i="4"/>
  <c r="E46" i="4"/>
  <c r="F46" i="4"/>
  <c r="G46" i="4"/>
  <c r="H46" i="4"/>
  <c r="I46" i="4"/>
  <c r="J46" i="4"/>
  <c r="L46" i="4"/>
  <c r="M46" i="4"/>
  <c r="N46" i="4"/>
  <c r="P46" i="4"/>
  <c r="Q46" i="4"/>
  <c r="R46" i="4"/>
  <c r="T46" i="4"/>
  <c r="U46" i="4"/>
  <c r="V46" i="4"/>
  <c r="E27" i="4"/>
  <c r="F27" i="4"/>
  <c r="H27" i="4"/>
  <c r="I27" i="4"/>
  <c r="J27" i="4"/>
  <c r="L27" i="4"/>
  <c r="M27" i="4"/>
  <c r="N27" i="4"/>
  <c r="P27" i="4"/>
  <c r="Q27" i="4"/>
  <c r="R27" i="4"/>
  <c r="T27" i="4"/>
  <c r="U27" i="4"/>
  <c r="V27" i="4"/>
  <c r="D27" i="4"/>
  <c r="D46" i="4"/>
  <c r="E26" i="4"/>
  <c r="F26" i="4"/>
  <c r="H26" i="4"/>
  <c r="I26" i="4"/>
  <c r="J26" i="4"/>
  <c r="L26" i="4"/>
  <c r="M26" i="4"/>
  <c r="N26" i="4"/>
  <c r="P26" i="4"/>
  <c r="Q26" i="4"/>
  <c r="R26" i="4"/>
  <c r="T26" i="4"/>
  <c r="U26" i="4"/>
  <c r="V26" i="4"/>
  <c r="E32" i="4"/>
  <c r="F32" i="4"/>
  <c r="H32" i="4"/>
  <c r="I32" i="4"/>
  <c r="J32" i="4"/>
  <c r="L32" i="4"/>
  <c r="M32" i="4"/>
  <c r="N32" i="4"/>
  <c r="P32" i="4"/>
  <c r="Q32" i="4"/>
  <c r="R32" i="4"/>
  <c r="T32" i="4"/>
  <c r="U32" i="4"/>
  <c r="V32" i="4"/>
  <c r="E44" i="4"/>
  <c r="F44" i="4"/>
  <c r="H44" i="4"/>
  <c r="I44" i="4"/>
  <c r="J44" i="4"/>
  <c r="L44" i="4"/>
  <c r="M44" i="4"/>
  <c r="N44" i="4"/>
  <c r="P44" i="4"/>
  <c r="Q44" i="4"/>
  <c r="R44" i="4"/>
  <c r="T44" i="4"/>
  <c r="U44" i="4"/>
  <c r="V44" i="4"/>
  <c r="D32" i="4"/>
  <c r="D44" i="4"/>
  <c r="D26" i="4"/>
  <c r="E38" i="4"/>
  <c r="F38" i="4"/>
  <c r="G38" i="4"/>
  <c r="H38" i="4"/>
  <c r="I38" i="4"/>
  <c r="J38" i="4"/>
  <c r="L38" i="4"/>
  <c r="M38" i="4"/>
  <c r="N38" i="4"/>
  <c r="P38" i="4"/>
  <c r="Q38" i="4"/>
  <c r="R38" i="4"/>
  <c r="T38" i="4"/>
  <c r="U38" i="4"/>
  <c r="V38" i="4"/>
  <c r="E39" i="4"/>
  <c r="F39" i="4"/>
  <c r="G39" i="4"/>
  <c r="H39" i="4"/>
  <c r="I39" i="4"/>
  <c r="J39" i="4"/>
  <c r="L39" i="4"/>
  <c r="M39" i="4"/>
  <c r="N39" i="4"/>
  <c r="P39" i="4"/>
  <c r="Q39" i="4"/>
  <c r="R39" i="4"/>
  <c r="T39" i="4"/>
  <c r="U39" i="4"/>
  <c r="V39" i="4"/>
  <c r="D39" i="4"/>
  <c r="D38" i="4"/>
  <c r="E41" i="4"/>
  <c r="F41" i="4"/>
  <c r="H41" i="4"/>
  <c r="I41" i="4"/>
  <c r="J41" i="4"/>
  <c r="L41" i="4"/>
  <c r="M41" i="4"/>
  <c r="N41" i="4"/>
  <c r="P41" i="4"/>
  <c r="Q41" i="4"/>
  <c r="R41" i="4"/>
  <c r="T41" i="4"/>
  <c r="U41" i="4"/>
  <c r="V41" i="4"/>
  <c r="E16" i="4"/>
  <c r="F16" i="4"/>
  <c r="G16" i="4"/>
  <c r="H16" i="4"/>
  <c r="I16" i="4"/>
  <c r="J16" i="4"/>
  <c r="L16" i="4"/>
  <c r="M16" i="4"/>
  <c r="N16" i="4"/>
  <c r="P16" i="4"/>
  <c r="Q16" i="4"/>
  <c r="R16" i="4"/>
  <c r="T16" i="4"/>
  <c r="U16" i="4"/>
  <c r="V16" i="4"/>
  <c r="D16" i="4"/>
  <c r="D41" i="4"/>
  <c r="E20" i="4"/>
  <c r="F20" i="4"/>
  <c r="G20" i="4"/>
  <c r="H20" i="4"/>
  <c r="I20" i="4"/>
  <c r="J20" i="4"/>
  <c r="L20" i="4"/>
  <c r="M20" i="4"/>
  <c r="N20" i="4"/>
  <c r="P20" i="4"/>
  <c r="Q20" i="4"/>
  <c r="R20" i="4"/>
  <c r="T20" i="4"/>
  <c r="U20" i="4"/>
  <c r="V20" i="4"/>
  <c r="Y8" i="4"/>
  <c r="D20" i="4"/>
  <c r="X33" i="4" l="1"/>
  <c r="X34" i="4"/>
  <c r="X32" i="13"/>
  <c r="Y29" i="14" s="1"/>
  <c r="X28" i="4"/>
  <c r="X22" i="4"/>
  <c r="K10" i="3"/>
  <c r="O10" i="3"/>
  <c r="S10" i="3"/>
  <c r="W10" i="3"/>
  <c r="W15" i="3"/>
  <c r="S15" i="3"/>
  <c r="O15" i="3"/>
  <c r="K15" i="3"/>
  <c r="W26" i="3"/>
  <c r="S26" i="3"/>
  <c r="O26" i="3"/>
  <c r="K26" i="3"/>
  <c r="W30" i="3"/>
  <c r="S30" i="3"/>
  <c r="O30" i="3"/>
  <c r="K30" i="3"/>
  <c r="W31" i="3"/>
  <c r="S31" i="3"/>
  <c r="O31" i="3"/>
  <c r="K31" i="3"/>
  <c r="E9" i="4"/>
  <c r="F9" i="4"/>
  <c r="G9" i="4"/>
  <c r="H9" i="4"/>
  <c r="I9" i="4"/>
  <c r="J9" i="4"/>
  <c r="L9" i="4"/>
  <c r="M9" i="4"/>
  <c r="N9" i="4"/>
  <c r="P9" i="4"/>
  <c r="Q9" i="4"/>
  <c r="R9" i="4"/>
  <c r="T9" i="4"/>
  <c r="U9" i="4"/>
  <c r="V9" i="4"/>
  <c r="D9" i="4"/>
  <c r="E15" i="4"/>
  <c r="F15" i="4"/>
  <c r="G15" i="4"/>
  <c r="H15" i="4"/>
  <c r="I15" i="4"/>
  <c r="J15" i="4"/>
  <c r="L15" i="4"/>
  <c r="M15" i="4"/>
  <c r="N15" i="4"/>
  <c r="P15" i="4"/>
  <c r="Q15" i="4"/>
  <c r="R15" i="4"/>
  <c r="T15" i="4"/>
  <c r="U15" i="4"/>
  <c r="V15" i="4"/>
  <c r="D15" i="4"/>
  <c r="E10" i="4"/>
  <c r="F10" i="4"/>
  <c r="G10" i="4"/>
  <c r="H10" i="4"/>
  <c r="I10" i="4"/>
  <c r="J10" i="4"/>
  <c r="L10" i="4"/>
  <c r="M10" i="4"/>
  <c r="N10" i="4"/>
  <c r="P10" i="4"/>
  <c r="Q10" i="4"/>
  <c r="R10" i="4"/>
  <c r="T10" i="4"/>
  <c r="U10" i="4"/>
  <c r="V10" i="4"/>
  <c r="D10" i="4"/>
  <c r="E8" i="4"/>
  <c r="F8" i="4"/>
  <c r="G8" i="4"/>
  <c r="H8" i="4"/>
  <c r="I8" i="4"/>
  <c r="J8" i="4"/>
  <c r="L8" i="4"/>
  <c r="M8" i="4"/>
  <c r="N8" i="4"/>
  <c r="P8" i="4"/>
  <c r="Q8" i="4"/>
  <c r="R8" i="4"/>
  <c r="T8" i="4"/>
  <c r="U8" i="4"/>
  <c r="V8" i="4"/>
  <c r="D8" i="4"/>
  <c r="E14" i="4"/>
  <c r="F14" i="4"/>
  <c r="G14" i="4"/>
  <c r="H14" i="4"/>
  <c r="I14" i="4"/>
  <c r="J14" i="4"/>
  <c r="L14" i="4"/>
  <c r="M14" i="4"/>
  <c r="N14" i="4"/>
  <c r="P14" i="4"/>
  <c r="Q14" i="4"/>
  <c r="R14" i="4"/>
  <c r="T14" i="4"/>
  <c r="U14" i="4"/>
  <c r="V14" i="4"/>
  <c r="D14" i="4"/>
  <c r="W16" i="1"/>
  <c r="S16" i="1"/>
  <c r="O16" i="1"/>
  <c r="K16" i="1"/>
  <c r="W13" i="1"/>
  <c r="S13" i="1"/>
  <c r="O13" i="1"/>
  <c r="K13" i="1"/>
  <c r="W23" i="1"/>
  <c r="S23" i="1"/>
  <c r="O23" i="1"/>
  <c r="K23" i="1"/>
  <c r="E23" i="2"/>
  <c r="F23" i="2"/>
  <c r="G23" i="2"/>
  <c r="H23" i="2"/>
  <c r="I23" i="2"/>
  <c r="J23" i="2"/>
  <c r="L23" i="2"/>
  <c r="M23" i="2"/>
  <c r="N23" i="2"/>
  <c r="P23" i="2"/>
  <c r="Q23" i="2"/>
  <c r="R23" i="2"/>
  <c r="T23" i="2"/>
  <c r="U23" i="2"/>
  <c r="V23" i="2"/>
  <c r="E35" i="2"/>
  <c r="F35" i="2"/>
  <c r="G35" i="2"/>
  <c r="H35" i="2"/>
  <c r="I35" i="2"/>
  <c r="J35" i="2"/>
  <c r="L35" i="2"/>
  <c r="M35" i="2"/>
  <c r="N35" i="2"/>
  <c r="P35" i="2"/>
  <c r="Q35" i="2"/>
  <c r="R35" i="2"/>
  <c r="T35" i="2"/>
  <c r="U35" i="2"/>
  <c r="V35" i="2"/>
  <c r="D35" i="2"/>
  <c r="D23" i="2"/>
  <c r="E33" i="2"/>
  <c r="F33" i="2"/>
  <c r="G33" i="2"/>
  <c r="H33" i="2"/>
  <c r="I33" i="2"/>
  <c r="J33" i="2"/>
  <c r="L33" i="2"/>
  <c r="M33" i="2"/>
  <c r="N33" i="2"/>
  <c r="P33" i="2"/>
  <c r="Q33" i="2"/>
  <c r="R33" i="2"/>
  <c r="T33" i="2"/>
  <c r="U33" i="2"/>
  <c r="V33" i="2"/>
  <c r="D33" i="2"/>
  <c r="E32" i="2"/>
  <c r="F32" i="2"/>
  <c r="G32" i="2"/>
  <c r="H32" i="2"/>
  <c r="I32" i="2"/>
  <c r="J32" i="2"/>
  <c r="L32" i="2"/>
  <c r="M32" i="2"/>
  <c r="N32" i="2"/>
  <c r="P32" i="2"/>
  <c r="Q32" i="2"/>
  <c r="R32" i="2"/>
  <c r="T32" i="2"/>
  <c r="U32" i="2"/>
  <c r="V32" i="2"/>
  <c r="D32" i="2"/>
  <c r="E29" i="2"/>
  <c r="F29" i="2"/>
  <c r="G29" i="2"/>
  <c r="H29" i="2"/>
  <c r="I29" i="2"/>
  <c r="J29" i="2"/>
  <c r="L29" i="2"/>
  <c r="M29" i="2"/>
  <c r="N29" i="2"/>
  <c r="P29" i="2"/>
  <c r="Q29" i="2"/>
  <c r="R29" i="2"/>
  <c r="T29" i="2"/>
  <c r="U29" i="2"/>
  <c r="V29" i="2"/>
  <c r="D29" i="2"/>
  <c r="E34" i="2"/>
  <c r="F34" i="2"/>
  <c r="G34" i="2"/>
  <c r="H34" i="2"/>
  <c r="I34" i="2"/>
  <c r="J34" i="2"/>
  <c r="L34" i="2"/>
  <c r="M34" i="2"/>
  <c r="N34" i="2"/>
  <c r="P34" i="2"/>
  <c r="Q34" i="2"/>
  <c r="R34" i="2"/>
  <c r="T34" i="2"/>
  <c r="U34" i="2"/>
  <c r="V34" i="2"/>
  <c r="D34" i="2"/>
  <c r="E28" i="2"/>
  <c r="F28" i="2"/>
  <c r="G28" i="2"/>
  <c r="H28" i="2"/>
  <c r="I28" i="2"/>
  <c r="J28" i="2"/>
  <c r="L28" i="2"/>
  <c r="M28" i="2"/>
  <c r="N28" i="2"/>
  <c r="P28" i="2"/>
  <c r="Q28" i="2"/>
  <c r="R28" i="2"/>
  <c r="T28" i="2"/>
  <c r="U28" i="2"/>
  <c r="V28" i="2"/>
  <c r="D28" i="2"/>
  <c r="E9" i="2"/>
  <c r="F9" i="2"/>
  <c r="G9" i="2"/>
  <c r="H9" i="2"/>
  <c r="I9" i="2"/>
  <c r="J9" i="2"/>
  <c r="L9" i="2"/>
  <c r="M9" i="2"/>
  <c r="N9" i="2"/>
  <c r="P9" i="2"/>
  <c r="Q9" i="2"/>
  <c r="R9" i="2"/>
  <c r="T9" i="2"/>
  <c r="U9" i="2"/>
  <c r="V9" i="2"/>
  <c r="D9" i="2"/>
  <c r="E26" i="2"/>
  <c r="F26" i="2"/>
  <c r="G26" i="2"/>
  <c r="H26" i="2"/>
  <c r="I26" i="2"/>
  <c r="J26" i="2"/>
  <c r="L26" i="2"/>
  <c r="M26" i="2"/>
  <c r="N26" i="2"/>
  <c r="P26" i="2"/>
  <c r="Q26" i="2"/>
  <c r="R26" i="2"/>
  <c r="T26" i="2"/>
  <c r="U26" i="2"/>
  <c r="V26" i="2"/>
  <c r="D26" i="2"/>
  <c r="E10" i="2"/>
  <c r="F10" i="2"/>
  <c r="G10" i="2"/>
  <c r="H10" i="2"/>
  <c r="I10" i="2"/>
  <c r="J10" i="2"/>
  <c r="L10" i="2"/>
  <c r="M10" i="2"/>
  <c r="N10" i="2"/>
  <c r="P10" i="2"/>
  <c r="Q10" i="2"/>
  <c r="R10" i="2"/>
  <c r="T10" i="2"/>
  <c r="U10" i="2"/>
  <c r="V10" i="2"/>
  <c r="D10" i="2"/>
  <c r="E21" i="2"/>
  <c r="F21" i="2"/>
  <c r="H21" i="2"/>
  <c r="I21" i="2"/>
  <c r="J21" i="2"/>
  <c r="L21" i="2"/>
  <c r="M21" i="2"/>
  <c r="N21" i="2"/>
  <c r="P21" i="2"/>
  <c r="Q21" i="2"/>
  <c r="R21" i="2"/>
  <c r="T21" i="2"/>
  <c r="U21" i="2"/>
  <c r="V21" i="2"/>
  <c r="D21" i="2"/>
  <c r="E8" i="2"/>
  <c r="F8" i="2"/>
  <c r="G8" i="2"/>
  <c r="H8" i="2"/>
  <c r="I8" i="2"/>
  <c r="J8" i="2"/>
  <c r="L8" i="2"/>
  <c r="M8" i="2"/>
  <c r="N8" i="2"/>
  <c r="P8" i="2"/>
  <c r="Q8" i="2"/>
  <c r="R8" i="2"/>
  <c r="T8" i="2"/>
  <c r="U8" i="2"/>
  <c r="V8" i="2"/>
  <c r="D8" i="2"/>
  <c r="E14" i="2"/>
  <c r="F14" i="2"/>
  <c r="H14" i="2"/>
  <c r="I14" i="2"/>
  <c r="J14" i="2"/>
  <c r="L14" i="2"/>
  <c r="M14" i="2"/>
  <c r="N14" i="2"/>
  <c r="P14" i="2"/>
  <c r="Q14" i="2"/>
  <c r="R14" i="2"/>
  <c r="T14" i="2"/>
  <c r="U14" i="2"/>
  <c r="V14" i="2"/>
  <c r="D14" i="2"/>
  <c r="E15" i="2"/>
  <c r="F15" i="2"/>
  <c r="G15" i="2"/>
  <c r="H15" i="2"/>
  <c r="I15" i="2"/>
  <c r="J15" i="2"/>
  <c r="L15" i="2"/>
  <c r="M15" i="2"/>
  <c r="N15" i="2"/>
  <c r="P15" i="2"/>
  <c r="Q15" i="2"/>
  <c r="R15" i="2"/>
  <c r="T15" i="2"/>
  <c r="U15" i="2"/>
  <c r="V15" i="2"/>
  <c r="D15" i="2"/>
  <c r="E11" i="2"/>
  <c r="F11" i="2"/>
  <c r="G11" i="2"/>
  <c r="H11" i="2"/>
  <c r="I11" i="2"/>
  <c r="J11" i="2"/>
  <c r="L11" i="2"/>
  <c r="M11" i="2"/>
  <c r="N11" i="2"/>
  <c r="P11" i="2"/>
  <c r="Q11" i="2"/>
  <c r="R11" i="2"/>
  <c r="T11" i="2"/>
  <c r="U11" i="2"/>
  <c r="V11" i="2"/>
  <c r="D11" i="2"/>
  <c r="E16" i="2"/>
  <c r="F16" i="2"/>
  <c r="G16" i="2"/>
  <c r="H16" i="2"/>
  <c r="I16" i="2"/>
  <c r="J16" i="2"/>
  <c r="L16" i="2"/>
  <c r="M16" i="2"/>
  <c r="N16" i="2"/>
  <c r="P16" i="2"/>
  <c r="Q16" i="2"/>
  <c r="R16" i="2"/>
  <c r="T16" i="2"/>
  <c r="U16" i="2"/>
  <c r="V16" i="2"/>
  <c r="D16" i="2"/>
  <c r="E20" i="2"/>
  <c r="F20" i="2"/>
  <c r="G20" i="2"/>
  <c r="H20" i="2"/>
  <c r="I20" i="2"/>
  <c r="J20" i="2"/>
  <c r="L20" i="2"/>
  <c r="M20" i="2"/>
  <c r="N20" i="2"/>
  <c r="P20" i="2"/>
  <c r="Q20" i="2"/>
  <c r="R20" i="2"/>
  <c r="T20" i="2"/>
  <c r="U20" i="2"/>
  <c r="V20" i="2"/>
  <c r="D20" i="2"/>
  <c r="S39" i="4" l="1"/>
  <c r="X10" i="3"/>
  <c r="X16" i="1"/>
  <c r="X13" i="1"/>
  <c r="X23" i="1"/>
  <c r="X15" i="3"/>
  <c r="X26" i="3"/>
  <c r="X30" i="3"/>
  <c r="X31" i="3"/>
  <c r="K31" i="13"/>
  <c r="L23" i="14" s="1"/>
  <c r="O31" i="13"/>
  <c r="S31" i="13"/>
  <c r="T23" i="14" s="1"/>
  <c r="W31" i="13"/>
  <c r="W30" i="13"/>
  <c r="S30" i="13"/>
  <c r="O30" i="13"/>
  <c r="K30" i="13"/>
  <c r="W29" i="13"/>
  <c r="S29" i="13"/>
  <c r="O29" i="13"/>
  <c r="K29" i="13"/>
  <c r="W28" i="13"/>
  <c r="S28" i="13"/>
  <c r="O28" i="13"/>
  <c r="K28" i="13"/>
  <c r="W27" i="13"/>
  <c r="S27" i="13"/>
  <c r="O27" i="13"/>
  <c r="K27" i="13"/>
  <c r="W28" i="11"/>
  <c r="S28" i="11"/>
  <c r="O28" i="11"/>
  <c r="K28" i="11"/>
  <c r="W27" i="11"/>
  <c r="S27" i="11"/>
  <c r="O27" i="11"/>
  <c r="K27" i="11"/>
  <c r="W26" i="11"/>
  <c r="S26" i="11"/>
  <c r="O26" i="11"/>
  <c r="K26" i="11"/>
  <c r="W25" i="11"/>
  <c r="S25" i="11"/>
  <c r="O25" i="11"/>
  <c r="K25" i="11"/>
  <c r="W24" i="11"/>
  <c r="W34" i="12" s="1"/>
  <c r="S24" i="11"/>
  <c r="S34" i="12" s="1"/>
  <c r="O24" i="11"/>
  <c r="O34" i="12" s="1"/>
  <c r="K24" i="11"/>
  <c r="K34" i="12" s="1"/>
  <c r="W23" i="11"/>
  <c r="W33" i="12" s="1"/>
  <c r="S23" i="11"/>
  <c r="S33" i="12" s="1"/>
  <c r="O23" i="11"/>
  <c r="O33" i="12" s="1"/>
  <c r="K23" i="11"/>
  <c r="K33" i="12" s="1"/>
  <c r="W22" i="11"/>
  <c r="W32" i="12" s="1"/>
  <c r="S22" i="11"/>
  <c r="S32" i="12" s="1"/>
  <c r="O22" i="11"/>
  <c r="O32" i="12" s="1"/>
  <c r="K22" i="11"/>
  <c r="K32" i="12" s="1"/>
  <c r="W21" i="11"/>
  <c r="W29" i="12" s="1"/>
  <c r="S21" i="11"/>
  <c r="S29" i="12" s="1"/>
  <c r="O21" i="11"/>
  <c r="O29" i="12" s="1"/>
  <c r="K21" i="11"/>
  <c r="K29" i="12" s="1"/>
  <c r="W20" i="11"/>
  <c r="W28" i="12" s="1"/>
  <c r="S20" i="11"/>
  <c r="S28" i="12" s="1"/>
  <c r="O20" i="11"/>
  <c r="O28" i="12" s="1"/>
  <c r="K20" i="11"/>
  <c r="K28" i="12" s="1"/>
  <c r="W29" i="7"/>
  <c r="W40" i="8" s="1"/>
  <c r="S29" i="7"/>
  <c r="S40" i="8" s="1"/>
  <c r="O29" i="7"/>
  <c r="O40" i="8" s="1"/>
  <c r="K29" i="7"/>
  <c r="W28" i="7"/>
  <c r="W39" i="8" s="1"/>
  <c r="S28" i="7"/>
  <c r="S39" i="8" s="1"/>
  <c r="O28" i="7"/>
  <c r="O39" i="8" s="1"/>
  <c r="K28" i="7"/>
  <c r="W27" i="7"/>
  <c r="W38" i="8" s="1"/>
  <c r="S27" i="7"/>
  <c r="S38" i="8" s="1"/>
  <c r="O27" i="7"/>
  <c r="O38" i="8" s="1"/>
  <c r="K27" i="7"/>
  <c r="W26" i="7"/>
  <c r="W35" i="8" s="1"/>
  <c r="S26" i="7"/>
  <c r="S35" i="8" s="1"/>
  <c r="O26" i="7"/>
  <c r="O35" i="8" s="1"/>
  <c r="K26" i="7"/>
  <c r="K35" i="8" s="1"/>
  <c r="W25" i="7"/>
  <c r="W34" i="8" s="1"/>
  <c r="S25" i="7"/>
  <c r="S34" i="8" s="1"/>
  <c r="O25" i="7"/>
  <c r="O34" i="8" s="1"/>
  <c r="K25" i="7"/>
  <c r="K34" i="8" s="1"/>
  <c r="W24" i="7"/>
  <c r="W33" i="8" s="1"/>
  <c r="S24" i="7"/>
  <c r="S33" i="8" s="1"/>
  <c r="O24" i="7"/>
  <c r="O33" i="8" s="1"/>
  <c r="K24" i="7"/>
  <c r="K33" i="8" s="1"/>
  <c r="W23" i="7"/>
  <c r="W32" i="8" s="1"/>
  <c r="W36" i="8" s="1"/>
  <c r="S23" i="7"/>
  <c r="S32" i="8" s="1"/>
  <c r="O23" i="7"/>
  <c r="O32" i="8" s="1"/>
  <c r="O36" i="8" s="1"/>
  <c r="K23" i="7"/>
  <c r="K32" i="8" s="1"/>
  <c r="W22" i="7"/>
  <c r="W29" i="8" s="1"/>
  <c r="S22" i="7"/>
  <c r="S29" i="8" s="1"/>
  <c r="O22" i="7"/>
  <c r="O29" i="8" s="1"/>
  <c r="K22" i="7"/>
  <c r="K29" i="8" s="1"/>
  <c r="W21" i="7"/>
  <c r="W28" i="8" s="1"/>
  <c r="S21" i="7"/>
  <c r="S28" i="8" s="1"/>
  <c r="O21" i="7"/>
  <c r="O28" i="8" s="1"/>
  <c r="K21" i="7"/>
  <c r="K28" i="8" s="1"/>
  <c r="W20" i="7"/>
  <c r="W27" i="8" s="1"/>
  <c r="S20" i="7"/>
  <c r="S27" i="8" s="1"/>
  <c r="O20" i="7"/>
  <c r="O27" i="8" s="1"/>
  <c r="K20" i="7"/>
  <c r="K27" i="8" s="1"/>
  <c r="W19" i="7"/>
  <c r="W26" i="8" s="1"/>
  <c r="W30" i="8" s="1"/>
  <c r="S19" i="7"/>
  <c r="S26" i="8" s="1"/>
  <c r="O19" i="7"/>
  <c r="O26" i="8" s="1"/>
  <c r="O30" i="8" s="1"/>
  <c r="K19" i="7"/>
  <c r="K26" i="8" s="1"/>
  <c r="W18" i="7"/>
  <c r="W17" i="8" s="1"/>
  <c r="S18" i="7"/>
  <c r="S17" i="8" s="1"/>
  <c r="O18" i="7"/>
  <c r="O17" i="8" s="1"/>
  <c r="K18" i="7"/>
  <c r="K17" i="8" s="1"/>
  <c r="W17" i="7"/>
  <c r="W16" i="8" s="1"/>
  <c r="S17" i="7"/>
  <c r="S16" i="8" s="1"/>
  <c r="O17" i="7"/>
  <c r="O16" i="8" s="1"/>
  <c r="K17" i="7"/>
  <c r="K16" i="8" s="1"/>
  <c r="W16" i="7"/>
  <c r="W15" i="8" s="1"/>
  <c r="S16" i="7"/>
  <c r="S15" i="8" s="1"/>
  <c r="O16" i="7"/>
  <c r="O15" i="8" s="1"/>
  <c r="K16" i="7"/>
  <c r="W15" i="7"/>
  <c r="W14" i="8" s="1"/>
  <c r="S15" i="7"/>
  <c r="S14" i="8" s="1"/>
  <c r="O15" i="7"/>
  <c r="O14" i="8" s="1"/>
  <c r="K15" i="7"/>
  <c r="K14" i="8" s="1"/>
  <c r="W13" i="5"/>
  <c r="W11" i="6" s="1"/>
  <c r="S13" i="5"/>
  <c r="S11" i="6" s="1"/>
  <c r="O13" i="5"/>
  <c r="O11" i="6" s="1"/>
  <c r="K13" i="5"/>
  <c r="K11" i="6" s="1"/>
  <c r="W12" i="5"/>
  <c r="W10" i="6" s="1"/>
  <c r="S12" i="5"/>
  <c r="S10" i="6" s="1"/>
  <c r="O12" i="5"/>
  <c r="O10" i="6" s="1"/>
  <c r="K12" i="5"/>
  <c r="K10" i="6" s="1"/>
  <c r="W11" i="5"/>
  <c r="W9" i="6" s="1"/>
  <c r="S11" i="5"/>
  <c r="S9" i="6" s="1"/>
  <c r="O11" i="5"/>
  <c r="O9" i="6" s="1"/>
  <c r="K11" i="5"/>
  <c r="K9" i="6" s="1"/>
  <c r="W10" i="5"/>
  <c r="W8" i="6" s="1"/>
  <c r="S10" i="5"/>
  <c r="S8" i="6" s="1"/>
  <c r="O10" i="5"/>
  <c r="O8" i="6" s="1"/>
  <c r="O12" i="6" s="1"/>
  <c r="K10" i="5"/>
  <c r="K8" i="6" s="1"/>
  <c r="W9" i="5"/>
  <c r="W16" i="6" s="1"/>
  <c r="S9" i="5"/>
  <c r="S16" i="6" s="1"/>
  <c r="O9" i="5"/>
  <c r="O16" i="6" s="1"/>
  <c r="K9" i="5"/>
  <c r="K16" i="6" s="1"/>
  <c r="W8" i="5"/>
  <c r="W15" i="6" s="1"/>
  <c r="S8" i="5"/>
  <c r="S15" i="6" s="1"/>
  <c r="O8" i="5"/>
  <c r="O15" i="6" s="1"/>
  <c r="K8" i="5"/>
  <c r="K15" i="6" s="1"/>
  <c r="W7" i="5"/>
  <c r="W14" i="6" s="1"/>
  <c r="W17" i="6" s="1"/>
  <c r="S7" i="5"/>
  <c r="S14" i="6" s="1"/>
  <c r="S17" i="6" s="1"/>
  <c r="O7" i="5"/>
  <c r="O14" i="6" s="1"/>
  <c r="O17" i="6" s="1"/>
  <c r="K7" i="5"/>
  <c r="W26" i="13"/>
  <c r="S26" i="13"/>
  <c r="O26" i="13"/>
  <c r="K26" i="13"/>
  <c r="W25" i="13"/>
  <c r="X39" i="14" s="1"/>
  <c r="S25" i="13"/>
  <c r="T39" i="14" s="1"/>
  <c r="O25" i="13"/>
  <c r="P39" i="14" s="1"/>
  <c r="K25" i="13"/>
  <c r="L39" i="14" s="1"/>
  <c r="W24" i="13"/>
  <c r="S24" i="13"/>
  <c r="O24" i="13"/>
  <c r="K24" i="13"/>
  <c r="W23" i="13"/>
  <c r="X46" i="14" s="1"/>
  <c r="S23" i="13"/>
  <c r="T46" i="14" s="1"/>
  <c r="O23" i="13"/>
  <c r="P46" i="14" s="1"/>
  <c r="K23" i="13"/>
  <c r="L46" i="14" s="1"/>
  <c r="W22" i="13"/>
  <c r="X45" i="14" s="1"/>
  <c r="X48" i="14" s="1"/>
  <c r="S22" i="13"/>
  <c r="T45" i="14" s="1"/>
  <c r="T48" i="14" s="1"/>
  <c r="O22" i="13"/>
  <c r="P45" i="14" s="1"/>
  <c r="K22" i="13"/>
  <c r="L45" i="14" s="1"/>
  <c r="L48" i="14" s="1"/>
  <c r="W21" i="13"/>
  <c r="X16" i="14" s="1"/>
  <c r="S21" i="13"/>
  <c r="T16" i="14" s="1"/>
  <c r="O21" i="13"/>
  <c r="P16" i="14" s="1"/>
  <c r="K21" i="13"/>
  <c r="L16" i="14" s="1"/>
  <c r="W20" i="13"/>
  <c r="X15" i="14" s="1"/>
  <c r="S20" i="13"/>
  <c r="T15" i="14" s="1"/>
  <c r="O20" i="13"/>
  <c r="P15" i="14" s="1"/>
  <c r="K20" i="13"/>
  <c r="L15" i="14" s="1"/>
  <c r="W19" i="13"/>
  <c r="S19" i="13"/>
  <c r="O19" i="13"/>
  <c r="K19" i="13"/>
  <c r="W18" i="13"/>
  <c r="S18" i="13"/>
  <c r="O18" i="13"/>
  <c r="K18" i="13"/>
  <c r="W17" i="13"/>
  <c r="S17" i="13"/>
  <c r="O17" i="13"/>
  <c r="K17" i="13"/>
  <c r="W16" i="13"/>
  <c r="S16" i="13"/>
  <c r="O16" i="13"/>
  <c r="K16" i="13"/>
  <c r="X8" i="14"/>
  <c r="T8" i="14"/>
  <c r="P8" i="14"/>
  <c r="L8" i="14"/>
  <c r="W14" i="13"/>
  <c r="X35" i="14" s="1"/>
  <c r="S14" i="13"/>
  <c r="T35" i="14" s="1"/>
  <c r="O14" i="13"/>
  <c r="P35" i="14" s="1"/>
  <c r="K14" i="13"/>
  <c r="L35" i="14" s="1"/>
  <c r="W13" i="13"/>
  <c r="X34" i="14" s="1"/>
  <c r="S13" i="13"/>
  <c r="T34" i="14" s="1"/>
  <c r="O13" i="13"/>
  <c r="P34" i="14" s="1"/>
  <c r="K13" i="13"/>
  <c r="L34" i="14" s="1"/>
  <c r="W12" i="13"/>
  <c r="X33" i="14" s="1"/>
  <c r="S12" i="13"/>
  <c r="T33" i="14" s="1"/>
  <c r="O12" i="13"/>
  <c r="P33" i="14" s="1"/>
  <c r="K12" i="13"/>
  <c r="L33" i="14" s="1"/>
  <c r="W11" i="13"/>
  <c r="X32" i="14" s="1"/>
  <c r="X36" i="14" s="1"/>
  <c r="S11" i="13"/>
  <c r="T32" i="14" s="1"/>
  <c r="T36" i="14" s="1"/>
  <c r="O11" i="13"/>
  <c r="P32" i="14" s="1"/>
  <c r="P36" i="14" s="1"/>
  <c r="K11" i="13"/>
  <c r="L32" i="14" s="1"/>
  <c r="L36" i="14" s="1"/>
  <c r="AA36" i="12"/>
  <c r="AA35" i="12"/>
  <c r="AA34" i="12"/>
  <c r="AA32" i="12"/>
  <c r="W36" i="12"/>
  <c r="S36" i="12"/>
  <c r="O36" i="12"/>
  <c r="K36" i="12"/>
  <c r="AA31" i="12"/>
  <c r="AA30" i="12"/>
  <c r="AA29" i="12"/>
  <c r="AA28" i="12"/>
  <c r="AA27" i="12"/>
  <c r="AA26" i="12"/>
  <c r="W30" i="12"/>
  <c r="AA25" i="12"/>
  <c r="AA24" i="12"/>
  <c r="AA23" i="12"/>
  <c r="W11" i="12"/>
  <c r="W12" i="12" s="1"/>
  <c r="S11" i="12"/>
  <c r="O11" i="12"/>
  <c r="K11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AA7" i="12"/>
  <c r="W19" i="11"/>
  <c r="W27" i="12" s="1"/>
  <c r="S19" i="11"/>
  <c r="S27" i="12" s="1"/>
  <c r="O19" i="11"/>
  <c r="O27" i="12" s="1"/>
  <c r="K19" i="11"/>
  <c r="K27" i="12" s="1"/>
  <c r="W18" i="11"/>
  <c r="W26" i="12" s="1"/>
  <c r="S18" i="11"/>
  <c r="S26" i="12" s="1"/>
  <c r="S30" i="12" s="1"/>
  <c r="O18" i="11"/>
  <c r="O26" i="12" s="1"/>
  <c r="K18" i="11"/>
  <c r="K26" i="12" s="1"/>
  <c r="W17" i="11"/>
  <c r="W10" i="12" s="1"/>
  <c r="S17" i="11"/>
  <c r="S10" i="12" s="1"/>
  <c r="O17" i="11"/>
  <c r="O10" i="12" s="1"/>
  <c r="K17" i="11"/>
  <c r="K10" i="12" s="1"/>
  <c r="W16" i="11"/>
  <c r="W9" i="12" s="1"/>
  <c r="S16" i="11"/>
  <c r="S9" i="12" s="1"/>
  <c r="O16" i="11"/>
  <c r="O9" i="12" s="1"/>
  <c r="K16" i="11"/>
  <c r="K9" i="12" s="1"/>
  <c r="W15" i="11"/>
  <c r="W8" i="12" s="1"/>
  <c r="S15" i="11"/>
  <c r="S8" i="12" s="1"/>
  <c r="S12" i="12" s="1"/>
  <c r="O15" i="11"/>
  <c r="O8" i="12" s="1"/>
  <c r="O12" i="12" s="1"/>
  <c r="K15" i="11"/>
  <c r="K8" i="12" s="1"/>
  <c r="K12" i="12" s="1"/>
  <c r="W14" i="11"/>
  <c r="W17" i="12" s="1"/>
  <c r="S14" i="11"/>
  <c r="S17" i="12" s="1"/>
  <c r="O14" i="11"/>
  <c r="O17" i="12" s="1"/>
  <c r="K14" i="11"/>
  <c r="K17" i="12" s="1"/>
  <c r="W13" i="11"/>
  <c r="W16" i="12" s="1"/>
  <c r="S13" i="11"/>
  <c r="S16" i="12" s="1"/>
  <c r="O13" i="11"/>
  <c r="O16" i="12" s="1"/>
  <c r="K13" i="11"/>
  <c r="K16" i="12" s="1"/>
  <c r="W12" i="11"/>
  <c r="W15" i="12" s="1"/>
  <c r="S12" i="11"/>
  <c r="S15" i="12" s="1"/>
  <c r="O12" i="11"/>
  <c r="O15" i="12" s="1"/>
  <c r="O18" i="12" s="1"/>
  <c r="K12" i="11"/>
  <c r="K15" i="12" s="1"/>
  <c r="W11" i="11"/>
  <c r="W14" i="12" s="1"/>
  <c r="S11" i="11"/>
  <c r="S14" i="12" s="1"/>
  <c r="S18" i="12" s="1"/>
  <c r="O11" i="11"/>
  <c r="O14" i="12" s="1"/>
  <c r="K11" i="11"/>
  <c r="K14" i="12" s="1"/>
  <c r="K18" i="12" s="1"/>
  <c r="W10" i="11"/>
  <c r="W23" i="12" s="1"/>
  <c r="S10" i="11"/>
  <c r="S23" i="12" s="1"/>
  <c r="O10" i="11"/>
  <c r="O23" i="12" s="1"/>
  <c r="K10" i="11"/>
  <c r="K23" i="12" s="1"/>
  <c r="W9" i="11"/>
  <c r="W22" i="12" s="1"/>
  <c r="S9" i="11"/>
  <c r="S22" i="12" s="1"/>
  <c r="O9" i="11"/>
  <c r="O22" i="12" s="1"/>
  <c r="K9" i="11"/>
  <c r="K22" i="12" s="1"/>
  <c r="W8" i="11"/>
  <c r="W21" i="12" s="1"/>
  <c r="S8" i="11"/>
  <c r="S21" i="12" s="1"/>
  <c r="O8" i="11"/>
  <c r="O21" i="12" s="1"/>
  <c r="K8" i="11"/>
  <c r="K21" i="12" s="1"/>
  <c r="W7" i="11"/>
  <c r="W20" i="12" s="1"/>
  <c r="W24" i="12" s="1"/>
  <c r="S7" i="11"/>
  <c r="S20" i="12" s="1"/>
  <c r="O7" i="11"/>
  <c r="O20" i="12" s="1"/>
  <c r="O24" i="12" s="1"/>
  <c r="K7" i="11"/>
  <c r="K20" i="12" s="1"/>
  <c r="K24" i="12" s="1"/>
  <c r="AA16" i="10"/>
  <c r="AA15" i="10"/>
  <c r="AA14" i="10"/>
  <c r="AA13" i="10"/>
  <c r="AA12" i="10"/>
  <c r="AA11" i="10"/>
  <c r="AA10" i="10"/>
  <c r="AA9" i="10"/>
  <c r="AA8" i="10"/>
  <c r="AA7" i="10"/>
  <c r="W16" i="9"/>
  <c r="S16" i="9"/>
  <c r="O16" i="9"/>
  <c r="K16" i="9"/>
  <c r="W15" i="9"/>
  <c r="W20" i="10" s="1"/>
  <c r="S15" i="9"/>
  <c r="S20" i="10" s="1"/>
  <c r="O15" i="9"/>
  <c r="O20" i="10" s="1"/>
  <c r="K15" i="9"/>
  <c r="W14" i="9"/>
  <c r="W10" i="10" s="1"/>
  <c r="S14" i="9"/>
  <c r="S10" i="10" s="1"/>
  <c r="O14" i="9"/>
  <c r="O10" i="10" s="1"/>
  <c r="K14" i="9"/>
  <c r="W13" i="9"/>
  <c r="W9" i="10" s="1"/>
  <c r="S13" i="9"/>
  <c r="S9" i="10" s="1"/>
  <c r="O13" i="9"/>
  <c r="O9" i="10" s="1"/>
  <c r="K13" i="9"/>
  <c r="W12" i="9"/>
  <c r="W8" i="10" s="1"/>
  <c r="S12" i="9"/>
  <c r="S8" i="10" s="1"/>
  <c r="O12" i="9"/>
  <c r="O8" i="10" s="1"/>
  <c r="K12" i="9"/>
  <c r="W11" i="9"/>
  <c r="W19" i="10" s="1"/>
  <c r="S11" i="9"/>
  <c r="S19" i="10" s="1"/>
  <c r="O11" i="9"/>
  <c r="O19" i="10" s="1"/>
  <c r="K11" i="9"/>
  <c r="W10" i="9"/>
  <c r="W18" i="10" s="1"/>
  <c r="S10" i="9"/>
  <c r="S18" i="10" s="1"/>
  <c r="O10" i="9"/>
  <c r="O18" i="10" s="1"/>
  <c r="K10" i="9"/>
  <c r="K18" i="10" s="1"/>
  <c r="W9" i="9"/>
  <c r="W15" i="10" s="1"/>
  <c r="S9" i="9"/>
  <c r="S15" i="10" s="1"/>
  <c r="O9" i="9"/>
  <c r="O15" i="10" s="1"/>
  <c r="K9" i="9"/>
  <c r="W8" i="9"/>
  <c r="W14" i="10" s="1"/>
  <c r="S8" i="9"/>
  <c r="S14" i="10" s="1"/>
  <c r="O8" i="9"/>
  <c r="O14" i="10" s="1"/>
  <c r="K8" i="9"/>
  <c r="W7" i="9"/>
  <c r="W13" i="10" s="1"/>
  <c r="W16" i="10" s="1"/>
  <c r="S7" i="9"/>
  <c r="S13" i="10" s="1"/>
  <c r="S16" i="10" s="1"/>
  <c r="O7" i="9"/>
  <c r="O13" i="10" s="1"/>
  <c r="O16" i="10" s="1"/>
  <c r="K7" i="9"/>
  <c r="AA41" i="8"/>
  <c r="AA40" i="8"/>
  <c r="AA39" i="8"/>
  <c r="AA38" i="8"/>
  <c r="S41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S30" i="8"/>
  <c r="K30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W14" i="7"/>
  <c r="W23" i="8" s="1"/>
  <c r="S14" i="7"/>
  <c r="S23" i="8" s="1"/>
  <c r="O14" i="7"/>
  <c r="O23" i="8" s="1"/>
  <c r="K14" i="7"/>
  <c r="K23" i="8" s="1"/>
  <c r="W13" i="7"/>
  <c r="W22" i="8" s="1"/>
  <c r="S13" i="7"/>
  <c r="S22" i="8" s="1"/>
  <c r="O13" i="7"/>
  <c r="O22" i="8" s="1"/>
  <c r="K13" i="7"/>
  <c r="K22" i="8" s="1"/>
  <c r="W12" i="7"/>
  <c r="W21" i="8" s="1"/>
  <c r="S12" i="7"/>
  <c r="S21" i="8" s="1"/>
  <c r="O12" i="7"/>
  <c r="O21" i="8" s="1"/>
  <c r="K12" i="7"/>
  <c r="K21" i="8" s="1"/>
  <c r="K24" i="8" s="1"/>
  <c r="W11" i="7"/>
  <c r="W20" i="8" s="1"/>
  <c r="W24" i="8" s="1"/>
  <c r="S11" i="7"/>
  <c r="S20" i="8" s="1"/>
  <c r="S24" i="8" s="1"/>
  <c r="O11" i="7"/>
  <c r="O20" i="8" s="1"/>
  <c r="K11" i="7"/>
  <c r="K20" i="8" s="1"/>
  <c r="W10" i="7"/>
  <c r="W11" i="8" s="1"/>
  <c r="S10" i="7"/>
  <c r="S11" i="8" s="1"/>
  <c r="O10" i="7"/>
  <c r="O11" i="8" s="1"/>
  <c r="K10" i="7"/>
  <c r="W9" i="7"/>
  <c r="W10" i="8" s="1"/>
  <c r="S9" i="7"/>
  <c r="S10" i="8" s="1"/>
  <c r="O9" i="7"/>
  <c r="O10" i="8" s="1"/>
  <c r="K9" i="7"/>
  <c r="W8" i="7"/>
  <c r="W9" i="8" s="1"/>
  <c r="S8" i="7"/>
  <c r="S9" i="8" s="1"/>
  <c r="O8" i="7"/>
  <c r="O9" i="8" s="1"/>
  <c r="K8" i="7"/>
  <c r="W7" i="7"/>
  <c r="W8" i="8" s="1"/>
  <c r="W12" i="8" s="1"/>
  <c r="S7" i="7"/>
  <c r="S8" i="8" s="1"/>
  <c r="S12" i="8" s="1"/>
  <c r="O7" i="7"/>
  <c r="O8" i="8" s="1"/>
  <c r="O12" i="8" s="1"/>
  <c r="K7" i="7"/>
  <c r="AA17" i="6"/>
  <c r="AA16" i="6"/>
  <c r="AA15" i="6"/>
  <c r="AA14" i="6"/>
  <c r="AA13" i="6"/>
  <c r="W12" i="6"/>
  <c r="S12" i="6"/>
  <c r="K12" i="6"/>
  <c r="AA12" i="6"/>
  <c r="AA11" i="6"/>
  <c r="AA10" i="6"/>
  <c r="AA9" i="6"/>
  <c r="AA8" i="6"/>
  <c r="AA7" i="6"/>
  <c r="AA48" i="4"/>
  <c r="AA47" i="4"/>
  <c r="W35" i="4"/>
  <c r="S35" i="4"/>
  <c r="O35" i="4"/>
  <c r="K35" i="4"/>
  <c r="AA39" i="4"/>
  <c r="AA28" i="4"/>
  <c r="AA9" i="4"/>
  <c r="AA43" i="4"/>
  <c r="AA42" i="4"/>
  <c r="AA41" i="4"/>
  <c r="W47" i="4"/>
  <c r="S47" i="4"/>
  <c r="O47" i="4"/>
  <c r="K47" i="4"/>
  <c r="AA33" i="4"/>
  <c r="AA52" i="4"/>
  <c r="AA40" i="4"/>
  <c r="AA37" i="4"/>
  <c r="AA36" i="4"/>
  <c r="AA35" i="4"/>
  <c r="AA38" i="4"/>
  <c r="AA44" i="4"/>
  <c r="AA32" i="4"/>
  <c r="AA31" i="4"/>
  <c r="AA30" i="4"/>
  <c r="AA27" i="4"/>
  <c r="AA26" i="4"/>
  <c r="AA25" i="4"/>
  <c r="AA24" i="4"/>
  <c r="AA23" i="4"/>
  <c r="W11" i="4"/>
  <c r="S11" i="4"/>
  <c r="O11" i="4"/>
  <c r="K11" i="4"/>
  <c r="AA16" i="4"/>
  <c r="AA29" i="4"/>
  <c r="AA8" i="4"/>
  <c r="AA19" i="4"/>
  <c r="AA18" i="4"/>
  <c r="AA21" i="4"/>
  <c r="AA15" i="4"/>
  <c r="AA22" i="4"/>
  <c r="AA13" i="4"/>
  <c r="AA12" i="4"/>
  <c r="AA20" i="4"/>
  <c r="AA14" i="4"/>
  <c r="AA50" i="4"/>
  <c r="AA7" i="4"/>
  <c r="W29" i="3"/>
  <c r="S29" i="3"/>
  <c r="O29" i="3"/>
  <c r="K29" i="3"/>
  <c r="W21" i="3"/>
  <c r="S21" i="3"/>
  <c r="O21" i="3"/>
  <c r="K21" i="3"/>
  <c r="W28" i="3"/>
  <c r="S28" i="3"/>
  <c r="O28" i="3"/>
  <c r="K28" i="3"/>
  <c r="W23" i="3"/>
  <c r="S23" i="3"/>
  <c r="O23" i="3"/>
  <c r="K23" i="3"/>
  <c r="W22" i="3"/>
  <c r="S22" i="3"/>
  <c r="O22" i="3"/>
  <c r="K22" i="3"/>
  <c r="W25" i="3"/>
  <c r="W46" i="4" s="1"/>
  <c r="S25" i="3"/>
  <c r="O25" i="3"/>
  <c r="K25" i="3"/>
  <c r="W19" i="3"/>
  <c r="S19" i="3"/>
  <c r="O19" i="3"/>
  <c r="K19" i="3"/>
  <c r="W20" i="3"/>
  <c r="S20" i="3"/>
  <c r="S26" i="4" s="1"/>
  <c r="O20" i="3"/>
  <c r="K20" i="3"/>
  <c r="W24" i="3"/>
  <c r="S24" i="3"/>
  <c r="O24" i="3"/>
  <c r="K24" i="3"/>
  <c r="W8" i="3"/>
  <c r="S8" i="3"/>
  <c r="O8" i="3"/>
  <c r="K8" i="3"/>
  <c r="W13" i="3"/>
  <c r="W27" i="4" s="1"/>
  <c r="S13" i="3"/>
  <c r="O13" i="3"/>
  <c r="O27" i="4" s="1"/>
  <c r="K13" i="3"/>
  <c r="W7" i="3"/>
  <c r="W39" i="4" s="1"/>
  <c r="S7" i="3"/>
  <c r="O7" i="3"/>
  <c r="K7" i="3"/>
  <c r="K39" i="4" s="1"/>
  <c r="W9" i="3"/>
  <c r="S9" i="3"/>
  <c r="O9" i="3"/>
  <c r="O41" i="4" s="1"/>
  <c r="K9" i="3"/>
  <c r="W16" i="3"/>
  <c r="W9" i="4" s="1"/>
  <c r="S16" i="3"/>
  <c r="S9" i="4" s="1"/>
  <c r="O16" i="3"/>
  <c r="K16" i="3"/>
  <c r="W14" i="3"/>
  <c r="S14" i="3"/>
  <c r="O14" i="3"/>
  <c r="K14" i="3"/>
  <c r="W12" i="3"/>
  <c r="S12" i="3"/>
  <c r="O12" i="3"/>
  <c r="K12" i="3"/>
  <c r="W27" i="3"/>
  <c r="S27" i="3"/>
  <c r="O27" i="3"/>
  <c r="K27" i="3"/>
  <c r="W17" i="3"/>
  <c r="S17" i="3"/>
  <c r="O17" i="3"/>
  <c r="K17" i="3"/>
  <c r="W11" i="3"/>
  <c r="W10" i="4" s="1"/>
  <c r="S11" i="3"/>
  <c r="S10" i="4" s="1"/>
  <c r="O11" i="3"/>
  <c r="O8" i="4" s="1"/>
  <c r="K11" i="3"/>
  <c r="AA36" i="2"/>
  <c r="AA17" i="2"/>
  <c r="AA23" i="2"/>
  <c r="AA15" i="2"/>
  <c r="AA14" i="2"/>
  <c r="AA31" i="2"/>
  <c r="AA29" i="2"/>
  <c r="AA16" i="2"/>
  <c r="AA28" i="2"/>
  <c r="AA30" i="2"/>
  <c r="AA9" i="2"/>
  <c r="AA35" i="2"/>
  <c r="AA27" i="2"/>
  <c r="AA22" i="2"/>
  <c r="AA25" i="2"/>
  <c r="AA24" i="2"/>
  <c r="AA26" i="2"/>
  <c r="AA10" i="2"/>
  <c r="AA21" i="2"/>
  <c r="AA8" i="2"/>
  <c r="AA19" i="2"/>
  <c r="AA18" i="2"/>
  <c r="AA32" i="2"/>
  <c r="AA33" i="2"/>
  <c r="AA13" i="2"/>
  <c r="AA12" i="2"/>
  <c r="AA11" i="2"/>
  <c r="AA34" i="2"/>
  <c r="AA20" i="2"/>
  <c r="AA7" i="2"/>
  <c r="W14" i="1"/>
  <c r="S14" i="1"/>
  <c r="O14" i="1"/>
  <c r="O21" i="2" s="1"/>
  <c r="K14" i="1"/>
  <c r="K21" i="2" s="1"/>
  <c r="W22" i="1"/>
  <c r="W17" i="2" s="1"/>
  <c r="S22" i="1"/>
  <c r="S17" i="2" s="1"/>
  <c r="O22" i="1"/>
  <c r="O17" i="2" s="1"/>
  <c r="K22" i="1"/>
  <c r="K17" i="2" s="1"/>
  <c r="W9" i="1"/>
  <c r="S9" i="1"/>
  <c r="O9" i="1"/>
  <c r="O16" i="2" s="1"/>
  <c r="K9" i="1"/>
  <c r="K16" i="2" s="1"/>
  <c r="W10" i="1"/>
  <c r="S10" i="1"/>
  <c r="O10" i="1"/>
  <c r="O15" i="2" s="1"/>
  <c r="K10" i="1"/>
  <c r="K15" i="2" s="1"/>
  <c r="W12" i="1"/>
  <c r="S12" i="1"/>
  <c r="O12" i="1"/>
  <c r="O14" i="2" s="1"/>
  <c r="K12" i="1"/>
  <c r="K14" i="2" s="1"/>
  <c r="W27" i="1"/>
  <c r="S27" i="1"/>
  <c r="O27" i="1"/>
  <c r="O33" i="2" s="1"/>
  <c r="K27" i="1"/>
  <c r="K33" i="2" s="1"/>
  <c r="W18" i="1"/>
  <c r="W22" i="2" s="1"/>
  <c r="S18" i="1"/>
  <c r="S22" i="2" s="1"/>
  <c r="O18" i="1"/>
  <c r="O22" i="2" s="1"/>
  <c r="K18" i="1"/>
  <c r="K22" i="2" s="1"/>
  <c r="W15" i="1"/>
  <c r="S15" i="1"/>
  <c r="O15" i="1"/>
  <c r="O10" i="2" s="1"/>
  <c r="K15" i="1"/>
  <c r="K10" i="2" s="1"/>
  <c r="W17" i="1"/>
  <c r="S17" i="1"/>
  <c r="O17" i="1"/>
  <c r="O20" i="2" s="1"/>
  <c r="K17" i="1"/>
  <c r="K20" i="2" s="1"/>
  <c r="W28" i="1"/>
  <c r="S28" i="1"/>
  <c r="O28" i="1"/>
  <c r="O23" i="2" s="1"/>
  <c r="K28" i="1"/>
  <c r="K23" i="2" s="1"/>
  <c r="W19" i="1"/>
  <c r="S19" i="1"/>
  <c r="O19" i="1"/>
  <c r="O27" i="2" s="1"/>
  <c r="K19" i="1"/>
  <c r="K27" i="2" s="1"/>
  <c r="W25" i="1"/>
  <c r="S25" i="1"/>
  <c r="O25" i="1"/>
  <c r="O29" i="2" s="1"/>
  <c r="K25" i="1"/>
  <c r="K29" i="2" s="1"/>
  <c r="W7" i="1"/>
  <c r="W10" i="2" s="1"/>
  <c r="S7" i="1"/>
  <c r="S10" i="2" s="1"/>
  <c r="O7" i="1"/>
  <c r="O9" i="2" s="1"/>
  <c r="K7" i="1"/>
  <c r="K9" i="2" s="1"/>
  <c r="W11" i="1"/>
  <c r="W21" i="2" s="1"/>
  <c r="S11" i="1"/>
  <c r="S21" i="2" s="1"/>
  <c r="O11" i="1"/>
  <c r="O8" i="2" s="1"/>
  <c r="K11" i="1"/>
  <c r="K8" i="2" s="1"/>
  <c r="W29" i="1"/>
  <c r="S29" i="1"/>
  <c r="O29" i="1"/>
  <c r="O35" i="2" s="1"/>
  <c r="K29" i="1"/>
  <c r="K35" i="2" s="1"/>
  <c r="W24" i="1"/>
  <c r="W14" i="2" s="1"/>
  <c r="S24" i="1"/>
  <c r="S14" i="2" s="1"/>
  <c r="O24" i="1"/>
  <c r="O28" i="2" s="1"/>
  <c r="K24" i="1"/>
  <c r="K28" i="2" s="1"/>
  <c r="W8" i="1"/>
  <c r="W8" i="2" s="1"/>
  <c r="S8" i="1"/>
  <c r="S8" i="2" s="1"/>
  <c r="O8" i="1"/>
  <c r="O11" i="2" s="1"/>
  <c r="K8" i="1"/>
  <c r="K11" i="2" s="1"/>
  <c r="W26" i="1"/>
  <c r="W15" i="2" s="1"/>
  <c r="S26" i="1"/>
  <c r="S15" i="2" s="1"/>
  <c r="O26" i="1"/>
  <c r="O32" i="2" s="1"/>
  <c r="K26" i="1"/>
  <c r="K32" i="2" s="1"/>
  <c r="W21" i="1"/>
  <c r="W11" i="2" s="1"/>
  <c r="S21" i="1"/>
  <c r="S11" i="2" s="1"/>
  <c r="O21" i="1"/>
  <c r="O26" i="2" s="1"/>
  <c r="K21" i="1"/>
  <c r="K26" i="2" s="1"/>
  <c r="W20" i="1"/>
  <c r="S20" i="1"/>
  <c r="O20" i="1"/>
  <c r="O34" i="2" s="1"/>
  <c r="K20" i="1"/>
  <c r="K34" i="2" s="1"/>
  <c r="S36" i="8" l="1"/>
  <c r="O18" i="8"/>
  <c r="O41" i="8"/>
  <c r="W18" i="8"/>
  <c r="W41" i="8"/>
  <c r="O24" i="8"/>
  <c r="X24" i="8" s="1"/>
  <c r="X16" i="7"/>
  <c r="X15" i="8" s="1"/>
  <c r="K15" i="8"/>
  <c r="K18" i="8" s="1"/>
  <c r="X12" i="7"/>
  <c r="X21" i="8" s="1"/>
  <c r="X13" i="7"/>
  <c r="X22" i="8" s="1"/>
  <c r="X15" i="7"/>
  <c r="X14" i="8" s="1"/>
  <c r="X14" i="7"/>
  <c r="X23" i="8" s="1"/>
  <c r="X11" i="7"/>
  <c r="X20" i="8" s="1"/>
  <c r="K36" i="8"/>
  <c r="S18" i="8"/>
  <c r="X18" i="7"/>
  <c r="X17" i="8" s="1"/>
  <c r="X17" i="7"/>
  <c r="X16" i="8" s="1"/>
  <c r="X29" i="7"/>
  <c r="X40" i="8" s="1"/>
  <c r="K40" i="8"/>
  <c r="X28" i="7"/>
  <c r="X39" i="8" s="1"/>
  <c r="K39" i="8"/>
  <c r="X27" i="7"/>
  <c r="X38" i="8" s="1"/>
  <c r="K38" i="8"/>
  <c r="S20" i="2"/>
  <c r="S27" i="2"/>
  <c r="W20" i="2"/>
  <c r="W24" i="2" s="1"/>
  <c r="W27" i="2"/>
  <c r="X26" i="7"/>
  <c r="X35" i="8" s="1"/>
  <c r="X25" i="7"/>
  <c r="X34" i="8" s="1"/>
  <c r="X24" i="7"/>
  <c r="X33" i="8" s="1"/>
  <c r="X23" i="7"/>
  <c r="X32" i="8" s="1"/>
  <c r="X22" i="7"/>
  <c r="X29" i="8" s="1"/>
  <c r="X21" i="7"/>
  <c r="X28" i="8" s="1"/>
  <c r="X20" i="7"/>
  <c r="X27" i="8" s="1"/>
  <c r="X19" i="7"/>
  <c r="X26" i="8" s="1"/>
  <c r="X10" i="7"/>
  <c r="X11" i="8" s="1"/>
  <c r="K11" i="8"/>
  <c r="X9" i="7"/>
  <c r="X10" i="8" s="1"/>
  <c r="K10" i="8"/>
  <c r="X8" i="7"/>
  <c r="X9" i="8" s="1"/>
  <c r="K9" i="8"/>
  <c r="X7" i="7"/>
  <c r="X8" i="8" s="1"/>
  <c r="K8" i="8"/>
  <c r="W21" i="10"/>
  <c r="S21" i="10"/>
  <c r="O21" i="10"/>
  <c r="X7" i="5"/>
  <c r="X14" i="6" s="1"/>
  <c r="K14" i="6"/>
  <c r="K17" i="6" s="1"/>
  <c r="X13" i="5"/>
  <c r="X11" i="6" s="1"/>
  <c r="X12" i="5"/>
  <c r="X10" i="6" s="1"/>
  <c r="X11" i="5"/>
  <c r="X9" i="6" s="1"/>
  <c r="X10" i="5"/>
  <c r="X8" i="6" s="1"/>
  <c r="X9" i="5"/>
  <c r="X16" i="6" s="1"/>
  <c r="X8" i="5"/>
  <c r="X15" i="6" s="1"/>
  <c r="S11" i="10"/>
  <c r="O11" i="10"/>
  <c r="W11" i="10"/>
  <c r="X7" i="9"/>
  <c r="X13" i="10" s="1"/>
  <c r="K13" i="10"/>
  <c r="K16" i="10" s="1"/>
  <c r="X8" i="9"/>
  <c r="X14" i="10" s="1"/>
  <c r="K14" i="10"/>
  <c r="X10" i="9"/>
  <c r="X18" i="10" s="1"/>
  <c r="X11" i="9"/>
  <c r="X19" i="10" s="1"/>
  <c r="K19" i="10"/>
  <c r="K21" i="10" s="1"/>
  <c r="X12" i="9"/>
  <c r="X8" i="10" s="1"/>
  <c r="K8" i="10"/>
  <c r="X14" i="9"/>
  <c r="X10" i="10" s="1"/>
  <c r="K10" i="10"/>
  <c r="X15" i="9"/>
  <c r="X20" i="10" s="1"/>
  <c r="K20" i="10"/>
  <c r="X9" i="9"/>
  <c r="X15" i="10" s="1"/>
  <c r="K15" i="10"/>
  <c r="X13" i="9"/>
  <c r="X9" i="10" s="1"/>
  <c r="K9" i="10"/>
  <c r="X16" i="9"/>
  <c r="X11" i="12"/>
  <c r="W18" i="12"/>
  <c r="K30" i="12"/>
  <c r="S24" i="12"/>
  <c r="X24" i="12" s="1"/>
  <c r="O30" i="12"/>
  <c r="P9" i="14"/>
  <c r="P27" i="14"/>
  <c r="P11" i="14"/>
  <c r="P14" i="14"/>
  <c r="P18" i="14" s="1"/>
  <c r="P38" i="14"/>
  <c r="P40" i="14"/>
  <c r="P20" i="14"/>
  <c r="P22" i="14"/>
  <c r="Y36" i="14"/>
  <c r="T10" i="14"/>
  <c r="T28" i="14"/>
  <c r="T11" i="14"/>
  <c r="T14" i="14"/>
  <c r="T18" i="14" s="1"/>
  <c r="T40" i="14"/>
  <c r="T21" i="14"/>
  <c r="X10" i="14"/>
  <c r="X28" i="14"/>
  <c r="X11" i="14"/>
  <c r="X14" i="14"/>
  <c r="X40" i="14"/>
  <c r="X41" i="14"/>
  <c r="X20" i="14"/>
  <c r="X22" i="14"/>
  <c r="P10" i="14"/>
  <c r="P28" i="14"/>
  <c r="P41" i="14"/>
  <c r="P21" i="14"/>
  <c r="T9" i="14"/>
  <c r="T27" i="14"/>
  <c r="T38" i="14"/>
  <c r="T41" i="14"/>
  <c r="T20" i="14"/>
  <c r="T22" i="14"/>
  <c r="P23" i="14"/>
  <c r="X9" i="14"/>
  <c r="X27" i="14"/>
  <c r="X38" i="14"/>
  <c r="X21" i="14"/>
  <c r="L9" i="14"/>
  <c r="L27" i="14"/>
  <c r="L30" i="14" s="1"/>
  <c r="L10" i="14"/>
  <c r="L28" i="14"/>
  <c r="L11" i="14"/>
  <c r="L14" i="14"/>
  <c r="L18" i="14" s="1"/>
  <c r="L38" i="14"/>
  <c r="L40" i="14"/>
  <c r="L41" i="14"/>
  <c r="L20" i="14"/>
  <c r="L21" i="14"/>
  <c r="L22" i="14"/>
  <c r="X23" i="14"/>
  <c r="X31" i="13"/>
  <c r="Y48" i="14"/>
  <c r="AA31" i="14" s="1"/>
  <c r="X18" i="14"/>
  <c r="AA15" i="14"/>
  <c r="AA16" i="14"/>
  <c r="AA18" i="14"/>
  <c r="AA13" i="14"/>
  <c r="AA14" i="14"/>
  <c r="AA17" i="14"/>
  <c r="Y8" i="14"/>
  <c r="X20" i="13"/>
  <c r="Y15" i="14" s="1"/>
  <c r="X19" i="13"/>
  <c r="X18" i="13"/>
  <c r="X17" i="13"/>
  <c r="X16" i="13"/>
  <c r="X30" i="13"/>
  <c r="X29" i="13"/>
  <c r="X28" i="13"/>
  <c r="Y20" i="14" s="1"/>
  <c r="X23" i="13"/>
  <c r="Y46" i="14" s="1"/>
  <c r="X22" i="13"/>
  <c r="Y45" i="14" s="1"/>
  <c r="X14" i="13"/>
  <c r="Y35" i="14" s="1"/>
  <c r="X13" i="13"/>
  <c r="X12" i="13"/>
  <c r="Y33" i="14" s="1"/>
  <c r="X11" i="13"/>
  <c r="X27" i="13"/>
  <c r="Y41" i="14" s="1"/>
  <c r="X26" i="13"/>
  <c r="X25" i="13"/>
  <c r="Y39" i="14" s="1"/>
  <c r="X24" i="13"/>
  <c r="Y38" i="14" s="1"/>
  <c r="X21" i="13"/>
  <c r="Y16" i="14" s="1"/>
  <c r="X7" i="11"/>
  <c r="X20" i="12" s="1"/>
  <c r="X8" i="11"/>
  <c r="X21" i="12" s="1"/>
  <c r="X9" i="11"/>
  <c r="X22" i="12" s="1"/>
  <c r="X10" i="11"/>
  <c r="X23" i="12" s="1"/>
  <c r="X11" i="11"/>
  <c r="X14" i="12" s="1"/>
  <c r="X12" i="11"/>
  <c r="X15" i="12" s="1"/>
  <c r="X13" i="11"/>
  <c r="X16" i="12" s="1"/>
  <c r="X14" i="11"/>
  <c r="X17" i="12" s="1"/>
  <c r="X15" i="11"/>
  <c r="X8" i="12" s="1"/>
  <c r="X16" i="11"/>
  <c r="X9" i="12" s="1"/>
  <c r="X17" i="11"/>
  <c r="X10" i="12" s="1"/>
  <c r="X18" i="11"/>
  <c r="X26" i="12" s="1"/>
  <c r="X19" i="11"/>
  <c r="X27" i="12" s="1"/>
  <c r="X20" i="11"/>
  <c r="X28" i="12" s="1"/>
  <c r="X21" i="11"/>
  <c r="X29" i="12" s="1"/>
  <c r="X22" i="11"/>
  <c r="X32" i="12" s="1"/>
  <c r="X23" i="11"/>
  <c r="X33" i="12" s="1"/>
  <c r="X24" i="11"/>
  <c r="X34" i="12" s="1"/>
  <c r="X25" i="11"/>
  <c r="X26" i="11"/>
  <c r="X27" i="11"/>
  <c r="X28" i="11"/>
  <c r="K12" i="2"/>
  <c r="K36" i="2"/>
  <c r="K18" i="2"/>
  <c r="O36" i="2"/>
  <c r="O18" i="2" s="1"/>
  <c r="W9" i="2"/>
  <c r="W34" i="2"/>
  <c r="W29" i="2"/>
  <c r="W26" i="2"/>
  <c r="W28" i="2"/>
  <c r="W32" i="2"/>
  <c r="W35" i="2"/>
  <c r="W33" i="2"/>
  <c r="W23" i="2"/>
  <c r="W16" i="2"/>
  <c r="W18" i="2" s="1"/>
  <c r="S9" i="2"/>
  <c r="S34" i="2"/>
  <c r="S29" i="2"/>
  <c r="S26" i="2"/>
  <c r="S28" i="2"/>
  <c r="S32" i="2"/>
  <c r="S33" i="2"/>
  <c r="S23" i="2"/>
  <c r="S24" i="2" s="1"/>
  <c r="S16" i="2"/>
  <c r="S18" i="2" s="1"/>
  <c r="S35" i="2"/>
  <c r="X47" i="4"/>
  <c r="X11" i="4"/>
  <c r="X35" i="4"/>
  <c r="K16" i="4"/>
  <c r="O20" i="4"/>
  <c r="O14" i="4"/>
  <c r="O10" i="4"/>
  <c r="S14" i="4"/>
  <c r="S16" i="4"/>
  <c r="S45" i="4"/>
  <c r="W14" i="4"/>
  <c r="W26" i="4"/>
  <c r="W30" i="4" s="1"/>
  <c r="W45" i="4"/>
  <c r="O26" i="4"/>
  <c r="S15" i="4"/>
  <c r="S38" i="4"/>
  <c r="S32" i="4"/>
  <c r="S36" i="4" s="1"/>
  <c r="S27" i="4"/>
  <c r="S30" i="4" s="1"/>
  <c r="K38" i="4"/>
  <c r="O21" i="4"/>
  <c r="O15" i="4"/>
  <c r="O44" i="4"/>
  <c r="O38" i="4"/>
  <c r="O46" i="4"/>
  <c r="O9" i="4"/>
  <c r="O32" i="4"/>
  <c r="O40" i="4"/>
  <c r="O16" i="4"/>
  <c r="O45" i="4"/>
  <c r="W15" i="4"/>
  <c r="W38" i="4"/>
  <c r="W32" i="4"/>
  <c r="W36" i="4" s="1"/>
  <c r="W40" i="4"/>
  <c r="O39" i="4"/>
  <c r="W21" i="4"/>
  <c r="W8" i="4"/>
  <c r="W12" i="4" s="1"/>
  <c r="W20" i="4"/>
  <c r="W41" i="4"/>
  <c r="W16" i="4"/>
  <c r="W44" i="4"/>
  <c r="W48" i="4" s="1"/>
  <c r="K41" i="4"/>
  <c r="S8" i="4"/>
  <c r="S12" i="4" s="1"/>
  <c r="S20" i="4"/>
  <c r="S41" i="4"/>
  <c r="S44" i="4"/>
  <c r="S46" i="4"/>
  <c r="S21" i="4"/>
  <c r="S40" i="4"/>
  <c r="X8" i="1"/>
  <c r="X9" i="3"/>
  <c r="K20" i="4"/>
  <c r="X28" i="3"/>
  <c r="K27" i="4"/>
  <c r="X23" i="3"/>
  <c r="X22" i="3"/>
  <c r="K46" i="4"/>
  <c r="X21" i="3"/>
  <c r="K40" i="4"/>
  <c r="K21" i="4"/>
  <c r="X29" i="3"/>
  <c r="K45" i="4"/>
  <c r="X25" i="3"/>
  <c r="K44" i="4"/>
  <c r="X19" i="3"/>
  <c r="K32" i="4"/>
  <c r="K36" i="4" s="1"/>
  <c r="X20" i="3"/>
  <c r="X26" i="4" s="1"/>
  <c r="K26" i="4"/>
  <c r="X22" i="1"/>
  <c r="X17" i="2" s="1"/>
  <c r="X9" i="1"/>
  <c r="X10" i="1"/>
  <c r="X12" i="1"/>
  <c r="X29" i="1"/>
  <c r="X20" i="1"/>
  <c r="X27" i="1"/>
  <c r="X26" i="1"/>
  <c r="X21" i="1"/>
  <c r="X24" i="1"/>
  <c r="X25" i="1"/>
  <c r="X19" i="1"/>
  <c r="X27" i="2" s="1"/>
  <c r="X24" i="3"/>
  <c r="X8" i="3"/>
  <c r="X13" i="3"/>
  <c r="X7" i="3"/>
  <c r="X39" i="4" s="1"/>
  <c r="X14" i="1"/>
  <c r="X18" i="1"/>
  <c r="X22" i="2" s="1"/>
  <c r="X17" i="1"/>
  <c r="X28" i="1"/>
  <c r="X15" i="1"/>
  <c r="X26" i="2" s="1"/>
  <c r="X7" i="1"/>
  <c r="X11" i="1"/>
  <c r="X16" i="3"/>
  <c r="K9" i="4"/>
  <c r="X12" i="3"/>
  <c r="K15" i="4"/>
  <c r="X11" i="3"/>
  <c r="X10" i="4" s="1"/>
  <c r="K10" i="4"/>
  <c r="K12" i="4" s="1"/>
  <c r="X27" i="3"/>
  <c r="K8" i="4"/>
  <c r="X14" i="3"/>
  <c r="K14" i="4"/>
  <c r="K18" i="4" s="1"/>
  <c r="X17" i="3"/>
  <c r="X17" i="6"/>
  <c r="X12" i="6"/>
  <c r="X30" i="8"/>
  <c r="X18" i="12"/>
  <c r="X12" i="12"/>
  <c r="X36" i="12"/>
  <c r="Z33" i="12" s="1"/>
  <c r="X36" i="8" l="1"/>
  <c r="Z34" i="8" s="1"/>
  <c r="X18" i="8"/>
  <c r="Z21" i="8" s="1"/>
  <c r="K12" i="8"/>
  <c r="X12" i="8" s="1"/>
  <c r="Z7" i="8" s="1"/>
  <c r="K42" i="4"/>
  <c r="S18" i="4"/>
  <c r="X14" i="2"/>
  <c r="K41" i="8"/>
  <c r="X41" i="8" s="1"/>
  <c r="Z37" i="8" s="1"/>
  <c r="X33" i="2"/>
  <c r="X24" i="2"/>
  <c r="X8" i="2"/>
  <c r="S36" i="2"/>
  <c r="K11" i="10"/>
  <c r="X11" i="10" s="1"/>
  <c r="Z14" i="10" s="1"/>
  <c r="X21" i="10"/>
  <c r="X30" i="12"/>
  <c r="Z30" i="12" s="1"/>
  <c r="Y18" i="14"/>
  <c r="AA28" i="14" s="1"/>
  <c r="T42" i="14"/>
  <c r="P24" i="14"/>
  <c r="L42" i="14"/>
  <c r="X42" i="14"/>
  <c r="T30" i="14"/>
  <c r="Y12" i="14"/>
  <c r="Y9" i="14"/>
  <c r="Y27" i="14"/>
  <c r="X24" i="14"/>
  <c r="Y40" i="14"/>
  <c r="Y23" i="14"/>
  <c r="L24" i="14"/>
  <c r="P30" i="14"/>
  <c r="Y21" i="14"/>
  <c r="Y11" i="14"/>
  <c r="X30" i="14"/>
  <c r="T24" i="14"/>
  <c r="P42" i="14"/>
  <c r="Y42" i="14" s="1"/>
  <c r="Y34" i="14"/>
  <c r="Y10" i="14"/>
  <c r="Y28" i="14"/>
  <c r="Y32" i="14"/>
  <c r="Y22" i="14"/>
  <c r="Y14" i="14"/>
  <c r="AA36" i="14"/>
  <c r="AA34" i="14"/>
  <c r="AA32" i="14"/>
  <c r="AA33" i="14"/>
  <c r="AA35" i="14"/>
  <c r="AA30" i="14"/>
  <c r="AA26" i="14"/>
  <c r="AA27" i="14"/>
  <c r="AA29" i="14"/>
  <c r="AA25" i="14"/>
  <c r="X12" i="4"/>
  <c r="S48" i="4"/>
  <c r="W42" i="4"/>
  <c r="S42" i="4"/>
  <c r="K30" i="4"/>
  <c r="K48" i="4"/>
  <c r="W18" i="4"/>
  <c r="X45" i="4"/>
  <c r="W30" i="2"/>
  <c r="S30" i="2"/>
  <c r="W36" i="2"/>
  <c r="X36" i="2" s="1"/>
  <c r="O24" i="4"/>
  <c r="S24" i="4"/>
  <c r="O18" i="4"/>
  <c r="W12" i="2"/>
  <c r="O12" i="2"/>
  <c r="S12" i="2"/>
  <c r="X20" i="2"/>
  <c r="X11" i="2"/>
  <c r="X23" i="2"/>
  <c r="X16" i="2"/>
  <c r="X9" i="2"/>
  <c r="X34" i="2"/>
  <c r="X21" i="2"/>
  <c r="X29" i="2"/>
  <c r="X15" i="2"/>
  <c r="X35" i="2"/>
  <c r="X10" i="2"/>
  <c r="X28" i="2"/>
  <c r="X30" i="2" s="1"/>
  <c r="X32" i="2"/>
  <c r="W24" i="4"/>
  <c r="X27" i="4"/>
  <c r="X16" i="4"/>
  <c r="X9" i="4"/>
  <c r="X32" i="4"/>
  <c r="X40" i="4"/>
  <c r="X38" i="4"/>
  <c r="X14" i="4"/>
  <c r="K24" i="4"/>
  <c r="X20" i="4"/>
  <c r="X8" i="4"/>
  <c r="X15" i="4"/>
  <c r="X41" i="4"/>
  <c r="X44" i="4"/>
  <c r="X21" i="4"/>
  <c r="X46" i="4"/>
  <c r="Z25" i="12"/>
  <c r="Z17" i="12"/>
  <c r="Z15" i="12"/>
  <c r="Z13" i="12"/>
  <c r="Z18" i="12"/>
  <c r="Z16" i="12"/>
  <c r="Z14" i="12"/>
  <c r="Z9" i="6"/>
  <c r="Z7" i="6"/>
  <c r="Z11" i="6"/>
  <c r="Z10" i="6"/>
  <c r="Z8" i="6"/>
  <c r="Z36" i="12"/>
  <c r="Z34" i="12"/>
  <c r="Z32" i="12"/>
  <c r="Z35" i="12"/>
  <c r="Z31" i="12"/>
  <c r="Z24" i="12"/>
  <c r="Z22" i="12"/>
  <c r="Z20" i="12"/>
  <c r="Z23" i="12"/>
  <c r="Z21" i="12"/>
  <c r="Z19" i="12"/>
  <c r="Z12" i="12"/>
  <c r="Z10" i="12"/>
  <c r="Z8" i="12"/>
  <c r="Z11" i="12"/>
  <c r="Z9" i="12"/>
  <c r="Z7" i="12"/>
  <c r="Z36" i="8"/>
  <c r="Z33" i="8"/>
  <c r="Z30" i="8"/>
  <c r="Z28" i="8"/>
  <c r="Z26" i="8"/>
  <c r="Z29" i="8"/>
  <c r="Z27" i="8"/>
  <c r="Z25" i="8"/>
  <c r="Z18" i="8"/>
  <c r="Z16" i="8"/>
  <c r="Z14" i="8"/>
  <c r="Z17" i="8"/>
  <c r="Z15" i="8"/>
  <c r="Z13" i="8"/>
  <c r="Z17" i="6"/>
  <c r="Z15" i="6"/>
  <c r="Z13" i="6"/>
  <c r="Z16" i="6"/>
  <c r="Z14" i="6"/>
  <c r="Z12" i="6"/>
  <c r="Z35" i="8" l="1"/>
  <c r="Z32" i="8"/>
  <c r="Z31" i="8"/>
  <c r="Z23" i="8"/>
  <c r="Z22" i="8"/>
  <c r="Z24" i="8"/>
  <c r="Z19" i="8"/>
  <c r="Z20" i="8"/>
  <c r="Z10" i="8"/>
  <c r="Z9" i="8"/>
  <c r="Z11" i="8"/>
  <c r="Z8" i="8"/>
  <c r="Z12" i="8"/>
  <c r="X18" i="4"/>
  <c r="Z38" i="8"/>
  <c r="Z40" i="8"/>
  <c r="Z39" i="8"/>
  <c r="Z41" i="8"/>
  <c r="X12" i="2"/>
  <c r="Z11" i="2" s="1"/>
  <c r="Z15" i="10"/>
  <c r="Z16" i="10"/>
  <c r="Z12" i="10"/>
  <c r="Z13" i="10"/>
  <c r="Z26" i="12"/>
  <c r="Z27" i="12"/>
  <c r="Z28" i="12"/>
  <c r="Z29" i="12"/>
  <c r="Y30" i="14"/>
  <c r="AA19" i="14"/>
  <c r="AA23" i="14"/>
  <c r="Y24" i="14"/>
  <c r="AA47" i="14" s="1"/>
  <c r="AA40" i="14"/>
  <c r="AA37" i="14"/>
  <c r="AA41" i="14"/>
  <c r="AA38" i="14"/>
  <c r="AA39" i="14"/>
  <c r="AA42" i="14"/>
  <c r="AA46" i="14"/>
  <c r="AA44" i="14"/>
  <c r="AA7" i="14"/>
  <c r="AA8" i="14"/>
  <c r="AA10" i="14"/>
  <c r="AA11" i="14"/>
  <c r="AA12" i="14"/>
  <c r="AA9" i="14"/>
  <c r="AA24" i="14"/>
  <c r="AA22" i="14"/>
  <c r="AA20" i="14"/>
  <c r="AA21" i="14"/>
  <c r="X24" i="4"/>
  <c r="Z20" i="4" s="1"/>
  <c r="X18" i="2"/>
  <c r="Z17" i="2" s="1"/>
  <c r="Z18" i="2"/>
  <c r="O30" i="4"/>
  <c r="O48" i="4" s="1"/>
  <c r="X48" i="4" s="1"/>
  <c r="Z21" i="4"/>
  <c r="O42" i="4"/>
  <c r="X42" i="4" s="1"/>
  <c r="AA43" i="14" l="1"/>
  <c r="AA48" i="14"/>
  <c r="AA45" i="14"/>
  <c r="X30" i="4"/>
  <c r="Z12" i="4"/>
  <c r="Z14" i="4"/>
  <c r="Z50" i="4"/>
  <c r="Z7" i="4"/>
  <c r="Z32" i="2"/>
  <c r="Z23" i="2"/>
  <c r="Z33" i="2"/>
  <c r="Z13" i="2"/>
  <c r="Z20" i="2"/>
  <c r="Z34" i="2"/>
  <c r="Z15" i="2"/>
  <c r="Z14" i="2"/>
  <c r="Z31" i="2"/>
  <c r="Z7" i="2"/>
  <c r="Z12" i="2"/>
  <c r="Z36" i="2"/>
  <c r="Z22" i="4"/>
  <c r="Z15" i="4"/>
  <c r="O36" i="4"/>
  <c r="Z13" i="4"/>
  <c r="Z18" i="4"/>
  <c r="X36" i="4" l="1"/>
  <c r="Z42" i="4"/>
  <c r="Z24" i="4"/>
  <c r="Z8" i="4"/>
  <c r="Z19" i="4"/>
  <c r="Z16" i="4"/>
  <c r="Z23" i="4"/>
  <c r="Z29" i="4"/>
  <c r="Z30" i="4"/>
  <c r="Z26" i="4"/>
  <c r="Z25" i="4"/>
  <c r="Z27" i="4"/>
  <c r="Z48" i="4" l="1"/>
  <c r="Z31" i="4"/>
  <c r="Z35" i="4"/>
  <c r="Z44" i="4"/>
  <c r="Z32" i="4"/>
  <c r="Z41" i="4"/>
  <c r="Z37" i="4"/>
  <c r="Z33" i="4"/>
  <c r="Z52" i="4"/>
  <c r="Z40" i="4"/>
  <c r="Z38" i="4"/>
  <c r="Z36" i="4"/>
  <c r="Z28" i="4" l="1"/>
  <c r="Z43" i="4"/>
  <c r="Z9" i="4"/>
  <c r="Z39" i="4"/>
  <c r="Z47" i="4"/>
  <c r="Z29" i="2"/>
  <c r="Z28" i="2"/>
  <c r="Z16" i="2"/>
  <c r="Z10" i="2"/>
  <c r="Z26" i="2"/>
  <c r="Z24" i="2"/>
  <c r="Z21" i="2"/>
  <c r="Z19" i="2"/>
  <c r="Z8" i="2" l="1"/>
  <c r="Z9" i="2"/>
  <c r="Z27" i="2"/>
  <c r="Z25" i="2"/>
  <c r="Z22" i="2"/>
  <c r="Z35" i="2"/>
  <c r="Z30" i="2"/>
  <c r="Z9" i="10"/>
  <c r="X16" i="10"/>
  <c r="Z7" i="10" s="1"/>
  <c r="Z10" i="10" l="1"/>
  <c r="Z8" i="10"/>
  <c r="Z11" i="10"/>
  <c r="K30" i="2"/>
  <c r="O24" i="2"/>
  <c r="K24" i="2"/>
  <c r="O12" i="4"/>
  <c r="O30" i="2"/>
</calcChain>
</file>

<file path=xl/sharedStrings.xml><?xml version="1.0" encoding="utf-8"?>
<sst xmlns="http://schemas.openxmlformats.org/spreadsheetml/2006/main" count="1965" uniqueCount="294">
  <si>
    <t>Přebor města Ostravy</t>
  </si>
  <si>
    <t>3.11.2019</t>
  </si>
  <si>
    <t>Začínající žákyně 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</si>
  <si>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</si>
  <si>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</si>
  <si>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</si>
  <si>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</si>
  <si>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</si>
  <si>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</si>
  <si>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</si>
  <si>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</si>
  <si>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</si>
  <si>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</si>
  <si>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</si>
  <si>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</si>
  <si>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</si>
  <si>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</si>
  <si>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</si>
  <si>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</si>
  <si>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</si>
  <si>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Gajdošová Tereza</t>
  </si>
  <si>
    <t>GK Vítkovice</t>
  </si>
  <si>
    <t>Uhrová, Válová</t>
  </si>
  <si>
    <t>27.10.2019 10:02</t>
  </si>
  <si>
    <t>Bolibruchová Veronika</t>
  </si>
  <si>
    <t>Prutkayová, Adamíková</t>
  </si>
  <si>
    <t>27.10.2019 07:20</t>
  </si>
  <si>
    <t>Ježková Marie Anna</t>
  </si>
  <si>
    <t>Křižoščaková Sára</t>
  </si>
  <si>
    <t>Prutkayová</t>
  </si>
  <si>
    <t>Matúšová Natálie</t>
  </si>
  <si>
    <t>Oborilová Magdaléna</t>
  </si>
  <si>
    <t>Pokorná Marie</t>
  </si>
  <si>
    <t>Buryová, Štelclová, Asenová</t>
  </si>
  <si>
    <t>Prutkayová Frederika</t>
  </si>
  <si>
    <t>kolektiv trenérů</t>
  </si>
  <si>
    <t>Šilerová Elen</t>
  </si>
  <si>
    <t>Ulehlová Anna</t>
  </si>
  <si>
    <t>Horáková Valentýna</t>
  </si>
  <si>
    <t>Jandová Lenka</t>
  </si>
  <si>
    <t>Lišková, Štelclová, Vavrošová</t>
  </si>
  <si>
    <t>Štěpánková Stella</t>
  </si>
  <si>
    <t>Vaňková Vanesa</t>
  </si>
  <si>
    <t>27.10.2019 07:21</t>
  </si>
  <si>
    <t>Kovařčíková Mia</t>
  </si>
  <si>
    <t>Hanáková Nela</t>
  </si>
  <si>
    <t>SGC Ostrava</t>
  </si>
  <si>
    <t>Schwarzová Ella</t>
  </si>
  <si>
    <t>Dudová, El-Khairy</t>
  </si>
  <si>
    <t>Stuchlíková Elizabeth</t>
  </si>
  <si>
    <t>Kostková Nina</t>
  </si>
  <si>
    <t>T.J. Sokol Moravská Ostrava 1</t>
  </si>
  <si>
    <t>Špoková Veronika</t>
  </si>
  <si>
    <t>TJ VOKD Ostrava-Poruba</t>
  </si>
  <si>
    <t>ev. č./č.družstva</t>
  </si>
  <si>
    <t>řazení 1</t>
  </si>
  <si>
    <t>řazení 2</t>
  </si>
  <si>
    <t>řazení 3</t>
  </si>
  <si>
    <t>Gymnastický klub Vítkovice, z.s.</t>
  </si>
  <si>
    <t>Celkem</t>
  </si>
  <si>
    <t>Gymnastický klub Vítkovice, z.s. B</t>
  </si>
  <si>
    <t>Gymnastický klub Vítkovice, z.s. C</t>
  </si>
  <si>
    <t>Gymnastický klub Vítkovice, z.s. D</t>
  </si>
  <si>
    <t>Sportovní gymnastické centrum Ostrava, z.s.</t>
  </si>
  <si>
    <t>Aujezdská Agáta</t>
  </si>
  <si>
    <t>TJ Rožnov pod Radhoštěm</t>
  </si>
  <si>
    <t>Perutková</t>
  </si>
  <si>
    <t>Petřvalská Rozálie</t>
  </si>
  <si>
    <t>Martináková Lucie</t>
  </si>
  <si>
    <t>Začínající žákyně B</t>
  </si>
  <si>
    <t>Bujoková Kristin</t>
  </si>
  <si>
    <t>27.10.2019 07:25</t>
  </si>
  <si>
    <t>Frydrychová Tereza</t>
  </si>
  <si>
    <t>Mamčařová</t>
  </si>
  <si>
    <t>Klimšová Žofie</t>
  </si>
  <si>
    <t>Kostelníková Patricie</t>
  </si>
  <si>
    <t>Kiesewetterová Emma</t>
  </si>
  <si>
    <t>Mamčařová, Štelclová</t>
  </si>
  <si>
    <t>27.10.2019 07:26</t>
  </si>
  <si>
    <t>Lišková Lucie</t>
  </si>
  <si>
    <t>Martináková Eva</t>
  </si>
  <si>
    <t>Menšíková Evelína</t>
  </si>
  <si>
    <t>Zemanová Magdalena</t>
  </si>
  <si>
    <t>Vašková Lucie</t>
  </si>
  <si>
    <t>Tůmová Beata</t>
  </si>
  <si>
    <t>Holbergová Nela</t>
  </si>
  <si>
    <t>Drahanská Natálie</t>
  </si>
  <si>
    <t>Weimerová Viktorie</t>
  </si>
  <si>
    <t>Lešová Izabela</t>
  </si>
  <si>
    <t>Tichá Eliška</t>
  </si>
  <si>
    <t>Všetečková, Krejčová</t>
  </si>
  <si>
    <t>Kantorová Karolína</t>
  </si>
  <si>
    <t>Hochgesandtová Dora</t>
  </si>
  <si>
    <t>Homolová Sophie</t>
  </si>
  <si>
    <t>Urbánková Gabriela</t>
  </si>
  <si>
    <t>Tělocvičná jednota Sokol Moravská Ostrava 1</t>
  </si>
  <si>
    <t>Ciencialová Rebeka</t>
  </si>
  <si>
    <t>Olšarová</t>
  </si>
  <si>
    <t>Dušková Marie</t>
  </si>
  <si>
    <t>Škapová Dorota</t>
  </si>
  <si>
    <t>Tělovýchovná jednota VOKD Ostrava - Poruba, z.s.</t>
  </si>
  <si>
    <t>Tělovýchovná jednota VOKD Ostrava - Poruba, z.s. B</t>
  </si>
  <si>
    <t>Tělovýchovná jednota VOKD Ostrava - Poruba, z.s. C</t>
  </si>
  <si>
    <t>I. liga FIG</t>
  </si>
  <si>
    <t>Adamíková Karla</t>
  </si>
  <si>
    <t>Grmelová</t>
  </si>
  <si>
    <t>Jaskovičová Lenka</t>
  </si>
  <si>
    <t>Smolecová Laura</t>
  </si>
  <si>
    <t>Cívelová Kristina</t>
  </si>
  <si>
    <t>Jurčová, Drtílková</t>
  </si>
  <si>
    <t>Jaklová Klára</t>
  </si>
  <si>
    <t>Pačutová Kateřina</t>
  </si>
  <si>
    <t>Žáčková Vendula</t>
  </si>
  <si>
    <t>II. liga VS5B</t>
  </si>
  <si>
    <t>Gřešová Lucie</t>
  </si>
  <si>
    <t>Hynek</t>
  </si>
  <si>
    <t>27.10.2019 07:27</t>
  </si>
  <si>
    <t>Hynek Klaudie</t>
  </si>
  <si>
    <t>Hynek, Grmelová</t>
  </si>
  <si>
    <t>Krýsová Anna</t>
  </si>
  <si>
    <t>Nykodymová Aneta</t>
  </si>
  <si>
    <t>Ožanová Rozálie</t>
  </si>
  <si>
    <t>Papoušková Natálie</t>
  </si>
  <si>
    <t>Semaniv Julie</t>
  </si>
  <si>
    <t>Gromnicová Tereza</t>
  </si>
  <si>
    <t>27.10.2019 07:28</t>
  </si>
  <si>
    <t>Tělocvičná jednota Sokol Moravská Ostrava 1 A</t>
  </si>
  <si>
    <t>Hronová Eliška</t>
  </si>
  <si>
    <t>Macháčková Eliška</t>
  </si>
  <si>
    <t>Olšarová, Jurčová</t>
  </si>
  <si>
    <t>Švrčková Ella</t>
  </si>
  <si>
    <t>Drtílková, Jurčová</t>
  </si>
  <si>
    <t>Vrátná Johana</t>
  </si>
  <si>
    <t>Tělocvičná jednota Sokol Moravská Ostrava 1 B</t>
  </si>
  <si>
    <t>Pačutová Mahulena</t>
  </si>
  <si>
    <t>Švábková Sofie</t>
  </si>
  <si>
    <t>Švrčková Anita</t>
  </si>
  <si>
    <t>Vojtková Nela</t>
  </si>
  <si>
    <t>Tělocvičná jednota Sokol Moravská Ostrava 1 C</t>
  </si>
  <si>
    <t>Novotná Sára Anna</t>
  </si>
  <si>
    <t>Řehulková Alice</t>
  </si>
  <si>
    <t>Drtílková,  Jurčová</t>
  </si>
  <si>
    <t>Ševčíková Natálie</t>
  </si>
  <si>
    <t>Volná Aneta</t>
  </si>
  <si>
    <t>Tělocvičná jednota Sokol Moravská Ostrava 1 D</t>
  </si>
  <si>
    <t>Bilocerkivska Anna</t>
  </si>
  <si>
    <t>Klučková Hana</t>
  </si>
  <si>
    <t>Steckerová Sabina</t>
  </si>
  <si>
    <t>III. liga VS5C</t>
  </si>
  <si>
    <t>Kaczorová</t>
  </si>
  <si>
    <t>27.10.2019 07:29</t>
  </si>
  <si>
    <t>Ludwigová Elen</t>
  </si>
  <si>
    <t>Najdeková Natálie</t>
  </si>
  <si>
    <t>Staňková Sára</t>
  </si>
  <si>
    <t>Vrlíková Leona</t>
  </si>
  <si>
    <t>Zdvihalová Adéla</t>
  </si>
  <si>
    <t>Čonková Nela</t>
  </si>
  <si>
    <t>Janků Adriana</t>
  </si>
  <si>
    <t>Kalmusová</t>
  </si>
  <si>
    <t>Lukácsová Silvie</t>
  </si>
  <si>
    <t>Chýlková Aneta</t>
  </si>
  <si>
    <t>Modrovičová, Mrůzková, Pokorná</t>
  </si>
  <si>
    <t>Dede Karin</t>
  </si>
  <si>
    <t>Všetečková Jana</t>
  </si>
  <si>
    <t>IV. liga</t>
  </si>
  <si>
    <t>Bártková Kateřina</t>
  </si>
  <si>
    <t>27.10.2019 07:31</t>
  </si>
  <si>
    <t>Chudová Adéla</t>
  </si>
  <si>
    <t>Kaczorová Simona</t>
  </si>
  <si>
    <t>Nykodymová Adéla</t>
  </si>
  <si>
    <t>Raková Linda</t>
  </si>
  <si>
    <t>Kociánová Veronika</t>
  </si>
  <si>
    <t>27.10.2019 07:32</t>
  </si>
  <si>
    <t>Kostelecká Ella</t>
  </si>
  <si>
    <t>Smelíková Sofia</t>
  </si>
  <si>
    <t>27.10.2019 07:34</t>
  </si>
  <si>
    <t>Orliczková, Smolecová</t>
  </si>
  <si>
    <t>Hejtmánková Gabriela Eva</t>
  </si>
  <si>
    <t>Kartusová Eliška</t>
  </si>
  <si>
    <t>Pospíšilová Natálie</t>
  </si>
  <si>
    <t>Davidová Natálie</t>
  </si>
  <si>
    <t>Krejčí Amálie</t>
  </si>
  <si>
    <t>Škapová Anna</t>
  </si>
  <si>
    <t>Stuchlá</t>
  </si>
  <si>
    <t>Janičkovičová Julie</t>
  </si>
  <si>
    <t>Míchalová Ester</t>
  </si>
  <si>
    <t>Ševčíková Tereza</t>
  </si>
  <si>
    <t>Výtisková Viktorie</t>
  </si>
  <si>
    <t>Dobiášová Terezie</t>
  </si>
  <si>
    <t>Jurajdová Anna</t>
  </si>
  <si>
    <t>Malotová Olívie</t>
  </si>
  <si>
    <t>Zátopková Ester</t>
  </si>
  <si>
    <t>V. liga</t>
  </si>
  <si>
    <t>Biolková Julie</t>
  </si>
  <si>
    <t>27.10.2019 07:35</t>
  </si>
  <si>
    <t>Čechová Sofie</t>
  </si>
  <si>
    <t>Fojtíková Tereza</t>
  </si>
  <si>
    <t>Hubyčová Valerie</t>
  </si>
  <si>
    <t>Kantorová Elen</t>
  </si>
  <si>
    <t>Kolářová Zoe Laura</t>
  </si>
  <si>
    <t>Mlynářová Liliana</t>
  </si>
  <si>
    <t>Skotnicová Barbora</t>
  </si>
  <si>
    <t>Škrochová Kristýna</t>
  </si>
  <si>
    <t>Závodná Sabina</t>
  </si>
  <si>
    <t>Hýžová Tereza</t>
  </si>
  <si>
    <t>27.10.2019 07:36</t>
  </si>
  <si>
    <t>Jašková Klára</t>
  </si>
  <si>
    <t>Neníčková Aneta</t>
  </si>
  <si>
    <t>Šenkýřová Valérie</t>
  </si>
  <si>
    <t>Papežová Klára</t>
  </si>
  <si>
    <t>27.10.2019 07:37</t>
  </si>
  <si>
    <t>Vavrošová Michaela</t>
  </si>
  <si>
    <t>Lubojacká Štěpanka</t>
  </si>
  <si>
    <t>Lešová Sára Ella</t>
  </si>
  <si>
    <t>Žurková Barbora</t>
  </si>
  <si>
    <t>Svobodová Rozálie</t>
  </si>
  <si>
    <t>Kamrádová Rozálie</t>
  </si>
  <si>
    <t>Remišová Adéla</t>
  </si>
  <si>
    <t>Stříbná Julie</t>
  </si>
  <si>
    <t>VS 3A</t>
  </si>
  <si>
    <t>poznámka</t>
  </si>
  <si>
    <t>oddil</t>
  </si>
  <si>
    <t>Kalmusová Klára</t>
  </si>
  <si>
    <t>Dudová Miroslava</t>
  </si>
  <si>
    <t>Marchlík Daniel</t>
  </si>
  <si>
    <t>MZ</t>
  </si>
  <si>
    <t>Kisza Tomáš</t>
  </si>
  <si>
    <t>II. třída</t>
  </si>
  <si>
    <t>Tomsová Tereza</t>
  </si>
  <si>
    <t>Šimíčková Karolína</t>
  </si>
  <si>
    <t>Kelišková Jana</t>
  </si>
  <si>
    <t xml:space="preserve">Maláčová Lucie </t>
  </si>
  <si>
    <t xml:space="preserve">Morchová Barbora </t>
  </si>
  <si>
    <t>Tělocvičná jednota Sokol Moravská Ostrava 2</t>
  </si>
  <si>
    <t xml:space="preserve"> Tělovýchovná jednota VOKD Ostrava - Poruba, z.s. A</t>
  </si>
  <si>
    <t>1.</t>
  </si>
  <si>
    <t>2.</t>
  </si>
  <si>
    <t>6.</t>
  </si>
  <si>
    <t>8.</t>
  </si>
  <si>
    <t>4.</t>
  </si>
  <si>
    <t>3.</t>
  </si>
  <si>
    <t>5.</t>
  </si>
  <si>
    <t>9.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</si>
  <si>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</si>
  <si>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</si>
  <si>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</si>
  <si>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</si>
  <si>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</si>
  <si>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</si>
  <si>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</si>
  <si>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</si>
  <si>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</si>
  <si>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</si>
  <si>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</si>
  <si>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</si>
  <si>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</si>
  <si>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</si>
  <si>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</si>
  <si>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</si>
  <si>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</si>
  <si>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Gymnastický klub Vítkovice, z.s. </t>
  </si>
  <si>
    <t>Sportovní gymnastické centrum Ostrava, z.s. B</t>
  </si>
  <si>
    <t>T.J. Sokol Moravská Ostrava 2</t>
  </si>
  <si>
    <t>4. ročník memoriálu R. Šelonga</t>
  </si>
  <si>
    <t>Modrovičková, Mrůzková, Pokorná</t>
  </si>
  <si>
    <t>Tělocvičná jednota Sokol Moravská Ostrava 1B</t>
  </si>
  <si>
    <t>Fridrichová Dominika</t>
  </si>
  <si>
    <t>Hlavní rozhodčí</t>
  </si>
  <si>
    <t>Mgr. Jana Všetečková</t>
  </si>
  <si>
    <t>ředitel závodu</t>
  </si>
  <si>
    <t>Ing. Josef Bučko</t>
  </si>
  <si>
    <t>Rozhodčí</t>
  </si>
  <si>
    <t>PŘESKOK</t>
  </si>
  <si>
    <t>Adamíková Monika</t>
  </si>
  <si>
    <t>LAVIČKA</t>
  </si>
  <si>
    <t>Vavrošová Monika</t>
  </si>
  <si>
    <t>KLADINA</t>
  </si>
  <si>
    <t>Smolecová Viera</t>
  </si>
  <si>
    <t>Lišková Hana</t>
  </si>
  <si>
    <t>Uhrová Zena</t>
  </si>
  <si>
    <t>Prostná A</t>
  </si>
  <si>
    <t>Dudová Mirka</t>
  </si>
  <si>
    <t>Kusza Tomáš</t>
  </si>
  <si>
    <t>Prostná</t>
  </si>
  <si>
    <t>Marchlík Dan</t>
  </si>
  <si>
    <t>Modrovičová Simona</t>
  </si>
  <si>
    <t>Hynek Gabriela</t>
  </si>
  <si>
    <t>Pumanová Klára</t>
  </si>
  <si>
    <t>BRADLA</t>
  </si>
  <si>
    <t>Grmelová Světlana</t>
  </si>
  <si>
    <t>Mamčařová Katka</t>
  </si>
  <si>
    <t>lavička</t>
  </si>
  <si>
    <t>Uhrová Zdena</t>
  </si>
  <si>
    <t>PROSTNÁ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</si>
</sst>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0" fontId="4" fillId="0" borderId="0" xfId="0" applyFont="1"/>
    <xf numFmtId="0" fontId="3" fillId="0" borderId="0" xfId="0" applyFont="1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/>
    <xf numFmtId="0" fontId="3" fillId="0" borderId="0" xfId="0" applyFont="1" applyAlignment="1">
      <alignment wrapText="1"/>
    </xf>
    <xf numFmtId="0" fontId="6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164" fontId="2" fillId="3" borderId="0" xfId="0" applyNumberFormat="1" applyFont="1" applyFill="1"/>
    <xf numFmtId="0" fontId="9" fillId="0" borderId="0" xfId="0" applyFont="1" applyAlignment="1">
      <alignment horizontal="left"/>
    </xf>
    <xf numFmtId="0" fontId="10" fillId="2" borderId="0" xfId="0" applyFont="1" applyFill="1"/>
    <xf numFmtId="0" fontId="10" fillId="3" borderId="0" xfId="0" applyFont="1" applyFill="1"/>
    <xf numFmtId="164" fontId="10" fillId="0" borderId="0" xfId="0" applyNumberFormat="1" applyFont="1"/>
    <xf numFmtId="49" fontId="10" fillId="3" borderId="0" xfId="0" applyNumberFormat="1" applyFont="1" applyFill="1"/>
    <xf numFmtId="0" fontId="10" fillId="0" borderId="0" xfId="0" applyFont="1" applyFill="1"/>
    <xf numFmtId="164" fontId="10" fillId="3" borderId="0" xfId="0" applyNumberFormat="1" applyFont="1" applyFill="1"/>
    <xf numFmtId="0" fontId="2" fillId="0" borderId="0" xfId="0" applyFont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Ruler="0" zoomScaleNormal="100" workbookViewId="0"/>
  </sheetViews>
  <sheetFormatPr defaultRowHeight="15" x14ac:dyDescent="0.25"/>
  <cols>
    <col min="1" max="1" width="6.7109375" bestFit="1" customWidth="1"/>
    <col min="2" max="2" width="7" hidden="1" customWidth="1"/>
    <col min="3" max="3" width="8.5703125" hidden="1" customWidth="1"/>
    <col min="4" max="4" width="26.5703125" bestFit="1" customWidth="1"/>
    <col min="5" max="5" width="6.42578125" customWidth="1"/>
    <col min="6" max="6" width="25.140625" bestFit="1" customWidth="1"/>
    <col min="7" max="7" width="28" bestFit="1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291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14" t="s">
        <v>235</v>
      </c>
      <c r="B7">
        <v>294280</v>
      </c>
      <c r="C7">
        <v>7791</v>
      </c>
      <c r="D7" t="s">
        <v>34</v>
      </c>
      <c r="E7">
        <v>2013</v>
      </c>
      <c r="F7" t="s">
        <v>21</v>
      </c>
      <c r="G7" t="s">
        <v>35</v>
      </c>
      <c r="H7" s="3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2.2999999999999998</v>
      </c>
      <c r="Q7" s="3">
        <v>9.1</v>
      </c>
      <c r="R7" s="3">
        <v>0</v>
      </c>
      <c r="S7" s="4">
        <f>P7+Q7-R7</f>
        <v>11.399999999999999</v>
      </c>
      <c r="T7" s="3">
        <v>1.9</v>
      </c>
      <c r="U7" s="3">
        <v>9.35</v>
      </c>
      <c r="V7" s="3">
        <v>0</v>
      </c>
      <c r="W7" s="4">
        <f>T7+U7-V7</f>
        <v>11.25</v>
      </c>
      <c r="X7" s="4">
        <f>K7+O7+S7+W7</f>
        <v>22.65</v>
      </c>
      <c r="Z7" t="s">
        <v>23</v>
      </c>
    </row>
    <row r="8" spans="1:26" x14ac:dyDescent="0.25">
      <c r="A8" s="14" t="s">
        <v>236</v>
      </c>
      <c r="B8">
        <v>764499</v>
      </c>
      <c r="C8">
        <v>7791</v>
      </c>
      <c r="D8" t="s">
        <v>28</v>
      </c>
      <c r="E8">
        <v>2013</v>
      </c>
      <c r="F8" t="s">
        <v>21</v>
      </c>
      <c r="G8" t="s">
        <v>29</v>
      </c>
      <c r="H8" s="3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2</v>
      </c>
      <c r="Q8" s="3">
        <v>9.4</v>
      </c>
      <c r="R8" s="3">
        <v>0</v>
      </c>
      <c r="S8" s="4">
        <f>P8+Q8-R8</f>
        <v>11.4</v>
      </c>
      <c r="T8" s="3">
        <v>1.9</v>
      </c>
      <c r="U8" s="3">
        <v>8.9499999999999993</v>
      </c>
      <c r="V8" s="3">
        <v>0</v>
      </c>
      <c r="W8" s="4">
        <f>T8+U8-V8</f>
        <v>10.85</v>
      </c>
      <c r="X8" s="4">
        <f>K8+O8+S8+W8</f>
        <v>22.25</v>
      </c>
      <c r="Z8" t="s">
        <v>26</v>
      </c>
    </row>
    <row r="9" spans="1:26" x14ac:dyDescent="0.25">
      <c r="A9" s="14" t="s">
        <v>240</v>
      </c>
      <c r="B9">
        <v>506876</v>
      </c>
      <c r="C9">
        <v>7791</v>
      </c>
      <c r="D9" t="s">
        <v>49</v>
      </c>
      <c r="E9">
        <v>2013</v>
      </c>
      <c r="F9" t="s">
        <v>46</v>
      </c>
      <c r="G9" t="s">
        <v>48</v>
      </c>
      <c r="H9" s="3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1.9</v>
      </c>
      <c r="Q9" s="3">
        <v>9.1999999999999993</v>
      </c>
      <c r="R9" s="3">
        <v>0</v>
      </c>
      <c r="S9" s="4">
        <f>P9+Q9-R9</f>
        <v>11.1</v>
      </c>
      <c r="T9" s="3">
        <v>1.9</v>
      </c>
      <c r="U9" s="3">
        <v>9.0500000000000007</v>
      </c>
      <c r="V9" s="3">
        <v>0</v>
      </c>
      <c r="W9" s="4">
        <f>T9+U9-V9</f>
        <v>10.950000000000001</v>
      </c>
      <c r="X9" s="4">
        <f>K9+O9+S9+W9</f>
        <v>22.05</v>
      </c>
      <c r="Z9" t="s">
        <v>26</v>
      </c>
    </row>
    <row r="10" spans="1:26" x14ac:dyDescent="0.25">
      <c r="A10" s="14" t="s">
        <v>239</v>
      </c>
      <c r="B10">
        <v>258182</v>
      </c>
      <c r="C10">
        <v>7791</v>
      </c>
      <c r="D10" t="s">
        <v>47</v>
      </c>
      <c r="E10">
        <v>2013</v>
      </c>
      <c r="F10" t="s">
        <v>46</v>
      </c>
      <c r="G10" t="s">
        <v>48</v>
      </c>
      <c r="H10" s="3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1.9</v>
      </c>
      <c r="Q10" s="3">
        <v>9.15</v>
      </c>
      <c r="R10" s="3">
        <v>0</v>
      </c>
      <c r="S10" s="4">
        <f>P10+Q10-R10</f>
        <v>11.05</v>
      </c>
      <c r="T10" s="3">
        <v>1.9</v>
      </c>
      <c r="U10" s="3">
        <v>8.9</v>
      </c>
      <c r="V10" s="3">
        <v>0</v>
      </c>
      <c r="W10" s="4">
        <f>T10+U10-V10</f>
        <v>10.8</v>
      </c>
      <c r="X10" s="4">
        <f>K10+O10+S10+W10</f>
        <v>21.85</v>
      </c>
      <c r="Z10" t="s">
        <v>26</v>
      </c>
    </row>
    <row r="11" spans="1:26" x14ac:dyDescent="0.25">
      <c r="A11" s="14" t="s">
        <v>241</v>
      </c>
      <c r="B11">
        <v>186302</v>
      </c>
      <c r="C11">
        <v>7791</v>
      </c>
      <c r="D11" t="s">
        <v>32</v>
      </c>
      <c r="E11">
        <v>2013</v>
      </c>
      <c r="F11" t="s">
        <v>21</v>
      </c>
      <c r="G11" t="s">
        <v>33</v>
      </c>
      <c r="H11" s="3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1.9</v>
      </c>
      <c r="Q11" s="3">
        <v>9</v>
      </c>
      <c r="R11" s="3">
        <v>0</v>
      </c>
      <c r="S11" s="4">
        <f>P11+Q11-R11</f>
        <v>10.9</v>
      </c>
      <c r="T11" s="3">
        <v>1.9</v>
      </c>
      <c r="U11" s="3">
        <v>8.35</v>
      </c>
      <c r="V11" s="3">
        <v>0</v>
      </c>
      <c r="W11" s="4">
        <f>T11+U11-V11</f>
        <v>10.25</v>
      </c>
      <c r="X11" s="4">
        <f>K11+O11+S11+W11</f>
        <v>21.15</v>
      </c>
      <c r="Z11" t="s">
        <v>26</v>
      </c>
    </row>
    <row r="12" spans="1:26" x14ac:dyDescent="0.25">
      <c r="A12" s="14" t="s">
        <v>237</v>
      </c>
      <c r="B12">
        <v>896479</v>
      </c>
      <c r="C12">
        <v>7791</v>
      </c>
      <c r="D12" t="s">
        <v>45</v>
      </c>
      <c r="E12">
        <v>2013</v>
      </c>
      <c r="F12" t="s">
        <v>46</v>
      </c>
      <c r="H12" s="3">
        <v>0</v>
      </c>
      <c r="I12" s="3">
        <v>0</v>
      </c>
      <c r="J12" s="3">
        <v>0</v>
      </c>
      <c r="K12" s="4">
        <f>H12+I12-J12</f>
        <v>0</v>
      </c>
      <c r="L12" s="3">
        <v>0</v>
      </c>
      <c r="M12" s="3">
        <v>0</v>
      </c>
      <c r="N12" s="3">
        <v>0</v>
      </c>
      <c r="O12" s="4">
        <f>L12+M12-N12</f>
        <v>0</v>
      </c>
      <c r="P12" s="3">
        <v>1.9</v>
      </c>
      <c r="Q12" s="3">
        <v>8.6999999999999993</v>
      </c>
      <c r="R12" s="3">
        <v>0</v>
      </c>
      <c r="S12" s="4">
        <f>P12+Q12-R12</f>
        <v>10.6</v>
      </c>
      <c r="T12" s="3">
        <v>1.9</v>
      </c>
      <c r="U12" s="3">
        <v>8.4</v>
      </c>
      <c r="V12" s="3">
        <v>0</v>
      </c>
      <c r="W12" s="4">
        <f>T12+U12-V12</f>
        <v>10.3</v>
      </c>
      <c r="X12" s="4">
        <f>K12+O12+S12+W12</f>
        <v>20.9</v>
      </c>
      <c r="Z12" t="s">
        <v>26</v>
      </c>
    </row>
    <row r="13" spans="1:26" x14ac:dyDescent="0.25">
      <c r="A13" s="14" t="s">
        <v>243</v>
      </c>
      <c r="B13">
        <v>434831</v>
      </c>
      <c r="C13">
        <v>7791</v>
      </c>
      <c r="D13" t="s">
        <v>67</v>
      </c>
      <c r="E13">
        <v>2013</v>
      </c>
      <c r="F13" t="s">
        <v>65</v>
      </c>
      <c r="G13" t="s">
        <v>66</v>
      </c>
      <c r="H13" s="3">
        <v>0</v>
      </c>
      <c r="I13" s="3">
        <v>0</v>
      </c>
      <c r="J13" s="3">
        <v>0</v>
      </c>
      <c r="K13" s="4">
        <f>H13+I13-J13</f>
        <v>0</v>
      </c>
      <c r="L13" s="3">
        <v>0</v>
      </c>
      <c r="M13" s="3">
        <v>0</v>
      </c>
      <c r="N13" s="3">
        <v>0</v>
      </c>
      <c r="O13" s="4">
        <f>L13+M13-N13</f>
        <v>0</v>
      </c>
      <c r="P13" s="3">
        <v>1.9</v>
      </c>
      <c r="Q13" s="3">
        <v>8.85</v>
      </c>
      <c r="R13" s="3">
        <v>0</v>
      </c>
      <c r="S13" s="4">
        <f>P13+Q13-R13</f>
        <v>10.75</v>
      </c>
      <c r="T13" s="3">
        <v>1.9</v>
      </c>
      <c r="U13" s="3">
        <v>8.1999999999999993</v>
      </c>
      <c r="V13" s="3">
        <v>0</v>
      </c>
      <c r="W13" s="4">
        <f>T13+U13-V13</f>
        <v>10.1</v>
      </c>
      <c r="X13" s="4">
        <f>K13+O13+S13+W13</f>
        <v>20.85</v>
      </c>
      <c r="Z13" t="s">
        <v>26</v>
      </c>
    </row>
    <row r="14" spans="1:26" x14ac:dyDescent="0.25">
      <c r="A14" s="14" t="s">
        <v>238</v>
      </c>
      <c r="B14">
        <v>510771</v>
      </c>
      <c r="C14">
        <v>7791</v>
      </c>
      <c r="D14" t="s">
        <v>52</v>
      </c>
      <c r="E14">
        <v>2013</v>
      </c>
      <c r="F14" t="s">
        <v>53</v>
      </c>
      <c r="H14" s="3">
        <v>0</v>
      </c>
      <c r="I14" s="3">
        <v>0</v>
      </c>
      <c r="J14" s="3">
        <v>0</v>
      </c>
      <c r="K14" s="4">
        <f>H14+I14-J14</f>
        <v>0</v>
      </c>
      <c r="L14" s="3">
        <v>0</v>
      </c>
      <c r="M14" s="3">
        <v>0</v>
      </c>
      <c r="N14" s="3">
        <v>0</v>
      </c>
      <c r="O14" s="4">
        <f>L14+M14-N14</f>
        <v>0</v>
      </c>
      <c r="P14" s="3">
        <v>1.9</v>
      </c>
      <c r="Q14" s="3">
        <v>8.35</v>
      </c>
      <c r="R14" s="3">
        <v>0</v>
      </c>
      <c r="S14" s="4">
        <f>P14+Q14-R14</f>
        <v>10.25</v>
      </c>
      <c r="T14" s="3">
        <v>1.9</v>
      </c>
      <c r="U14" s="3">
        <v>8.6</v>
      </c>
      <c r="V14" s="3">
        <v>0</v>
      </c>
      <c r="W14" s="4">
        <f>T14+U14-V14</f>
        <v>10.5</v>
      </c>
      <c r="X14" s="4">
        <f>K14+O14+S14+W14</f>
        <v>20.75</v>
      </c>
      <c r="Z14" t="s">
        <v>26</v>
      </c>
    </row>
    <row r="15" spans="1:26" x14ac:dyDescent="0.25">
      <c r="A15" s="14" t="s">
        <v>242</v>
      </c>
      <c r="B15">
        <v>132557</v>
      </c>
      <c r="C15">
        <v>7791</v>
      </c>
      <c r="D15" t="s">
        <v>41</v>
      </c>
      <c r="E15">
        <v>2013</v>
      </c>
      <c r="F15" t="s">
        <v>21</v>
      </c>
      <c r="G15" t="s">
        <v>33</v>
      </c>
      <c r="H15" s="3">
        <v>0</v>
      </c>
      <c r="I15" s="3">
        <v>0</v>
      </c>
      <c r="J15" s="3">
        <v>0</v>
      </c>
      <c r="K15" s="4">
        <f>H15+I15-J15</f>
        <v>0</v>
      </c>
      <c r="L15" s="3">
        <v>0</v>
      </c>
      <c r="M15" s="3">
        <v>0</v>
      </c>
      <c r="N15" s="3">
        <v>0</v>
      </c>
      <c r="O15" s="4">
        <f>L15+M15-N15</f>
        <v>0</v>
      </c>
      <c r="P15" s="3">
        <v>1.9</v>
      </c>
      <c r="Q15" s="3">
        <v>8.4</v>
      </c>
      <c r="R15" s="3">
        <v>0</v>
      </c>
      <c r="S15" s="4">
        <f>P15+Q15-R15</f>
        <v>10.3</v>
      </c>
      <c r="T15" s="3">
        <v>1.9</v>
      </c>
      <c r="U15" s="3">
        <v>8.15</v>
      </c>
      <c r="V15" s="3">
        <v>0</v>
      </c>
      <c r="W15" s="4">
        <f>T15+U15-V15</f>
        <v>10.050000000000001</v>
      </c>
      <c r="X15" s="4">
        <f>K15+O15+S15+W15</f>
        <v>20.350000000000001</v>
      </c>
      <c r="Z15" t="s">
        <v>26</v>
      </c>
    </row>
    <row r="16" spans="1:26" x14ac:dyDescent="0.25">
      <c r="A16" s="14" t="s">
        <v>244</v>
      </c>
      <c r="B16">
        <v>631648</v>
      </c>
      <c r="C16">
        <v>7791</v>
      </c>
      <c r="D16" t="s">
        <v>68</v>
      </c>
      <c r="E16">
        <v>2013</v>
      </c>
      <c r="F16" t="s">
        <v>65</v>
      </c>
      <c r="G16" t="s">
        <v>66</v>
      </c>
      <c r="H16" s="3">
        <v>0</v>
      </c>
      <c r="I16" s="3">
        <v>0</v>
      </c>
      <c r="J16" s="3">
        <v>0</v>
      </c>
      <c r="K16" s="4">
        <f>H16+I16-J16</f>
        <v>0</v>
      </c>
      <c r="L16" s="3">
        <v>0</v>
      </c>
      <c r="M16" s="3">
        <v>0</v>
      </c>
      <c r="N16" s="3">
        <v>0</v>
      </c>
      <c r="O16" s="4">
        <f>L16+M16-N16</f>
        <v>0</v>
      </c>
      <c r="P16" s="3">
        <v>1.9</v>
      </c>
      <c r="Q16" s="3">
        <v>8.25</v>
      </c>
      <c r="R16" s="3">
        <v>0</v>
      </c>
      <c r="S16" s="4">
        <f>P16+Q16-R16</f>
        <v>10.15</v>
      </c>
      <c r="T16" s="3">
        <v>1.9</v>
      </c>
      <c r="U16" s="3">
        <v>7.95</v>
      </c>
      <c r="V16" s="3">
        <v>0</v>
      </c>
      <c r="W16" s="4">
        <f>T16+U16-V16</f>
        <v>9.85</v>
      </c>
      <c r="X16" s="4">
        <f>K16+O16+S16+W16</f>
        <v>20</v>
      </c>
      <c r="Z16" t="s">
        <v>26</v>
      </c>
    </row>
    <row r="17" spans="1:27" x14ac:dyDescent="0.25">
      <c r="A17" s="14" t="s">
        <v>245</v>
      </c>
      <c r="B17">
        <v>903208</v>
      </c>
      <c r="C17">
        <v>7791</v>
      </c>
      <c r="D17" t="s">
        <v>39</v>
      </c>
      <c r="E17">
        <v>2013</v>
      </c>
      <c r="F17" t="s">
        <v>21</v>
      </c>
      <c r="G17" t="s">
        <v>40</v>
      </c>
      <c r="H17" s="3">
        <v>0</v>
      </c>
      <c r="I17" s="3">
        <v>0</v>
      </c>
      <c r="J17" s="3">
        <v>0</v>
      </c>
      <c r="K17" s="4">
        <f>H17+I17-J17</f>
        <v>0</v>
      </c>
      <c r="L17" s="3">
        <v>0</v>
      </c>
      <c r="M17" s="3">
        <v>0</v>
      </c>
      <c r="N17" s="3">
        <v>0</v>
      </c>
      <c r="O17" s="4">
        <f>L17+M17-N17</f>
        <v>0</v>
      </c>
      <c r="P17" s="3">
        <v>1.9</v>
      </c>
      <c r="Q17" s="3">
        <v>8.1</v>
      </c>
      <c r="R17" s="3">
        <v>0</v>
      </c>
      <c r="S17" s="4">
        <f>P17+Q17-R17</f>
        <v>10</v>
      </c>
      <c r="T17" s="3">
        <v>1.9</v>
      </c>
      <c r="U17" s="3">
        <v>7.7</v>
      </c>
      <c r="V17" s="3">
        <v>0</v>
      </c>
      <c r="W17" s="4">
        <f>T17+U17-V17</f>
        <v>9.6</v>
      </c>
      <c r="X17" s="4">
        <f>K17+O17+S17+W17</f>
        <v>19.600000000000001</v>
      </c>
      <c r="Z17" t="s">
        <v>26</v>
      </c>
    </row>
    <row r="18" spans="1:27" x14ac:dyDescent="0.25">
      <c r="A18" s="14" t="s">
        <v>246</v>
      </c>
      <c r="B18">
        <v>396303</v>
      </c>
      <c r="C18">
        <v>7791</v>
      </c>
      <c r="D18" t="s">
        <v>42</v>
      </c>
      <c r="E18">
        <v>2013</v>
      </c>
      <c r="F18" t="s">
        <v>21</v>
      </c>
      <c r="G18" t="s">
        <v>33</v>
      </c>
      <c r="H18" s="3">
        <v>0</v>
      </c>
      <c r="I18" s="3">
        <v>0</v>
      </c>
      <c r="J18" s="3">
        <v>0</v>
      </c>
      <c r="K18" s="4">
        <f>H18+I18-J18</f>
        <v>0</v>
      </c>
      <c r="L18" s="3">
        <v>0</v>
      </c>
      <c r="M18" s="3">
        <v>0</v>
      </c>
      <c r="N18" s="3">
        <v>0</v>
      </c>
      <c r="O18" s="4">
        <f>L18+M18-N18</f>
        <v>0</v>
      </c>
      <c r="P18" s="3">
        <v>1.9</v>
      </c>
      <c r="Q18" s="3">
        <v>7.85</v>
      </c>
      <c r="R18" s="3">
        <v>0</v>
      </c>
      <c r="S18" s="4">
        <f>P18+Q18-R18</f>
        <v>9.75</v>
      </c>
      <c r="T18" s="3">
        <v>1.9</v>
      </c>
      <c r="U18" s="3">
        <v>7.95</v>
      </c>
      <c r="V18" s="3">
        <v>0</v>
      </c>
      <c r="W18" s="4">
        <f>T18+U18-V18</f>
        <v>9.85</v>
      </c>
      <c r="X18" s="4">
        <f>K18+O18+S18+W18</f>
        <v>19.600000000000001</v>
      </c>
      <c r="Z18" t="s">
        <v>26</v>
      </c>
      <c r="AA18" s="3"/>
    </row>
    <row r="19" spans="1:27" x14ac:dyDescent="0.25">
      <c r="A19" s="14" t="s">
        <v>247</v>
      </c>
      <c r="B19">
        <v>629519</v>
      </c>
      <c r="C19">
        <v>7791</v>
      </c>
      <c r="D19" t="s">
        <v>37</v>
      </c>
      <c r="E19">
        <v>2014</v>
      </c>
      <c r="F19" t="s">
        <v>21</v>
      </c>
      <c r="G19" t="s">
        <v>25</v>
      </c>
      <c r="H19" s="3">
        <v>0</v>
      </c>
      <c r="I19" s="3">
        <v>0</v>
      </c>
      <c r="J19" s="3">
        <v>0</v>
      </c>
      <c r="K19" s="4">
        <f>H19+I19-J19</f>
        <v>0</v>
      </c>
      <c r="L19" s="3">
        <v>0</v>
      </c>
      <c r="M19" s="3">
        <v>0</v>
      </c>
      <c r="N19" s="3">
        <v>0</v>
      </c>
      <c r="O19" s="4">
        <f>L19+M19-N19</f>
        <v>0</v>
      </c>
      <c r="P19" s="3">
        <v>1.9</v>
      </c>
      <c r="Q19" s="3">
        <v>7.9</v>
      </c>
      <c r="R19" s="3">
        <v>0</v>
      </c>
      <c r="S19" s="4">
        <f>P19+Q19-R19</f>
        <v>9.8000000000000007</v>
      </c>
      <c r="T19" s="3">
        <v>1.9</v>
      </c>
      <c r="U19" s="3">
        <v>7.85</v>
      </c>
      <c r="V19" s="3">
        <v>0</v>
      </c>
      <c r="W19" s="4">
        <f>T19+U19-V19</f>
        <v>9.75</v>
      </c>
      <c r="X19" s="4">
        <f>K19+O19+S19+W19</f>
        <v>19.55</v>
      </c>
      <c r="Z19" t="s">
        <v>26</v>
      </c>
      <c r="AA19" s="3"/>
    </row>
    <row r="20" spans="1:27" x14ac:dyDescent="0.25">
      <c r="A20" s="14" t="s">
        <v>248</v>
      </c>
      <c r="B20">
        <v>664054</v>
      </c>
      <c r="C20">
        <v>7791</v>
      </c>
      <c r="D20" t="s">
        <v>20</v>
      </c>
      <c r="E20">
        <v>2013</v>
      </c>
      <c r="F20" t="s">
        <v>21</v>
      </c>
      <c r="G20" t="s">
        <v>22</v>
      </c>
      <c r="H20" s="3">
        <v>0</v>
      </c>
      <c r="I20" s="3">
        <v>0</v>
      </c>
      <c r="J20" s="3">
        <v>0</v>
      </c>
      <c r="K20" s="4">
        <f>H20+I20-J20</f>
        <v>0</v>
      </c>
      <c r="L20" s="3">
        <v>0</v>
      </c>
      <c r="M20" s="3">
        <v>0</v>
      </c>
      <c r="N20" s="3">
        <v>0</v>
      </c>
      <c r="O20" s="4">
        <f>L20+M20-N20</f>
        <v>0</v>
      </c>
      <c r="P20" s="3">
        <v>2</v>
      </c>
      <c r="Q20" s="3">
        <v>7.7</v>
      </c>
      <c r="R20" s="3">
        <v>0</v>
      </c>
      <c r="S20" s="4">
        <f>P20+Q20-R20</f>
        <v>9.6999999999999993</v>
      </c>
      <c r="T20" s="3">
        <v>1.9</v>
      </c>
      <c r="U20" s="3">
        <v>7.65</v>
      </c>
      <c r="V20" s="3">
        <v>0</v>
      </c>
      <c r="W20" s="4">
        <f>T20+U20-V20</f>
        <v>9.5500000000000007</v>
      </c>
      <c r="X20" s="4">
        <f>K20+O20+S20+W20</f>
        <v>19.25</v>
      </c>
      <c r="Z20" t="s">
        <v>26</v>
      </c>
    </row>
    <row r="21" spans="1:27" x14ac:dyDescent="0.25">
      <c r="A21" s="14" t="s">
        <v>249</v>
      </c>
      <c r="B21">
        <v>150776</v>
      </c>
      <c r="C21">
        <v>7791</v>
      </c>
      <c r="D21" t="s">
        <v>24</v>
      </c>
      <c r="E21">
        <v>2014</v>
      </c>
      <c r="F21" t="s">
        <v>21</v>
      </c>
      <c r="G21" t="s">
        <v>25</v>
      </c>
      <c r="H21" s="3">
        <v>0</v>
      </c>
      <c r="I21" s="3">
        <v>0</v>
      </c>
      <c r="J21" s="3">
        <v>0</v>
      </c>
      <c r="K21" s="4">
        <f>H21+I21-J21</f>
        <v>0</v>
      </c>
      <c r="L21" s="3">
        <v>0</v>
      </c>
      <c r="M21" s="3">
        <v>0</v>
      </c>
      <c r="N21" s="3">
        <v>0</v>
      </c>
      <c r="O21" s="4">
        <f>L21+M21-N21</f>
        <v>0</v>
      </c>
      <c r="P21" s="3">
        <v>1.9</v>
      </c>
      <c r="Q21" s="3">
        <v>8</v>
      </c>
      <c r="R21" s="3">
        <v>0</v>
      </c>
      <c r="S21" s="4">
        <f>P21+Q21-R21</f>
        <v>9.9</v>
      </c>
      <c r="T21" s="3">
        <v>1.9</v>
      </c>
      <c r="U21" s="3">
        <v>7.3</v>
      </c>
      <c r="V21" s="3">
        <v>0</v>
      </c>
      <c r="W21" s="4">
        <f>T21+U21-V21</f>
        <v>9.1999999999999993</v>
      </c>
      <c r="X21" s="4">
        <f>K21+O21+S21+W21</f>
        <v>19.100000000000001</v>
      </c>
      <c r="Z21" t="s">
        <v>26</v>
      </c>
    </row>
    <row r="22" spans="1:27" x14ac:dyDescent="0.25">
      <c r="A22" s="14" t="s">
        <v>250</v>
      </c>
      <c r="B22">
        <v>657785</v>
      </c>
      <c r="C22">
        <v>7791</v>
      </c>
      <c r="D22" t="s">
        <v>50</v>
      </c>
      <c r="E22">
        <v>2013</v>
      </c>
      <c r="F22" t="s">
        <v>46</v>
      </c>
      <c r="H22" s="3">
        <v>0</v>
      </c>
      <c r="I22" s="3">
        <v>0</v>
      </c>
      <c r="J22" s="3">
        <v>0</v>
      </c>
      <c r="K22" s="4">
        <f>H22+I22-J22</f>
        <v>0</v>
      </c>
      <c r="L22" s="3">
        <v>0</v>
      </c>
      <c r="M22" s="3">
        <v>0</v>
      </c>
      <c r="N22" s="3">
        <v>0</v>
      </c>
      <c r="O22" s="4">
        <f>L22+M22-N22</f>
        <v>0</v>
      </c>
      <c r="P22" s="3">
        <v>1.4</v>
      </c>
      <c r="Q22" s="3">
        <v>8.3000000000000007</v>
      </c>
      <c r="R22" s="3">
        <v>0</v>
      </c>
      <c r="S22" s="4">
        <f>P22+Q22-R22</f>
        <v>9.7000000000000011</v>
      </c>
      <c r="T22" s="3">
        <v>1.9</v>
      </c>
      <c r="U22" s="3">
        <v>7.4</v>
      </c>
      <c r="V22" s="3">
        <v>0</v>
      </c>
      <c r="W22" s="4">
        <f>T22+U22-V22</f>
        <v>9.3000000000000007</v>
      </c>
      <c r="X22" s="4">
        <f>K22+O22+S22+W22</f>
        <v>19</v>
      </c>
      <c r="Z22" t="s">
        <v>26</v>
      </c>
    </row>
    <row r="23" spans="1:27" x14ac:dyDescent="0.25">
      <c r="A23" s="14" t="s">
        <v>251</v>
      </c>
      <c r="B23">
        <v>669068</v>
      </c>
      <c r="C23">
        <v>7791</v>
      </c>
      <c r="D23" t="s">
        <v>64</v>
      </c>
      <c r="E23">
        <v>2013</v>
      </c>
      <c r="F23" t="s">
        <v>65</v>
      </c>
      <c r="G23" t="s">
        <v>66</v>
      </c>
      <c r="H23" s="3">
        <v>0</v>
      </c>
      <c r="I23" s="3">
        <v>0</v>
      </c>
      <c r="J23" s="3">
        <v>0</v>
      </c>
      <c r="K23" s="4">
        <f>H23+I23-J23</f>
        <v>0</v>
      </c>
      <c r="L23" s="3">
        <v>0</v>
      </c>
      <c r="M23" s="3">
        <v>0</v>
      </c>
      <c r="N23" s="3">
        <v>0</v>
      </c>
      <c r="O23" s="4">
        <f>L23+M23-N23</f>
        <v>0</v>
      </c>
      <c r="P23" s="3">
        <v>1.8</v>
      </c>
      <c r="Q23" s="3">
        <v>8.0500000000000007</v>
      </c>
      <c r="R23" s="3">
        <v>0</v>
      </c>
      <c r="S23" s="4">
        <f>P23+Q23-R23</f>
        <v>9.8500000000000014</v>
      </c>
      <c r="T23" s="3">
        <v>1.9</v>
      </c>
      <c r="U23" s="3">
        <v>7</v>
      </c>
      <c r="V23" s="3">
        <v>0</v>
      </c>
      <c r="W23" s="4">
        <f>T23+U23-V23</f>
        <v>8.9</v>
      </c>
      <c r="X23" s="4">
        <f>K23+O23+S23+W23</f>
        <v>18.75</v>
      </c>
      <c r="Z23" t="s">
        <v>43</v>
      </c>
    </row>
    <row r="24" spans="1:27" x14ac:dyDescent="0.25">
      <c r="A24" s="14" t="s">
        <v>252</v>
      </c>
      <c r="B24">
        <v>237556</v>
      </c>
      <c r="C24">
        <v>7791</v>
      </c>
      <c r="D24" t="s">
        <v>30</v>
      </c>
      <c r="E24">
        <v>2014</v>
      </c>
      <c r="F24" t="s">
        <v>21</v>
      </c>
      <c r="G24" t="s">
        <v>25</v>
      </c>
      <c r="H24" s="3">
        <v>0</v>
      </c>
      <c r="I24" s="3">
        <v>0</v>
      </c>
      <c r="J24" s="3">
        <v>0</v>
      </c>
      <c r="K24" s="4">
        <f>H24+I24-J24</f>
        <v>0</v>
      </c>
      <c r="L24" s="3">
        <v>0</v>
      </c>
      <c r="M24" s="3">
        <v>0</v>
      </c>
      <c r="N24" s="3">
        <v>0</v>
      </c>
      <c r="O24" s="4">
        <f>L24+M24-N24</f>
        <v>0</v>
      </c>
      <c r="P24" s="3">
        <v>1.9</v>
      </c>
      <c r="Q24" s="3">
        <v>7.35</v>
      </c>
      <c r="R24" s="3">
        <v>0</v>
      </c>
      <c r="S24" s="4">
        <f>P24+Q24-R24</f>
        <v>9.25</v>
      </c>
      <c r="T24" s="3">
        <v>1.9</v>
      </c>
      <c r="U24" s="3">
        <v>7.5</v>
      </c>
      <c r="V24" s="3">
        <v>0</v>
      </c>
      <c r="W24" s="4">
        <f>T24+U24-V24</f>
        <v>9.4</v>
      </c>
      <c r="X24" s="4">
        <f>K24+O24+S24+W24</f>
        <v>18.649999999999999</v>
      </c>
      <c r="Z24" t="s">
        <v>43</v>
      </c>
    </row>
    <row r="25" spans="1:27" x14ac:dyDescent="0.25">
      <c r="A25" s="14" t="s">
        <v>253</v>
      </c>
      <c r="B25">
        <v>972779</v>
      </c>
      <c r="C25">
        <v>7791</v>
      </c>
      <c r="D25" t="s">
        <v>36</v>
      </c>
      <c r="E25">
        <v>2015</v>
      </c>
      <c r="F25" t="s">
        <v>21</v>
      </c>
      <c r="G25" t="s">
        <v>25</v>
      </c>
      <c r="H25" s="3">
        <v>0</v>
      </c>
      <c r="I25" s="3">
        <v>0</v>
      </c>
      <c r="J25" s="3">
        <v>0</v>
      </c>
      <c r="K25" s="4">
        <f>H25+I25-J25</f>
        <v>0</v>
      </c>
      <c r="L25" s="3">
        <v>0</v>
      </c>
      <c r="M25" s="3">
        <v>0</v>
      </c>
      <c r="N25" s="3">
        <v>0</v>
      </c>
      <c r="O25" s="4">
        <f>L25+M25-N25</f>
        <v>0</v>
      </c>
      <c r="P25" s="3">
        <v>1.9</v>
      </c>
      <c r="Q25" s="3">
        <v>7.35</v>
      </c>
      <c r="R25" s="3">
        <v>0</v>
      </c>
      <c r="S25" s="4">
        <f>P25+Q25-R25</f>
        <v>9.25</v>
      </c>
      <c r="T25" s="3">
        <v>1.9</v>
      </c>
      <c r="U25" s="3">
        <v>7.35</v>
      </c>
      <c r="V25" s="3">
        <v>0</v>
      </c>
      <c r="W25" s="4">
        <f>T25+U25-V25</f>
        <v>9.25</v>
      </c>
      <c r="X25" s="4">
        <f>K25+O25+S25+W25</f>
        <v>18.5</v>
      </c>
      <c r="Z25" t="s">
        <v>43</v>
      </c>
    </row>
    <row r="26" spans="1:27" x14ac:dyDescent="0.25">
      <c r="A26" s="14" t="s">
        <v>254</v>
      </c>
      <c r="B26">
        <v>933853</v>
      </c>
      <c r="C26">
        <v>3198</v>
      </c>
      <c r="D26" t="s">
        <v>27</v>
      </c>
      <c r="E26">
        <v>2015</v>
      </c>
      <c r="F26" t="s">
        <v>21</v>
      </c>
      <c r="G26" t="s">
        <v>25</v>
      </c>
      <c r="H26" s="3">
        <v>0</v>
      </c>
      <c r="I26" s="3">
        <v>0</v>
      </c>
      <c r="J26" s="3">
        <v>0</v>
      </c>
      <c r="K26" s="4">
        <f>H26+I26-J26</f>
        <v>0</v>
      </c>
      <c r="L26" s="3">
        <v>0</v>
      </c>
      <c r="M26" s="3">
        <v>0</v>
      </c>
      <c r="N26" s="3">
        <v>0</v>
      </c>
      <c r="O26" s="4">
        <f>L26+M26-N26</f>
        <v>0</v>
      </c>
      <c r="P26" s="3">
        <v>1.8</v>
      </c>
      <c r="Q26" s="3">
        <v>8.15</v>
      </c>
      <c r="R26" s="3">
        <v>0</v>
      </c>
      <c r="S26" s="4">
        <f>P26+Q26-R26</f>
        <v>9.9500000000000011</v>
      </c>
      <c r="T26" s="3">
        <v>1.4</v>
      </c>
      <c r="U26" s="3">
        <v>6.95</v>
      </c>
      <c r="V26" s="3">
        <v>0</v>
      </c>
      <c r="W26" s="4">
        <f>T26+U26-V26</f>
        <v>8.35</v>
      </c>
      <c r="X26" s="4">
        <f>K26+O26+S26+W26</f>
        <v>18.3</v>
      </c>
    </row>
    <row r="27" spans="1:27" x14ac:dyDescent="0.25">
      <c r="A27" s="14" t="s">
        <v>255</v>
      </c>
      <c r="B27">
        <v>770140</v>
      </c>
      <c r="C27">
        <v>3198</v>
      </c>
      <c r="D27" t="s">
        <v>44</v>
      </c>
      <c r="E27">
        <v>2014</v>
      </c>
      <c r="F27" t="s">
        <v>21</v>
      </c>
      <c r="G27" t="s">
        <v>22</v>
      </c>
      <c r="H27" s="3">
        <v>0</v>
      </c>
      <c r="I27" s="3">
        <v>0</v>
      </c>
      <c r="J27" s="3">
        <v>0</v>
      </c>
      <c r="K27" s="4">
        <f>H27+I27-J27</f>
        <v>0</v>
      </c>
      <c r="L27" s="3">
        <v>0</v>
      </c>
      <c r="M27" s="3">
        <v>0</v>
      </c>
      <c r="N27" s="3">
        <v>0</v>
      </c>
      <c r="O27" s="4">
        <f>L27+M27-N27</f>
        <v>0</v>
      </c>
      <c r="P27" s="3">
        <v>2</v>
      </c>
      <c r="Q27" s="3">
        <v>7.45</v>
      </c>
      <c r="R27" s="3">
        <v>0</v>
      </c>
      <c r="S27" s="4">
        <f>P27+Q27-R27</f>
        <v>9.4499999999999993</v>
      </c>
      <c r="T27" s="3">
        <v>1.8</v>
      </c>
      <c r="U27" s="3">
        <v>8.35</v>
      </c>
      <c r="V27" s="3">
        <v>2</v>
      </c>
      <c r="W27" s="4">
        <f>T27+U27-V27</f>
        <v>8.15</v>
      </c>
      <c r="X27" s="4">
        <f>K27+O27+S27+W27</f>
        <v>17.600000000000001</v>
      </c>
    </row>
    <row r="28" spans="1:27" x14ac:dyDescent="0.25">
      <c r="A28" s="14" t="s">
        <v>256</v>
      </c>
      <c r="B28">
        <v>519953</v>
      </c>
      <c r="C28">
        <v>3198</v>
      </c>
      <c r="D28" t="s">
        <v>38</v>
      </c>
      <c r="E28">
        <v>2013</v>
      </c>
      <c r="F28" t="s">
        <v>21</v>
      </c>
      <c r="G28" t="s">
        <v>33</v>
      </c>
      <c r="H28" s="3">
        <v>0</v>
      </c>
      <c r="I28" s="3">
        <v>0</v>
      </c>
      <c r="J28" s="3">
        <v>0</v>
      </c>
      <c r="K28" s="4">
        <f>H28+I28-J28</f>
        <v>0</v>
      </c>
      <c r="L28" s="3">
        <v>0</v>
      </c>
      <c r="M28" s="3">
        <v>0</v>
      </c>
      <c r="N28" s="3">
        <v>0</v>
      </c>
      <c r="O28" s="4">
        <f>L28+M28-N28</f>
        <v>0</v>
      </c>
      <c r="P28" s="3">
        <v>1.9</v>
      </c>
      <c r="Q28" s="3">
        <v>8.25</v>
      </c>
      <c r="R28" s="3">
        <v>0</v>
      </c>
      <c r="S28" s="4">
        <f>P28+Q28-R28</f>
        <v>10.15</v>
      </c>
      <c r="T28" s="3">
        <v>1.8</v>
      </c>
      <c r="U28" s="3">
        <v>7.3</v>
      </c>
      <c r="V28" s="3">
        <v>2</v>
      </c>
      <c r="W28" s="4">
        <f>T28+U28-V28</f>
        <v>7.1</v>
      </c>
      <c r="X28" s="4">
        <f>K28+O28+S28+W28</f>
        <v>17.25</v>
      </c>
    </row>
    <row r="29" spans="1:27" x14ac:dyDescent="0.25">
      <c r="A29" s="14" t="s">
        <v>257</v>
      </c>
      <c r="B29">
        <v>0</v>
      </c>
      <c r="C29">
        <v>3198</v>
      </c>
      <c r="D29" t="s">
        <v>31</v>
      </c>
      <c r="E29">
        <v>2014</v>
      </c>
      <c r="F29" t="s">
        <v>21</v>
      </c>
      <c r="G29" t="s">
        <v>25</v>
      </c>
      <c r="H29" s="3">
        <v>0</v>
      </c>
      <c r="I29" s="3">
        <v>0</v>
      </c>
      <c r="J29" s="3">
        <v>0</v>
      </c>
      <c r="K29" s="4">
        <f>H29+I29-J29</f>
        <v>0</v>
      </c>
      <c r="L29" s="3">
        <v>0</v>
      </c>
      <c r="M29" s="3">
        <v>0</v>
      </c>
      <c r="N29" s="3">
        <v>0</v>
      </c>
      <c r="O29" s="4">
        <f>L29+M29-N29</f>
        <v>0</v>
      </c>
      <c r="P29" s="3">
        <v>1.9</v>
      </c>
      <c r="Q29" s="3">
        <v>7.25</v>
      </c>
      <c r="R29" s="3">
        <v>0</v>
      </c>
      <c r="S29" s="4">
        <f>P29+Q29-R29</f>
        <v>9.15</v>
      </c>
      <c r="T29" s="3">
        <v>1.9</v>
      </c>
      <c r="U29" s="3">
        <v>7.5</v>
      </c>
      <c r="V29" s="3">
        <v>2</v>
      </c>
      <c r="W29" s="4">
        <f>T29+U29-V29</f>
        <v>7.4</v>
      </c>
      <c r="X29" s="4">
        <f>K29+O29+S29+W29</f>
        <v>16.55</v>
      </c>
    </row>
    <row r="30" spans="1:27" x14ac:dyDescent="0.25">
      <c r="H30" s="3"/>
      <c r="I30" s="3"/>
      <c r="J30" s="3"/>
      <c r="K30" s="4"/>
      <c r="L30" s="3"/>
      <c r="M30" s="3"/>
      <c r="N30" s="3"/>
      <c r="O30" s="4"/>
      <c r="P30" s="3"/>
      <c r="Q30" s="3"/>
      <c r="R30" s="3"/>
      <c r="S30" s="4"/>
      <c r="T30" s="3"/>
      <c r="U30" s="3"/>
      <c r="V30" s="3"/>
      <c r="W30" s="4"/>
      <c r="X30" s="4"/>
    </row>
    <row r="31" spans="1:27" x14ac:dyDescent="0.25">
      <c r="H31" s="3"/>
      <c r="I31" s="3"/>
      <c r="J31" s="3"/>
      <c r="K31" s="4"/>
      <c r="L31" s="3"/>
      <c r="M31" s="3"/>
      <c r="N31" s="3"/>
      <c r="O31" s="4"/>
      <c r="P31" s="3"/>
      <c r="Q31" s="3"/>
      <c r="R31" s="3"/>
      <c r="S31" s="4"/>
      <c r="T31" s="3"/>
      <c r="U31" s="3"/>
      <c r="V31" s="3"/>
      <c r="W31" s="4"/>
      <c r="X31" s="4"/>
    </row>
    <row r="32" spans="1:27" x14ac:dyDescent="0.25">
      <c r="H32" s="3"/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4"/>
    </row>
    <row r="33" spans="4:24" x14ac:dyDescent="0.25">
      <c r="D33" s="15" t="s">
        <v>268</v>
      </c>
      <c r="E33" s="15"/>
      <c r="F33" s="18"/>
      <c r="G33" s="18"/>
      <c r="H33" s="18"/>
      <c r="V33" s="15" t="s">
        <v>270</v>
      </c>
      <c r="W33" s="15"/>
      <c r="X33" s="15"/>
    </row>
    <row r="34" spans="4:24" x14ac:dyDescent="0.25">
      <c r="D34" s="15" t="s">
        <v>267</v>
      </c>
      <c r="E34" s="15"/>
      <c r="F34" s="18"/>
      <c r="G34" s="18"/>
      <c r="H34" s="18"/>
      <c r="V34" s="15" t="s">
        <v>269</v>
      </c>
      <c r="W34" s="15"/>
      <c r="X34" s="15"/>
    </row>
    <row r="35" spans="4:24" ht="15.75" thickBot="1" x14ac:dyDescent="0.3">
      <c r="D35" s="29"/>
      <c r="E35" s="29"/>
      <c r="F35" s="29"/>
      <c r="G35" s="29"/>
      <c r="H35" s="57"/>
      <c r="I35" s="57"/>
      <c r="J35" s="57"/>
      <c r="K35" s="58"/>
      <c r="L35" s="57"/>
      <c r="M35" s="57"/>
      <c r="N35" s="57"/>
      <c r="O35" s="58"/>
      <c r="P35" s="57"/>
      <c r="Q35" s="57"/>
      <c r="R35" s="57"/>
      <c r="S35" s="4"/>
      <c r="T35" s="3"/>
      <c r="U35" s="3"/>
      <c r="V35" s="3"/>
      <c r="W35" s="4"/>
      <c r="X35" s="4"/>
    </row>
    <row r="36" spans="4:24" x14ac:dyDescent="0.25">
      <c r="D36" s="50"/>
      <c r="E36" s="64" t="s">
        <v>271</v>
      </c>
      <c r="F36" s="65"/>
      <c r="G36" s="66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18"/>
      <c r="T36" s="18"/>
      <c r="U36" s="18"/>
      <c r="V36" s="18"/>
      <c r="W36" s="18"/>
      <c r="X36" s="18"/>
    </row>
    <row r="37" spans="4:24" x14ac:dyDescent="0.25">
      <c r="D37" s="29"/>
      <c r="E37" s="67" t="s">
        <v>274</v>
      </c>
      <c r="F37" s="43"/>
      <c r="G37" s="68" t="s">
        <v>280</v>
      </c>
      <c r="H37" s="46"/>
      <c r="I37" s="46"/>
      <c r="J37" s="46"/>
      <c r="K37" s="46"/>
      <c r="L37" s="46"/>
      <c r="M37" s="46"/>
      <c r="N37" s="46"/>
      <c r="O37" s="46"/>
      <c r="P37" s="29"/>
      <c r="Q37" s="29"/>
      <c r="R37" s="29"/>
    </row>
    <row r="38" spans="4:24" x14ac:dyDescent="0.25">
      <c r="D38" s="29"/>
      <c r="E38" s="69" t="s">
        <v>222</v>
      </c>
      <c r="F38" s="33"/>
      <c r="G38" s="70" t="s">
        <v>281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4:24" ht="15.75" thickBot="1" x14ac:dyDescent="0.3">
      <c r="D39" s="29"/>
      <c r="E39" s="71" t="s">
        <v>275</v>
      </c>
      <c r="F39" s="72"/>
      <c r="G39" s="73" t="s">
        <v>282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4:24" x14ac:dyDescent="0.25">
      <c r="D40" s="29"/>
      <c r="E40" s="39"/>
      <c r="F40" s="39"/>
      <c r="G40" s="56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4:24" x14ac:dyDescent="0.25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4:24" x14ac:dyDescent="0.25"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</sheetData>
  <sheetProtection formatCells="0" formatColumns="0" formatRows="0" insertColumns="0" insertRows="0" insertHyperlinks="0" deleteColumns="0" deleteRows="0" sort="0" autoFilter="0" pivotTables="0"/>
  <sortState ref="D7:X34">
    <sortCondition descending="1" ref="X34"/>
  </sortState>
  <mergeCells count="9">
    <mergeCell ref="E36:G36"/>
    <mergeCell ref="E40:F40"/>
    <mergeCell ref="E39:F39"/>
    <mergeCell ref="E38:F38"/>
    <mergeCell ref="E37:F37"/>
    <mergeCell ref="D33:E33"/>
    <mergeCell ref="V33:X33"/>
    <mergeCell ref="D34:E34"/>
    <mergeCell ref="V34:X34"/>
  </mergeCells>
  <pageMargins left="0.7" right="0.7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A13" zoomScale="70" zoomScaleNormal="70" workbookViewId="0">
      <selection activeCell="A43" sqref="A43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18" customWidth="1"/>
    <col min="5" max="5" width="8" customWidth="1"/>
    <col min="6" max="6" width="30" customWidth="1"/>
    <col min="7" max="7" width="19.5703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113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x14ac:dyDescent="0.25">
      <c r="A7" s="5"/>
      <c r="B7" s="5">
        <v>3107</v>
      </c>
      <c r="C7" s="5">
        <v>7791</v>
      </c>
      <c r="D7" s="5" t="s">
        <v>58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127.45</v>
      </c>
      <c r="AA7" t="str">
        <f>D7</f>
        <v>Gymnastický klub Vítkovice, z.s.</v>
      </c>
      <c r="AB7">
        <v>1</v>
      </c>
    </row>
    <row r="8" spans="1:29" x14ac:dyDescent="0.25">
      <c r="A8" s="16" t="s">
        <v>235</v>
      </c>
      <c r="B8">
        <f>'II. liga VS5B'!B7</f>
        <v>494451</v>
      </c>
      <c r="C8">
        <f>'II. liga VS5B'!C7</f>
        <v>7791</v>
      </c>
      <c r="D8" t="str">
        <f>'II. liga VS5B'!D7</f>
        <v>Gřešová Lucie</v>
      </c>
      <c r="E8">
        <f>'II. liga VS5B'!E7</f>
        <v>2007</v>
      </c>
      <c r="F8" t="str">
        <f>'II. liga VS5B'!F7</f>
        <v>GK Vítkovice</v>
      </c>
      <c r="G8" t="str">
        <f>'II. liga VS5B'!G7</f>
        <v>Hynek</v>
      </c>
      <c r="H8" s="3">
        <f>'II. liga VS5B'!H7</f>
        <v>2.8</v>
      </c>
      <c r="I8" s="3">
        <f>'II. liga VS5B'!I7</f>
        <v>9.15</v>
      </c>
      <c r="J8" s="3">
        <f>'II. liga VS5B'!J7</f>
        <v>0</v>
      </c>
      <c r="K8" s="3">
        <f>'II. liga VS5B'!K7</f>
        <v>11.95</v>
      </c>
      <c r="L8" s="3">
        <f>'II. liga VS5B'!L7</f>
        <v>1.3</v>
      </c>
      <c r="M8" s="3">
        <f>'II. liga VS5B'!M7</f>
        <v>7.6</v>
      </c>
      <c r="N8" s="3">
        <f>'II. liga VS5B'!N7</f>
        <v>0</v>
      </c>
      <c r="O8" s="3">
        <f>'II. liga VS5B'!O7</f>
        <v>8.9</v>
      </c>
      <c r="P8" s="3">
        <f>'II. liga VS5B'!P7</f>
        <v>2.4</v>
      </c>
      <c r="Q8" s="3">
        <f>'II. liga VS5B'!Q7</f>
        <v>7.1</v>
      </c>
      <c r="R8" s="3">
        <f>'II. liga VS5B'!R7</f>
        <v>0</v>
      </c>
      <c r="S8" s="3">
        <f>'II. liga VS5B'!S7</f>
        <v>9.5</v>
      </c>
      <c r="T8" s="3">
        <f>'II. liga VS5B'!T7</f>
        <v>3.1</v>
      </c>
      <c r="U8" s="3">
        <f>'II. liga VS5B'!U7</f>
        <v>7.5</v>
      </c>
      <c r="V8" s="3">
        <f>'II. liga VS5B'!V7</f>
        <v>0</v>
      </c>
      <c r="W8" s="3">
        <f>'II. liga VS5B'!W7</f>
        <v>10.6</v>
      </c>
      <c r="X8" s="3">
        <f>'II. liga VS5B'!X7</f>
        <v>40.950000000000003</v>
      </c>
      <c r="Z8">
        <f>X12</f>
        <v>127.45</v>
      </c>
      <c r="AA8" t="str">
        <f>D7</f>
        <v>Gymnastický klub Vítkovice, z.s.</v>
      </c>
      <c r="AB8">
        <v>2</v>
      </c>
    </row>
    <row r="9" spans="1:29" x14ac:dyDescent="0.25">
      <c r="A9" s="16"/>
      <c r="B9">
        <f>'II. liga VS5B'!B8</f>
        <v>671537</v>
      </c>
      <c r="C9">
        <f>'II. liga VS5B'!C8</f>
        <v>7791</v>
      </c>
      <c r="D9" t="str">
        <f>'II. liga VS5B'!D8</f>
        <v>Hynek Klaudie</v>
      </c>
      <c r="E9">
        <f>'II. liga VS5B'!E8</f>
        <v>2008</v>
      </c>
      <c r="F9" t="str">
        <f>'II. liga VS5B'!F8</f>
        <v>GK Vítkovice</v>
      </c>
      <c r="G9" t="str">
        <f>'II. liga VS5B'!G8</f>
        <v>Hynek, Grmelová</v>
      </c>
      <c r="H9" s="3">
        <f>'II. liga VS5B'!H8</f>
        <v>2.8</v>
      </c>
      <c r="I9" s="3">
        <f>'II. liga VS5B'!I8</f>
        <v>9</v>
      </c>
      <c r="J9" s="3">
        <f>'II. liga VS5B'!J8</f>
        <v>0</v>
      </c>
      <c r="K9" s="3">
        <f>'II. liga VS5B'!K8</f>
        <v>11.8</v>
      </c>
      <c r="L9" s="3">
        <f>'II. liga VS5B'!L8</f>
        <v>1.9</v>
      </c>
      <c r="M9" s="3">
        <f>'II. liga VS5B'!M8</f>
        <v>7.45</v>
      </c>
      <c r="N9" s="3">
        <f>'II. liga VS5B'!N8</f>
        <v>0</v>
      </c>
      <c r="O9" s="3">
        <f>'II. liga VS5B'!O8</f>
        <v>9.35</v>
      </c>
      <c r="P9" s="3">
        <f>'II. liga VS5B'!P8</f>
        <v>2.6</v>
      </c>
      <c r="Q9" s="3">
        <f>'II. liga VS5B'!Q8</f>
        <v>8</v>
      </c>
      <c r="R9" s="3">
        <f>'II. liga VS5B'!R8</f>
        <v>0</v>
      </c>
      <c r="S9" s="3">
        <f>'II. liga VS5B'!S8</f>
        <v>10.6</v>
      </c>
      <c r="T9" s="3">
        <f>'II. liga VS5B'!T8</f>
        <v>3.4</v>
      </c>
      <c r="U9" s="3">
        <f>'II. liga VS5B'!U8</f>
        <v>7.85</v>
      </c>
      <c r="V9" s="3">
        <f>'II. liga VS5B'!V8</f>
        <v>0</v>
      </c>
      <c r="W9" s="3">
        <f>'II. liga VS5B'!W8</f>
        <v>11.25</v>
      </c>
      <c r="X9" s="3">
        <f>'II. liga VS5B'!X8</f>
        <v>43</v>
      </c>
      <c r="Z9">
        <f>X12</f>
        <v>127.45</v>
      </c>
      <c r="AA9" t="str">
        <f>D7</f>
        <v>Gymnastický klub Vítkovice, z.s.</v>
      </c>
      <c r="AB9">
        <v>3</v>
      </c>
    </row>
    <row r="10" spans="1:29" x14ac:dyDescent="0.25">
      <c r="A10" s="16"/>
      <c r="B10">
        <f>'II. liga VS5B'!B9</f>
        <v>802828</v>
      </c>
      <c r="C10">
        <f>'II. liga VS5B'!C9</f>
        <v>7791</v>
      </c>
      <c r="D10" t="str">
        <f>'II. liga VS5B'!D9</f>
        <v>Krýsová Anna</v>
      </c>
      <c r="E10">
        <f>'II. liga VS5B'!E9</f>
        <v>2006</v>
      </c>
      <c r="F10" t="str">
        <f>'II. liga VS5B'!F9</f>
        <v>GK Vítkovice</v>
      </c>
      <c r="G10" t="str">
        <f>'II. liga VS5B'!G9</f>
        <v>Hynek, Grmelová</v>
      </c>
      <c r="H10" s="3">
        <f>'II. liga VS5B'!H9</f>
        <v>2.8</v>
      </c>
      <c r="I10" s="3">
        <f>'II. liga VS5B'!I9</f>
        <v>8</v>
      </c>
      <c r="J10" s="3">
        <f>'II. liga VS5B'!J9</f>
        <v>0</v>
      </c>
      <c r="K10" s="3">
        <f>'II. liga VS5B'!K9</f>
        <v>10.8</v>
      </c>
      <c r="L10" s="3">
        <f>'II. liga VS5B'!L9</f>
        <v>2.5</v>
      </c>
      <c r="M10" s="3">
        <f>'II. liga VS5B'!M9</f>
        <v>7.45</v>
      </c>
      <c r="N10" s="3">
        <f>'II. liga VS5B'!N9</f>
        <v>0</v>
      </c>
      <c r="O10" s="3">
        <f>'II. liga VS5B'!O9</f>
        <v>9.9499999999999993</v>
      </c>
      <c r="P10" s="3">
        <f>'II. liga VS5B'!P9</f>
        <v>3.6</v>
      </c>
      <c r="Q10" s="3">
        <f>'II. liga VS5B'!Q9</f>
        <v>6.3</v>
      </c>
      <c r="R10" s="3">
        <f>'II. liga VS5B'!R9</f>
        <v>0</v>
      </c>
      <c r="S10" s="3">
        <f>'II. liga VS5B'!S9</f>
        <v>9.9</v>
      </c>
      <c r="T10" s="3">
        <f>'II. liga VS5B'!T9</f>
        <v>3.2</v>
      </c>
      <c r="U10" s="3">
        <f>'II. liga VS5B'!U9</f>
        <v>7.2</v>
      </c>
      <c r="V10" s="3">
        <f>'II. liga VS5B'!V9</f>
        <v>0</v>
      </c>
      <c r="W10" s="3">
        <f>'II. liga VS5B'!W9</f>
        <v>10.4</v>
      </c>
      <c r="X10" s="3">
        <f>'II. liga VS5B'!X9</f>
        <v>41.05</v>
      </c>
      <c r="Z10">
        <f>X12</f>
        <v>127.45</v>
      </c>
      <c r="AA10" t="str">
        <f>D7</f>
        <v>Gymnastický klub Vítkovice, z.s.</v>
      </c>
      <c r="AB10">
        <v>4</v>
      </c>
    </row>
    <row r="11" spans="1:29" x14ac:dyDescent="0.25">
      <c r="A11" s="16"/>
      <c r="B11">
        <f>'II. liga VS5B'!B10</f>
        <v>309960</v>
      </c>
      <c r="C11">
        <f>'II. liga VS5B'!C10</f>
        <v>7791</v>
      </c>
      <c r="D11" t="str">
        <f>'II. liga VS5B'!D10</f>
        <v>Ožanová Rozálie</v>
      </c>
      <c r="E11">
        <f>'II. liga VS5B'!E10</f>
        <v>2008</v>
      </c>
      <c r="F11" t="str">
        <f>'II. liga VS5B'!F10</f>
        <v>GK Vítkovice</v>
      </c>
      <c r="G11" t="str">
        <f>'II. liga VS5B'!G10</f>
        <v>Hynek, Grmelová</v>
      </c>
      <c r="H11" s="3">
        <f>'II. liga VS5B'!H10</f>
        <v>3.5</v>
      </c>
      <c r="I11" s="3">
        <f>'II. liga VS5B'!I10</f>
        <v>8.9499999999999993</v>
      </c>
      <c r="J11" s="3">
        <f>'II. liga VS5B'!J10</f>
        <v>0</v>
      </c>
      <c r="K11" s="3">
        <f>'II. liga VS5B'!K10</f>
        <v>12.45</v>
      </c>
      <c r="L11" s="3">
        <f>'II. liga VS5B'!L10</f>
        <v>2.1</v>
      </c>
      <c r="M11" s="3">
        <f>'II. liga VS5B'!M10</f>
        <v>7.55</v>
      </c>
      <c r="N11" s="3">
        <f>'II. liga VS5B'!N10</f>
        <v>0</v>
      </c>
      <c r="O11" s="3">
        <f>'II. liga VS5B'!O10</f>
        <v>9.65</v>
      </c>
      <c r="P11" s="3">
        <f>'II. liga VS5B'!P10</f>
        <v>3.5</v>
      </c>
      <c r="Q11" s="3">
        <f>'II. liga VS5B'!Q10</f>
        <v>5.95</v>
      </c>
      <c r="R11" s="3">
        <f>'II. liga VS5B'!R10</f>
        <v>0</v>
      </c>
      <c r="S11" s="3">
        <f>'II. liga VS5B'!S10</f>
        <v>9.4499999999999993</v>
      </c>
      <c r="T11" s="3">
        <f>'II. liga VS5B'!T10</f>
        <v>2.7</v>
      </c>
      <c r="U11" s="3">
        <f>'II. liga VS5B'!U10</f>
        <v>7.75</v>
      </c>
      <c r="V11" s="3">
        <f>'II. liga VS5B'!V10</f>
        <v>0</v>
      </c>
      <c r="W11" s="3">
        <f>'II. liga VS5B'!W10</f>
        <v>10.45</v>
      </c>
      <c r="X11" s="3">
        <f>'II. liga VS5B'!X10</f>
        <v>42</v>
      </c>
      <c r="Z11">
        <f>X12</f>
        <v>127.45</v>
      </c>
      <c r="AA11" t="str">
        <f>D7</f>
        <v>Gymnastický klub Vítkovice, z.s.</v>
      </c>
      <c r="AB11">
        <v>5</v>
      </c>
    </row>
    <row r="12" spans="1:29" x14ac:dyDescent="0.25">
      <c r="A12" s="16"/>
      <c r="B12" s="4"/>
      <c r="C12" s="4"/>
      <c r="D12" s="4" t="s">
        <v>59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36.200000000000003</v>
      </c>
      <c r="L12" s="4"/>
      <c r="M12" s="4"/>
      <c r="N12" s="4">
        <v>0</v>
      </c>
      <c r="O12" s="4">
        <f>LARGE(O8:O11,3)+LARGE(O8:O11,2)+LARGE(O8:O11,1)-N12</f>
        <v>28.95</v>
      </c>
      <c r="P12" s="4"/>
      <c r="Q12" s="4"/>
      <c r="R12" s="4">
        <v>0</v>
      </c>
      <c r="S12" s="4">
        <f>LARGE(S8:S11,3)+LARGE(S8:S11,2)+LARGE(S8:S11,1)-R12</f>
        <v>30</v>
      </c>
      <c r="T12" s="4"/>
      <c r="U12" s="4"/>
      <c r="V12" s="4">
        <v>0</v>
      </c>
      <c r="W12" s="4">
        <f>LARGE(W8:W11,3)+LARGE(W8:W11,2)+LARGE(W8:W11,1)-V12</f>
        <v>32.299999999999997</v>
      </c>
      <c r="X12" s="4">
        <f>K12+O12+S12+W12</f>
        <v>127.45</v>
      </c>
      <c r="Z12">
        <f>X12</f>
        <v>127.45</v>
      </c>
      <c r="AA12" t="str">
        <f>D7</f>
        <v>Gymnastický klub Vítkovice, z.s.</v>
      </c>
      <c r="AB12">
        <v>6</v>
      </c>
    </row>
    <row r="13" spans="1:29" x14ac:dyDescent="0.25">
      <c r="A13" s="5"/>
      <c r="B13" s="5">
        <v>3069</v>
      </c>
      <c r="C13" s="5">
        <v>4142</v>
      </c>
      <c r="D13" s="5" t="s">
        <v>126</v>
      </c>
      <c r="E13" s="5"/>
      <c r="F13" s="5"/>
      <c r="G13" s="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/>
      <c r="Z13">
        <f>X24</f>
        <v>121.25</v>
      </c>
      <c r="AA13" t="str">
        <f>D19</f>
        <v>Gymnastický klub Vítkovice, z.s. B</v>
      </c>
      <c r="AB13">
        <v>1</v>
      </c>
    </row>
    <row r="14" spans="1:29" x14ac:dyDescent="0.25">
      <c r="A14" s="16" t="s">
        <v>236</v>
      </c>
      <c r="B14">
        <f>'II. liga VS5B'!B15</f>
        <v>879123</v>
      </c>
      <c r="C14">
        <f>'II. liga VS5B'!C15</f>
        <v>4142</v>
      </c>
      <c r="D14" t="str">
        <f>'II. liga VS5B'!D15</f>
        <v>Hronová Eliška</v>
      </c>
      <c r="E14">
        <f>'II. liga VS5B'!E15</f>
        <v>2008</v>
      </c>
      <c r="F14" t="str">
        <f>'II. liga VS5B'!F15</f>
        <v>T.J. Sokol Moravská Ostrava 1</v>
      </c>
      <c r="G14" t="str">
        <f>'II. liga VS5B'!G15</f>
        <v>Jurčová, Drtílková</v>
      </c>
      <c r="H14" s="3">
        <f>'II. liga VS5B'!H15</f>
        <v>2</v>
      </c>
      <c r="I14" s="3">
        <f>'II. liga VS5B'!I15</f>
        <v>9.1</v>
      </c>
      <c r="J14" s="3">
        <f>'II. liga VS5B'!J15</f>
        <v>0</v>
      </c>
      <c r="K14" s="3">
        <f>'II. liga VS5B'!K15</f>
        <v>11.1</v>
      </c>
      <c r="L14" s="3">
        <f>'II. liga VS5B'!L15</f>
        <v>1.3</v>
      </c>
      <c r="M14" s="3">
        <f>'II. liga VS5B'!M15</f>
        <v>7.45</v>
      </c>
      <c r="N14" s="3">
        <f>'II. liga VS5B'!N15</f>
        <v>0</v>
      </c>
      <c r="O14" s="3">
        <f>'II. liga VS5B'!O15</f>
        <v>8.75</v>
      </c>
      <c r="P14" s="3">
        <f>'II. liga VS5B'!P15</f>
        <v>3.3</v>
      </c>
      <c r="Q14" s="3">
        <f>'II. liga VS5B'!Q15</f>
        <v>5.9</v>
      </c>
      <c r="R14" s="3">
        <f>'II. liga VS5B'!R15</f>
        <v>0</v>
      </c>
      <c r="S14" s="3">
        <f>'II. liga VS5B'!S15</f>
        <v>9.1999999999999993</v>
      </c>
      <c r="T14" s="3">
        <f>'II. liga VS5B'!T15</f>
        <v>2.2000000000000002</v>
      </c>
      <c r="U14" s="3">
        <f>'II. liga VS5B'!U15</f>
        <v>7.9</v>
      </c>
      <c r="V14" s="3">
        <f>'II. liga VS5B'!V15</f>
        <v>0</v>
      </c>
      <c r="W14" s="3">
        <f>'II. liga VS5B'!W15</f>
        <v>10.100000000000001</v>
      </c>
      <c r="X14" s="3">
        <f>'II. liga VS5B'!X15</f>
        <v>39.150000000000006</v>
      </c>
      <c r="Z14">
        <f>X24</f>
        <v>121.25</v>
      </c>
      <c r="AA14" t="str">
        <f>D19</f>
        <v>Gymnastický klub Vítkovice, z.s. B</v>
      </c>
      <c r="AB14">
        <v>2</v>
      </c>
    </row>
    <row r="15" spans="1:29" x14ac:dyDescent="0.25">
      <c r="A15" s="16"/>
      <c r="B15">
        <f>'II. liga VS5B'!B16</f>
        <v>141453</v>
      </c>
      <c r="C15">
        <f>'II. liga VS5B'!C16</f>
        <v>4142</v>
      </c>
      <c r="D15" t="str">
        <f>'II. liga VS5B'!D16</f>
        <v>Macháčková Eliška</v>
      </c>
      <c r="E15">
        <f>'II. liga VS5B'!E16</f>
        <v>2007</v>
      </c>
      <c r="F15" t="str">
        <f>'II. liga VS5B'!F16</f>
        <v>T.J. Sokol Moravská Ostrava 1</v>
      </c>
      <c r="G15" t="str">
        <f>'II. liga VS5B'!G16</f>
        <v>Olšarová, Jurčová</v>
      </c>
      <c r="H15" s="3">
        <f>'II. liga VS5B'!H16</f>
        <v>2</v>
      </c>
      <c r="I15" s="3">
        <f>'II. liga VS5B'!I16</f>
        <v>8.6999999999999993</v>
      </c>
      <c r="J15" s="3">
        <f>'II. liga VS5B'!J16</f>
        <v>0</v>
      </c>
      <c r="K15" s="3">
        <f>'II. liga VS5B'!K16</f>
        <v>10.7</v>
      </c>
      <c r="L15" s="3">
        <f>'II. liga VS5B'!L16</f>
        <v>1.1000000000000001</v>
      </c>
      <c r="M15" s="3">
        <f>'II. liga VS5B'!M16</f>
        <v>7.35</v>
      </c>
      <c r="N15" s="3">
        <f>'II. liga VS5B'!N16</f>
        <v>0</v>
      </c>
      <c r="O15" s="3">
        <f>'II. liga VS5B'!O16</f>
        <v>8.4499999999999993</v>
      </c>
      <c r="P15" s="3">
        <f>'II. liga VS5B'!P16</f>
        <v>2.4</v>
      </c>
      <c r="Q15" s="3">
        <f>'II. liga VS5B'!Q16</f>
        <v>5.8</v>
      </c>
      <c r="R15" s="3">
        <f>'II. liga VS5B'!R16</f>
        <v>0</v>
      </c>
      <c r="S15" s="3">
        <f>'II. liga VS5B'!S16</f>
        <v>8.1999999999999993</v>
      </c>
      <c r="T15" s="3">
        <f>'II. liga VS5B'!T16</f>
        <v>2.1</v>
      </c>
      <c r="U15" s="3">
        <f>'II. liga VS5B'!U16</f>
        <v>7.3</v>
      </c>
      <c r="V15" s="3">
        <f>'II. liga VS5B'!V16</f>
        <v>0</v>
      </c>
      <c r="W15" s="3">
        <f>'II. liga VS5B'!W16</f>
        <v>9.4</v>
      </c>
      <c r="X15" s="3">
        <f>'II. liga VS5B'!X16</f>
        <v>36.75</v>
      </c>
      <c r="Z15">
        <f>X24</f>
        <v>121.25</v>
      </c>
      <c r="AA15" t="str">
        <f>D19</f>
        <v>Gymnastický klub Vítkovice, z.s. B</v>
      </c>
      <c r="AB15">
        <v>3</v>
      </c>
    </row>
    <row r="16" spans="1:29" x14ac:dyDescent="0.25">
      <c r="A16" s="16"/>
      <c r="B16">
        <f>'II. liga VS5B'!B17</f>
        <v>983487</v>
      </c>
      <c r="C16">
        <f>'II. liga VS5B'!C17</f>
        <v>4142</v>
      </c>
      <c r="D16" t="str">
        <f>'II. liga VS5B'!D17</f>
        <v>Švrčková Ella</v>
      </c>
      <c r="E16">
        <f>'II. liga VS5B'!E17</f>
        <v>2009</v>
      </c>
      <c r="F16" t="str">
        <f>'II. liga VS5B'!F17</f>
        <v>T.J. Sokol Moravská Ostrava 1</v>
      </c>
      <c r="G16" t="str">
        <f>'II. liga VS5B'!G17</f>
        <v>Drtílková, Jurčová</v>
      </c>
      <c r="H16" s="3">
        <f>'II. liga VS5B'!H17</f>
        <v>2</v>
      </c>
      <c r="I16" s="3">
        <f>'II. liga VS5B'!I17</f>
        <v>9.4</v>
      </c>
      <c r="J16" s="3">
        <f>'II. liga VS5B'!J17</f>
        <v>0</v>
      </c>
      <c r="K16" s="3">
        <f>'II. liga VS5B'!K17</f>
        <v>11.4</v>
      </c>
      <c r="L16" s="3">
        <f>'II. liga VS5B'!L17</f>
        <v>1.3</v>
      </c>
      <c r="M16" s="3">
        <f>'II. liga VS5B'!M17</f>
        <v>8</v>
      </c>
      <c r="N16" s="3">
        <f>'II. liga VS5B'!N17</f>
        <v>0</v>
      </c>
      <c r="O16" s="3">
        <f>'II. liga VS5B'!O17</f>
        <v>9.3000000000000007</v>
      </c>
      <c r="P16" s="3">
        <f>'II. liga VS5B'!P17</f>
        <v>3.4</v>
      </c>
      <c r="Q16" s="3">
        <f>'II. liga VS5B'!Q17</f>
        <v>7.65</v>
      </c>
      <c r="R16" s="3">
        <f>'II. liga VS5B'!R17</f>
        <v>0</v>
      </c>
      <c r="S16" s="3">
        <f>'II. liga VS5B'!S17</f>
        <v>11.05</v>
      </c>
      <c r="T16" s="3">
        <f>'II. liga VS5B'!T17</f>
        <v>2.2000000000000002</v>
      </c>
      <c r="U16" s="3">
        <f>'II. liga VS5B'!U17</f>
        <v>7.9</v>
      </c>
      <c r="V16" s="3">
        <f>'II. liga VS5B'!V17</f>
        <v>0</v>
      </c>
      <c r="W16" s="3">
        <f>'II. liga VS5B'!W17</f>
        <v>10.100000000000001</v>
      </c>
      <c r="X16" s="3">
        <f>'II. liga VS5B'!X17</f>
        <v>41.850000000000009</v>
      </c>
      <c r="Z16">
        <f>X24</f>
        <v>121.25</v>
      </c>
      <c r="AA16" t="str">
        <f>D19</f>
        <v>Gymnastický klub Vítkovice, z.s. B</v>
      </c>
      <c r="AB16">
        <v>4</v>
      </c>
    </row>
    <row r="17" spans="1:28" x14ac:dyDescent="0.25">
      <c r="A17" s="16"/>
      <c r="B17">
        <f>'II. liga VS5B'!B18</f>
        <v>865886</v>
      </c>
      <c r="C17">
        <f>'II. liga VS5B'!C18</f>
        <v>4142</v>
      </c>
      <c r="D17" t="str">
        <f>'II. liga VS5B'!D18</f>
        <v>Vrátná Johana</v>
      </c>
      <c r="E17">
        <f>'II. liga VS5B'!E18</f>
        <v>2009</v>
      </c>
      <c r="F17" t="str">
        <f>'II. liga VS5B'!F18</f>
        <v>T.J. Sokol Moravská Ostrava 1</v>
      </c>
      <c r="G17" t="str">
        <f>'II. liga VS5B'!G18</f>
        <v>Drtílková, Jurčová</v>
      </c>
      <c r="H17" s="3">
        <f>'II. liga VS5B'!H18</f>
        <v>2</v>
      </c>
      <c r="I17" s="3">
        <f>'II. liga VS5B'!I18</f>
        <v>9.3000000000000007</v>
      </c>
      <c r="J17" s="3">
        <f>'II. liga VS5B'!J18</f>
        <v>0</v>
      </c>
      <c r="K17" s="3">
        <f>'II. liga VS5B'!K18</f>
        <v>11.3</v>
      </c>
      <c r="L17" s="3">
        <f>'II. liga VS5B'!L18</f>
        <v>1.4</v>
      </c>
      <c r="M17" s="3">
        <f>'II. liga VS5B'!M18</f>
        <v>7.3</v>
      </c>
      <c r="N17" s="3">
        <f>'II. liga VS5B'!N18</f>
        <v>0</v>
      </c>
      <c r="O17" s="3">
        <f>'II. liga VS5B'!O18</f>
        <v>8.6999999999999993</v>
      </c>
      <c r="P17" s="3">
        <f>'II. liga VS5B'!P18</f>
        <v>2.9</v>
      </c>
      <c r="Q17" s="3">
        <f>'II. liga VS5B'!Q18</f>
        <v>7.05</v>
      </c>
      <c r="R17" s="3">
        <f>'II. liga VS5B'!R18</f>
        <v>0</v>
      </c>
      <c r="S17" s="3">
        <f>'II. liga VS5B'!S18</f>
        <v>9.9499999999999993</v>
      </c>
      <c r="T17" s="3">
        <f>'II. liga VS5B'!T18</f>
        <v>2.2999999999999998</v>
      </c>
      <c r="U17" s="3">
        <f>'II. liga VS5B'!U18</f>
        <v>8.1</v>
      </c>
      <c r="V17" s="3">
        <f>'II. liga VS5B'!V18</f>
        <v>0</v>
      </c>
      <c r="W17" s="3">
        <f>'II. liga VS5B'!W18</f>
        <v>10.399999999999999</v>
      </c>
      <c r="X17" s="3">
        <f>'II. liga VS5B'!X18</f>
        <v>40.349999999999994</v>
      </c>
      <c r="Z17">
        <f>X24</f>
        <v>121.25</v>
      </c>
      <c r="AA17" t="str">
        <f>D19</f>
        <v>Gymnastický klub Vítkovice, z.s. B</v>
      </c>
      <c r="AB17">
        <v>5</v>
      </c>
    </row>
    <row r="18" spans="1:28" x14ac:dyDescent="0.25">
      <c r="A18" s="16"/>
      <c r="B18" s="4"/>
      <c r="C18" s="4"/>
      <c r="D18" s="4" t="s">
        <v>59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33.799999999999997</v>
      </c>
      <c r="L18" s="4"/>
      <c r="M18" s="4"/>
      <c r="N18" s="4">
        <v>0</v>
      </c>
      <c r="O18" s="4">
        <f>LARGE(O14:O17,3)+LARGE(O14:O17,2)+LARGE(O14:O17,1)-N18</f>
        <v>26.75</v>
      </c>
      <c r="P18" s="4"/>
      <c r="Q18" s="4"/>
      <c r="R18" s="4">
        <v>0</v>
      </c>
      <c r="S18" s="4">
        <f>LARGE(S14:S17,3)+LARGE(S14:S17,2)+LARGE(S14:S17,1)-R18</f>
        <v>30.2</v>
      </c>
      <c r="T18" s="4"/>
      <c r="U18" s="4"/>
      <c r="V18" s="4">
        <v>0</v>
      </c>
      <c r="W18" s="4">
        <f>LARGE(W14:W17,3)+LARGE(W14:W17,2)+LARGE(W14:W17,1)-V18</f>
        <v>30.6</v>
      </c>
      <c r="X18" s="4">
        <f>K18+O18+S18+W18</f>
        <v>121.35</v>
      </c>
      <c r="Z18">
        <f>X24</f>
        <v>121.25</v>
      </c>
      <c r="AA18" t="str">
        <f>D19</f>
        <v>Gymnastický klub Vítkovice, z.s. B</v>
      </c>
      <c r="AB18">
        <v>6</v>
      </c>
    </row>
    <row r="19" spans="1:28" x14ac:dyDescent="0.25">
      <c r="A19" s="5"/>
      <c r="B19" s="5">
        <v>3108</v>
      </c>
      <c r="C19" s="5">
        <v>7791</v>
      </c>
      <c r="D19" s="5" t="s">
        <v>60</v>
      </c>
      <c r="E19" s="5"/>
      <c r="F19" s="5"/>
      <c r="G19" s="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/>
      <c r="Z19">
        <f>X18</f>
        <v>121.35</v>
      </c>
      <c r="AA19" t="str">
        <f>D13</f>
        <v>Tělocvičná jednota Sokol Moravská Ostrava 1 A</v>
      </c>
      <c r="AB19">
        <v>1</v>
      </c>
    </row>
    <row r="20" spans="1:28" x14ac:dyDescent="0.25">
      <c r="A20" s="16" t="s">
        <v>240</v>
      </c>
      <c r="B20">
        <f>'II. liga VS5B'!B11</f>
        <v>379495</v>
      </c>
      <c r="C20">
        <f>'II. liga VS5B'!C11</f>
        <v>7791</v>
      </c>
      <c r="D20" t="str">
        <f>'II. liga VS5B'!D11</f>
        <v>Nykodymová Aneta</v>
      </c>
      <c r="E20">
        <f>'II. liga VS5B'!E11</f>
        <v>2007</v>
      </c>
      <c r="F20" t="str">
        <f>'II. liga VS5B'!F11</f>
        <v>GK Vítkovice</v>
      </c>
      <c r="G20" t="str">
        <f>'II. liga VS5B'!G11</f>
        <v>Grmelová</v>
      </c>
      <c r="H20" s="3">
        <f>'II. liga VS5B'!H11</f>
        <v>2.8</v>
      </c>
      <c r="I20" s="3">
        <f>'II. liga VS5B'!I11</f>
        <v>8.6999999999999993</v>
      </c>
      <c r="J20" s="3">
        <f>'II. liga VS5B'!J11</f>
        <v>0</v>
      </c>
      <c r="K20" s="3">
        <f>'II. liga VS5B'!K11</f>
        <v>11.5</v>
      </c>
      <c r="L20" s="3">
        <f>'II. liga VS5B'!L11</f>
        <v>1.3</v>
      </c>
      <c r="M20" s="3">
        <f>'II. liga VS5B'!M11</f>
        <v>6.75</v>
      </c>
      <c r="N20" s="3">
        <f>'II. liga VS5B'!N11</f>
        <v>0</v>
      </c>
      <c r="O20" s="3">
        <f>'II. liga VS5B'!O11</f>
        <v>8.0500000000000007</v>
      </c>
      <c r="P20" s="3">
        <f>'II. liga VS5B'!P11</f>
        <v>2.8</v>
      </c>
      <c r="Q20" s="3">
        <f>'II. liga VS5B'!Q11</f>
        <v>7.85</v>
      </c>
      <c r="R20" s="3">
        <f>'II. liga VS5B'!R11</f>
        <v>0</v>
      </c>
      <c r="S20" s="3">
        <f>'II. liga VS5B'!S11</f>
        <v>10.649999999999999</v>
      </c>
      <c r="T20" s="3">
        <f>'II. liga VS5B'!T11</f>
        <v>2.5</v>
      </c>
      <c r="U20" s="3">
        <f>'II. liga VS5B'!U11</f>
        <v>7.65</v>
      </c>
      <c r="V20" s="3">
        <f>'II. liga VS5B'!V11</f>
        <v>0</v>
      </c>
      <c r="W20" s="3">
        <f>'II. liga VS5B'!W11</f>
        <v>10.15</v>
      </c>
      <c r="X20" s="3">
        <f>'II. liga VS5B'!X11</f>
        <v>40.35</v>
      </c>
      <c r="Z20">
        <f>X18</f>
        <v>121.35</v>
      </c>
      <c r="AA20" t="str">
        <f>D13</f>
        <v>Tělocvičná jednota Sokol Moravská Ostrava 1 A</v>
      </c>
      <c r="AB20">
        <v>2</v>
      </c>
    </row>
    <row r="21" spans="1:28" x14ac:dyDescent="0.25">
      <c r="A21" s="16"/>
      <c r="B21">
        <f>'II. liga VS5B'!B12</f>
        <v>270654</v>
      </c>
      <c r="C21">
        <f>'II. liga VS5B'!C12</f>
        <v>7791</v>
      </c>
      <c r="D21" t="str">
        <f>'II. liga VS5B'!D12</f>
        <v>Semaniv Julie</v>
      </c>
      <c r="E21">
        <f>'II. liga VS5B'!E12</f>
        <v>2005</v>
      </c>
      <c r="F21" t="str">
        <f>'II. liga VS5B'!F12</f>
        <v>GK Vítkovice</v>
      </c>
      <c r="G21" t="str">
        <f>'II. liga VS5B'!G12</f>
        <v>Hynek</v>
      </c>
      <c r="H21" s="3">
        <f>'II. liga VS5B'!H12</f>
        <v>2.8</v>
      </c>
      <c r="I21" s="3">
        <f>'II. liga VS5B'!I12</f>
        <v>8.15</v>
      </c>
      <c r="J21" s="3">
        <f>'II. liga VS5B'!J12</f>
        <v>0</v>
      </c>
      <c r="K21" s="3">
        <f>'II. liga VS5B'!K12</f>
        <v>10.95</v>
      </c>
      <c r="L21" s="3">
        <f>'II. liga VS5B'!L12</f>
        <v>1.3</v>
      </c>
      <c r="M21" s="3">
        <f>'II. liga VS5B'!M12</f>
        <v>8.0500000000000007</v>
      </c>
      <c r="N21" s="3">
        <f>'II. liga VS5B'!N12</f>
        <v>0</v>
      </c>
      <c r="O21" s="3">
        <f>'II. liga VS5B'!O12</f>
        <v>9.3500000000000014</v>
      </c>
      <c r="P21" s="3">
        <f>'II. liga VS5B'!P12</f>
        <v>3.3</v>
      </c>
      <c r="Q21" s="3">
        <f>'II. liga VS5B'!Q12</f>
        <v>8.1</v>
      </c>
      <c r="R21" s="3">
        <f>'II. liga VS5B'!R12</f>
        <v>0</v>
      </c>
      <c r="S21" s="3">
        <f>'II. liga VS5B'!S12</f>
        <v>11.399999999999999</v>
      </c>
      <c r="T21" s="3">
        <f>'II. liga VS5B'!T12</f>
        <v>2.8</v>
      </c>
      <c r="U21" s="3">
        <f>'II. liga VS5B'!U12</f>
        <v>7.6</v>
      </c>
      <c r="V21" s="3">
        <f>'II. liga VS5B'!V12</f>
        <v>0</v>
      </c>
      <c r="W21" s="3">
        <f>'II. liga VS5B'!W12</f>
        <v>10.399999999999999</v>
      </c>
      <c r="X21" s="3">
        <f>'II. liga VS5B'!X12</f>
        <v>42.099999999999994</v>
      </c>
      <c r="Z21">
        <f>X18</f>
        <v>121.35</v>
      </c>
      <c r="AA21" t="str">
        <f>D13</f>
        <v>Tělocvičná jednota Sokol Moravská Ostrava 1 A</v>
      </c>
      <c r="AB21">
        <v>3</v>
      </c>
    </row>
    <row r="22" spans="1:28" x14ac:dyDescent="0.25">
      <c r="A22" s="16"/>
      <c r="B22">
        <f>'II. liga VS5B'!B13</f>
        <v>318398</v>
      </c>
      <c r="C22">
        <f>'II. liga VS5B'!C13</f>
        <v>7791</v>
      </c>
      <c r="D22" t="str">
        <f>'II. liga VS5B'!D13</f>
        <v>Gromnicová Tereza</v>
      </c>
      <c r="E22">
        <f>'II. liga VS5B'!E13</f>
        <v>2008</v>
      </c>
      <c r="F22" t="str">
        <f>'II. liga VS5B'!F13</f>
        <v>GK Vítkovice</v>
      </c>
      <c r="G22" t="str">
        <f>'II. liga VS5B'!G13</f>
        <v>Hynek</v>
      </c>
      <c r="H22" s="3">
        <f>'II. liga VS5B'!H13</f>
        <v>2.4</v>
      </c>
      <c r="I22" s="3">
        <f>'II. liga VS5B'!I13</f>
        <v>8.9</v>
      </c>
      <c r="J22" s="3">
        <f>'II. liga VS5B'!J13</f>
        <v>0</v>
      </c>
      <c r="K22" s="3">
        <f>'II. liga VS5B'!K13</f>
        <v>11.3</v>
      </c>
      <c r="L22" s="3">
        <f>'II. liga VS5B'!L13</f>
        <v>1.3</v>
      </c>
      <c r="M22" s="3">
        <f>'II. liga VS5B'!M13</f>
        <v>7.1</v>
      </c>
      <c r="N22" s="3">
        <f>'II. liga VS5B'!N13</f>
        <v>0</v>
      </c>
      <c r="O22" s="3">
        <f>'II. liga VS5B'!O13</f>
        <v>8.4</v>
      </c>
      <c r="P22" s="3">
        <f>'II. liga VS5B'!P13</f>
        <v>2.1</v>
      </c>
      <c r="Q22" s="3">
        <f>'II. liga VS5B'!Q13</f>
        <v>6.4</v>
      </c>
      <c r="R22" s="3">
        <f>'II. liga VS5B'!R13</f>
        <v>0</v>
      </c>
      <c r="S22" s="3">
        <f>'II. liga VS5B'!S13</f>
        <v>8.5</v>
      </c>
      <c r="T22" s="3">
        <f>'II. liga VS5B'!T13</f>
        <v>2.6</v>
      </c>
      <c r="U22" s="3">
        <f>'II. liga VS5B'!U13</f>
        <v>7.6</v>
      </c>
      <c r="V22" s="3">
        <f>'II. liga VS5B'!V13</f>
        <v>0</v>
      </c>
      <c r="W22" s="3">
        <f>'II. liga VS5B'!W13</f>
        <v>10.199999999999999</v>
      </c>
      <c r="X22" s="3">
        <f>'II. liga VS5B'!X13</f>
        <v>38.400000000000006</v>
      </c>
      <c r="Z22">
        <f>X18</f>
        <v>121.35</v>
      </c>
      <c r="AA22" t="str">
        <f>D13</f>
        <v>Tělocvičná jednota Sokol Moravská Ostrava 1 A</v>
      </c>
      <c r="AB22">
        <v>4</v>
      </c>
    </row>
    <row r="23" spans="1:28" x14ac:dyDescent="0.25">
      <c r="A23" s="16"/>
      <c r="B23">
        <f>'II. liga VS5B'!B14</f>
        <v>428668</v>
      </c>
      <c r="C23">
        <f>'II. liga VS5B'!C14</f>
        <v>7791</v>
      </c>
      <c r="D23" t="str">
        <f>'II. liga VS5B'!D14</f>
        <v>Papoušková Natálie</v>
      </c>
      <c r="E23">
        <f>'II. liga VS5B'!E14</f>
        <v>2008</v>
      </c>
      <c r="F23" t="str">
        <f>'II. liga VS5B'!F14</f>
        <v>GK Vítkovice</v>
      </c>
      <c r="G23" t="str">
        <f>'II. liga VS5B'!G14</f>
        <v>Hynek, Grmelová</v>
      </c>
      <c r="H23" s="3">
        <f>'II. liga VS5B'!H14</f>
        <v>2.4</v>
      </c>
      <c r="I23" s="3">
        <f>'II. liga VS5B'!I14</f>
        <v>8.85</v>
      </c>
      <c r="J23" s="3">
        <f>'II. liga VS5B'!J14</f>
        <v>0</v>
      </c>
      <c r="K23" s="3">
        <f>'II. liga VS5B'!K14</f>
        <v>11.25</v>
      </c>
      <c r="L23" s="3">
        <f>'II. liga VS5B'!L14</f>
        <v>1.3</v>
      </c>
      <c r="M23" s="3">
        <f>'II. liga VS5B'!M14</f>
        <v>4.95</v>
      </c>
      <c r="N23" s="3">
        <f>'II. liga VS5B'!N14</f>
        <v>0</v>
      </c>
      <c r="O23" s="3">
        <f>'II. liga VS5B'!O14</f>
        <v>6.25</v>
      </c>
      <c r="P23" s="3">
        <f>'II. liga VS5B'!P14</f>
        <v>2.6</v>
      </c>
      <c r="Q23" s="3">
        <f>'II. liga VS5B'!Q14</f>
        <v>6</v>
      </c>
      <c r="R23" s="3">
        <f>'II. liga VS5B'!R14</f>
        <v>0</v>
      </c>
      <c r="S23" s="3">
        <f>'II. liga VS5B'!S14</f>
        <v>8.6</v>
      </c>
      <c r="T23" s="3">
        <f>'II. liga VS5B'!T14</f>
        <v>2.1</v>
      </c>
      <c r="U23" s="3">
        <f>'II. liga VS5B'!U14</f>
        <v>7.5</v>
      </c>
      <c r="V23" s="3">
        <f>'II. liga VS5B'!V14</f>
        <v>0</v>
      </c>
      <c r="W23" s="3">
        <f>'II. liga VS5B'!W14</f>
        <v>9.6</v>
      </c>
      <c r="X23" s="3">
        <f>'II. liga VS5B'!X14</f>
        <v>35.700000000000003</v>
      </c>
      <c r="Z23">
        <f>X18</f>
        <v>121.35</v>
      </c>
      <c r="AA23" t="str">
        <f>D13</f>
        <v>Tělocvičná jednota Sokol Moravská Ostrava 1 A</v>
      </c>
      <c r="AB23">
        <v>5</v>
      </c>
    </row>
    <row r="24" spans="1:28" x14ac:dyDescent="0.25">
      <c r="A24" s="16"/>
      <c r="B24" s="4"/>
      <c r="C24" s="4"/>
      <c r="D24" s="4" t="s">
        <v>59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34.049999999999997</v>
      </c>
      <c r="L24" s="4"/>
      <c r="M24" s="4"/>
      <c r="N24" s="4">
        <v>0</v>
      </c>
      <c r="O24" s="4">
        <f>LARGE(O20:O23,3)+LARGE(O20:O23,2)+LARGE(O20:O23,1)-N24</f>
        <v>25.800000000000004</v>
      </c>
      <c r="P24" s="4"/>
      <c r="Q24" s="4"/>
      <c r="R24" s="4">
        <v>0</v>
      </c>
      <c r="S24" s="4">
        <f>LARGE(S20:S23,3)+LARGE(S20:S23,2)+LARGE(S20:S23,1)-R24</f>
        <v>30.65</v>
      </c>
      <c r="T24" s="4"/>
      <c r="U24" s="4"/>
      <c r="V24" s="4">
        <v>0</v>
      </c>
      <c r="W24" s="4">
        <f>LARGE(W20:W23,3)+LARGE(W20:W23,2)+LARGE(W20:W23,1)-V24</f>
        <v>30.75</v>
      </c>
      <c r="X24" s="4">
        <f>K24+O24+S24+W24</f>
        <v>121.25</v>
      </c>
      <c r="Z24">
        <f>X18</f>
        <v>121.35</v>
      </c>
      <c r="AA24" t="str">
        <f>D13</f>
        <v>Tělocvičná jednota Sokol Moravská Ostrava 1 A</v>
      </c>
      <c r="AB24">
        <v>6</v>
      </c>
    </row>
    <row r="25" spans="1:28" x14ac:dyDescent="0.25">
      <c r="A25" s="5"/>
      <c r="B25" s="5">
        <v>3070</v>
      </c>
      <c r="C25" s="5">
        <v>4142</v>
      </c>
      <c r="D25" s="5" t="s">
        <v>133</v>
      </c>
      <c r="E25" s="5"/>
      <c r="F25" s="5"/>
      <c r="G25" s="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/>
      <c r="Z25">
        <f>X30</f>
        <v>110.89999999999999</v>
      </c>
      <c r="AA25" t="str">
        <f>D25</f>
        <v>Tělocvičná jednota Sokol Moravská Ostrava 1 B</v>
      </c>
      <c r="AB25">
        <v>1</v>
      </c>
    </row>
    <row r="26" spans="1:28" x14ac:dyDescent="0.25">
      <c r="A26" s="16" t="s">
        <v>239</v>
      </c>
      <c r="B26">
        <f>'II. liga VS5B'!B19</f>
        <v>845655</v>
      </c>
      <c r="C26">
        <f>'II. liga VS5B'!C19</f>
        <v>4142</v>
      </c>
      <c r="D26" t="str">
        <f>'II. liga VS5B'!D19</f>
        <v>Pačutová Mahulena</v>
      </c>
      <c r="E26">
        <f>'II. liga VS5B'!E19</f>
        <v>2010</v>
      </c>
      <c r="F26" t="str">
        <f>'II. liga VS5B'!F19</f>
        <v>T.J. Sokol Moravská Ostrava 1</v>
      </c>
      <c r="G26" t="str">
        <f>'II. liga VS5B'!G19</f>
        <v>Drtílková, Jurčová</v>
      </c>
      <c r="H26" s="3">
        <f>'II. liga VS5B'!H19</f>
        <v>2</v>
      </c>
      <c r="I26" s="3">
        <f>'II. liga VS5B'!I19</f>
        <v>8.6999999999999993</v>
      </c>
      <c r="J26" s="3">
        <f>'II. liga VS5B'!J19</f>
        <v>0</v>
      </c>
      <c r="K26" s="3">
        <f>'II. liga VS5B'!K19</f>
        <v>10.7</v>
      </c>
      <c r="L26" s="3">
        <f>'II. liga VS5B'!L19</f>
        <v>1.1000000000000001</v>
      </c>
      <c r="M26" s="3">
        <f>'II. liga VS5B'!M19</f>
        <v>7</v>
      </c>
      <c r="N26" s="3">
        <f>'II. liga VS5B'!N19</f>
        <v>2</v>
      </c>
      <c r="O26" s="3">
        <f>'II. liga VS5B'!O19</f>
        <v>6.1</v>
      </c>
      <c r="P26" s="3">
        <f>'II. liga VS5B'!P19</f>
        <v>1.9</v>
      </c>
      <c r="Q26" s="3">
        <f>'II. liga VS5B'!Q19</f>
        <v>8</v>
      </c>
      <c r="R26" s="3">
        <f>'II. liga VS5B'!R19</f>
        <v>0</v>
      </c>
      <c r="S26" s="3">
        <f>'II. liga VS5B'!S19</f>
        <v>9.9</v>
      </c>
      <c r="T26" s="3">
        <f>'II. liga VS5B'!T19</f>
        <v>1.9</v>
      </c>
      <c r="U26" s="3">
        <f>'II. liga VS5B'!U19</f>
        <v>6.5</v>
      </c>
      <c r="V26" s="3">
        <f>'II. liga VS5B'!V19</f>
        <v>0</v>
      </c>
      <c r="W26" s="3">
        <f>'II. liga VS5B'!W19</f>
        <v>8.4</v>
      </c>
      <c r="X26" s="3">
        <f>'II. liga VS5B'!X19</f>
        <v>35.099999999999994</v>
      </c>
      <c r="Z26">
        <f>X30</f>
        <v>110.89999999999999</v>
      </c>
      <c r="AA26" t="str">
        <f>D25</f>
        <v>Tělocvičná jednota Sokol Moravská Ostrava 1 B</v>
      </c>
      <c r="AB26">
        <v>2</v>
      </c>
    </row>
    <row r="27" spans="1:28" x14ac:dyDescent="0.25">
      <c r="A27" s="16"/>
      <c r="B27">
        <f>'II. liga VS5B'!B20</f>
        <v>887983</v>
      </c>
      <c r="C27">
        <f>'II. liga VS5B'!C20</f>
        <v>4142</v>
      </c>
      <c r="D27" t="str">
        <f>'II. liga VS5B'!D20</f>
        <v>Švábková Sofie</v>
      </c>
      <c r="E27">
        <f>'II. liga VS5B'!E20</f>
        <v>2011</v>
      </c>
      <c r="F27" t="str">
        <f>'II. liga VS5B'!F20</f>
        <v>T.J. Sokol Moravská Ostrava 1</v>
      </c>
      <c r="G27" t="str">
        <f>'II. liga VS5B'!G20</f>
        <v>Drtílková, Jurčová</v>
      </c>
      <c r="H27" s="3">
        <f>'II. liga VS5B'!H20</f>
        <v>2</v>
      </c>
      <c r="I27" s="3">
        <f>'II. liga VS5B'!I20</f>
        <v>8.5</v>
      </c>
      <c r="J27" s="3">
        <f>'II. liga VS5B'!J20</f>
        <v>0</v>
      </c>
      <c r="K27" s="3">
        <f>'II. liga VS5B'!K20</f>
        <v>10.5</v>
      </c>
      <c r="L27" s="3">
        <f>'II. liga VS5B'!L20</f>
        <v>1.1000000000000001</v>
      </c>
      <c r="M27" s="3">
        <f>'II. liga VS5B'!M20</f>
        <v>8.1</v>
      </c>
      <c r="N27" s="3">
        <f>'II. liga VS5B'!N20</f>
        <v>2</v>
      </c>
      <c r="O27" s="3">
        <f>'II. liga VS5B'!O20</f>
        <v>7.1999999999999993</v>
      </c>
      <c r="P27" s="3">
        <f>'II. liga VS5B'!P20</f>
        <v>2.5</v>
      </c>
      <c r="Q27" s="3">
        <f>'II. liga VS5B'!Q20</f>
        <v>7.3</v>
      </c>
      <c r="R27" s="3">
        <f>'II. liga VS5B'!R20</f>
        <v>0</v>
      </c>
      <c r="S27" s="3">
        <f>'II. liga VS5B'!S20</f>
        <v>9.8000000000000007</v>
      </c>
      <c r="T27" s="3">
        <f>'II. liga VS5B'!T20</f>
        <v>2.1</v>
      </c>
      <c r="U27" s="3">
        <f>'II. liga VS5B'!U20</f>
        <v>7.05</v>
      </c>
      <c r="V27" s="3">
        <f>'II. liga VS5B'!V20</f>
        <v>0</v>
      </c>
      <c r="W27" s="3">
        <f>'II. liga VS5B'!W20</f>
        <v>9.15</v>
      </c>
      <c r="X27" s="3">
        <f>'II. liga VS5B'!X20</f>
        <v>36.65</v>
      </c>
      <c r="Z27">
        <f>X30</f>
        <v>110.89999999999999</v>
      </c>
      <c r="AA27" t="str">
        <f>D25</f>
        <v>Tělocvičná jednota Sokol Moravská Ostrava 1 B</v>
      </c>
      <c r="AB27">
        <v>3</v>
      </c>
    </row>
    <row r="28" spans="1:28" x14ac:dyDescent="0.25">
      <c r="A28" s="16"/>
      <c r="B28">
        <f>'II. liga VS5B'!B21</f>
        <v>850138</v>
      </c>
      <c r="C28">
        <f>'II. liga VS5B'!C21</f>
        <v>4142</v>
      </c>
      <c r="D28" t="str">
        <f>'II. liga VS5B'!D21</f>
        <v>Švrčková Anita</v>
      </c>
      <c r="E28">
        <f>'II. liga VS5B'!E21</f>
        <v>2011</v>
      </c>
      <c r="F28" t="str">
        <f>'II. liga VS5B'!F21</f>
        <v>T.J. Sokol Moravská Ostrava 1</v>
      </c>
      <c r="G28" t="str">
        <f>'II. liga VS5B'!G21</f>
        <v>Drtílková, Jurčová</v>
      </c>
      <c r="H28" s="3">
        <f>'II. liga VS5B'!H21</f>
        <v>2</v>
      </c>
      <c r="I28" s="3">
        <f>'II. liga VS5B'!I21</f>
        <v>9.1</v>
      </c>
      <c r="J28" s="3">
        <f>'II. liga VS5B'!J21</f>
        <v>0</v>
      </c>
      <c r="K28" s="3">
        <f>'II. liga VS5B'!K21</f>
        <v>11.1</v>
      </c>
      <c r="L28" s="3">
        <f>'II. liga VS5B'!L21</f>
        <v>1.1000000000000001</v>
      </c>
      <c r="M28" s="3">
        <f>'II. liga VS5B'!M21</f>
        <v>7.45</v>
      </c>
      <c r="N28" s="3">
        <f>'II. liga VS5B'!N21</f>
        <v>2</v>
      </c>
      <c r="O28" s="3">
        <f>'II. liga VS5B'!O21</f>
        <v>6.5500000000000007</v>
      </c>
      <c r="P28" s="3">
        <f>'II. liga VS5B'!P21</f>
        <v>2.4</v>
      </c>
      <c r="Q28" s="3">
        <f>'II. liga VS5B'!Q21</f>
        <v>6.15</v>
      </c>
      <c r="R28" s="3">
        <f>'II. liga VS5B'!R21</f>
        <v>0</v>
      </c>
      <c r="S28" s="3">
        <f>'II. liga VS5B'!S21</f>
        <v>8.5500000000000007</v>
      </c>
      <c r="T28" s="3">
        <f>'II. liga VS5B'!T21</f>
        <v>1.9</v>
      </c>
      <c r="U28" s="3">
        <f>'II. liga VS5B'!U21</f>
        <v>6.8</v>
      </c>
      <c r="V28" s="3">
        <f>'II. liga VS5B'!V21</f>
        <v>0</v>
      </c>
      <c r="W28" s="3">
        <f>'II. liga VS5B'!W21</f>
        <v>8.6999999999999993</v>
      </c>
      <c r="X28" s="3">
        <f>'II. liga VS5B'!X21</f>
        <v>34.9</v>
      </c>
      <c r="Z28">
        <f>X30</f>
        <v>110.89999999999999</v>
      </c>
      <c r="AA28" t="str">
        <f>D25</f>
        <v>Tělocvičná jednota Sokol Moravská Ostrava 1 B</v>
      </c>
      <c r="AB28">
        <v>4</v>
      </c>
    </row>
    <row r="29" spans="1:28" x14ac:dyDescent="0.25">
      <c r="A29" s="16"/>
      <c r="B29">
        <f>'II. liga VS5B'!B22</f>
        <v>595617</v>
      </c>
      <c r="C29">
        <f>'II. liga VS5B'!C22</f>
        <v>4142</v>
      </c>
      <c r="D29" t="str">
        <f>'II. liga VS5B'!D22</f>
        <v>Vojtková Nela</v>
      </c>
      <c r="E29">
        <f>'II. liga VS5B'!E22</f>
        <v>2010</v>
      </c>
      <c r="F29" t="str">
        <f>'II. liga VS5B'!F22</f>
        <v>T.J. Sokol Moravská Ostrava 1</v>
      </c>
      <c r="G29" t="str">
        <f>'II. liga VS5B'!G22</f>
        <v>Drtílková, Jurčová</v>
      </c>
      <c r="H29" s="3">
        <f>'II. liga VS5B'!H22</f>
        <v>2</v>
      </c>
      <c r="I29" s="3">
        <f>'II. liga VS5B'!I22</f>
        <v>8.9499999999999993</v>
      </c>
      <c r="J29" s="3">
        <f>'II. liga VS5B'!J22</f>
        <v>0</v>
      </c>
      <c r="K29" s="3">
        <f>'II. liga VS5B'!K22</f>
        <v>10.95</v>
      </c>
      <c r="L29" s="3">
        <f>'II. liga VS5B'!L22</f>
        <v>1.1000000000000001</v>
      </c>
      <c r="M29" s="3">
        <f>'II. liga VS5B'!M22</f>
        <v>7.25</v>
      </c>
      <c r="N29" s="3">
        <f>'II. liga VS5B'!N22</f>
        <v>2</v>
      </c>
      <c r="O29" s="3">
        <f>'II. liga VS5B'!O22</f>
        <v>6.35</v>
      </c>
      <c r="P29" s="3">
        <f>'II. liga VS5B'!P22</f>
        <v>2.6</v>
      </c>
      <c r="Q29" s="3">
        <f>'II. liga VS5B'!Q22</f>
        <v>8.1999999999999993</v>
      </c>
      <c r="R29" s="3">
        <f>'II. liga VS5B'!R22</f>
        <v>0</v>
      </c>
      <c r="S29" s="3">
        <f>'II. liga VS5B'!S22</f>
        <v>10.799999999999999</v>
      </c>
      <c r="T29" s="3">
        <f>'II. liga VS5B'!T22</f>
        <v>2.1</v>
      </c>
      <c r="U29" s="3">
        <f>'II. liga VS5B'!U22</f>
        <v>7.6</v>
      </c>
      <c r="V29" s="3">
        <f>'II. liga VS5B'!V22</f>
        <v>0</v>
      </c>
      <c r="W29" s="3">
        <f>'II. liga VS5B'!W22</f>
        <v>9.6999999999999993</v>
      </c>
      <c r="X29" s="3">
        <f>'II. liga VS5B'!X22</f>
        <v>37.799999999999997</v>
      </c>
      <c r="Z29">
        <f>X30</f>
        <v>110.89999999999999</v>
      </c>
      <c r="AA29" t="str">
        <f>D25</f>
        <v>Tělocvičná jednota Sokol Moravská Ostrava 1 B</v>
      </c>
      <c r="AB29">
        <v>5</v>
      </c>
    </row>
    <row r="30" spans="1:28" x14ac:dyDescent="0.25">
      <c r="A30" s="16"/>
      <c r="B30" s="4"/>
      <c r="C30" s="4"/>
      <c r="D30" s="4" t="s">
        <v>59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32.75</v>
      </c>
      <c r="L30" s="4"/>
      <c r="M30" s="4"/>
      <c r="N30" s="4">
        <v>0</v>
      </c>
      <c r="O30" s="4">
        <f>LARGE(O26:O29,3)+LARGE(O26:O29,2)+LARGE(O26:O29,1)-N30</f>
        <v>20.100000000000001</v>
      </c>
      <c r="P30" s="4"/>
      <c r="Q30" s="4"/>
      <c r="R30" s="4">
        <v>0</v>
      </c>
      <c r="S30" s="4">
        <f>LARGE(S26:S29,3)+LARGE(S26:S29,2)+LARGE(S26:S29,1)-R30</f>
        <v>30.5</v>
      </c>
      <c r="T30" s="4"/>
      <c r="U30" s="4"/>
      <c r="V30" s="4">
        <v>0</v>
      </c>
      <c r="W30" s="4">
        <f>LARGE(W26:W29,3)+LARGE(W26:W29,2)+LARGE(W26:W29,1)-V30</f>
        <v>27.55</v>
      </c>
      <c r="X30" s="4">
        <f>K30+O30+S30+W30</f>
        <v>110.89999999999999</v>
      </c>
      <c r="Z30">
        <f>X30</f>
        <v>110.89999999999999</v>
      </c>
      <c r="AA30" t="str">
        <f>D25</f>
        <v>Tělocvičná jednota Sokol Moravská Ostrava 1 B</v>
      </c>
      <c r="AB30">
        <v>6</v>
      </c>
    </row>
    <row r="31" spans="1:28" x14ac:dyDescent="0.25">
      <c r="A31" s="5"/>
      <c r="B31" s="5">
        <v>3071</v>
      </c>
      <c r="C31" s="5">
        <v>4142</v>
      </c>
      <c r="D31" s="5" t="s">
        <v>138</v>
      </c>
      <c r="E31" s="5"/>
      <c r="F31" s="5"/>
      <c r="G31" s="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/>
      <c r="Z31">
        <f>X36</f>
        <v>106.15</v>
      </c>
      <c r="AA31" t="str">
        <f>D31</f>
        <v>Tělocvičná jednota Sokol Moravská Ostrava 1 C</v>
      </c>
      <c r="AB31">
        <v>1</v>
      </c>
    </row>
    <row r="32" spans="1:28" x14ac:dyDescent="0.25">
      <c r="A32" s="16" t="s">
        <v>241</v>
      </c>
      <c r="B32">
        <f>'II. liga VS5B'!B23</f>
        <v>475516</v>
      </c>
      <c r="C32">
        <f>'II. liga VS5B'!C23</f>
        <v>4142</v>
      </c>
      <c r="D32" t="str">
        <f>'II. liga VS5B'!D23</f>
        <v>Novotná Sára Anna</v>
      </c>
      <c r="E32">
        <f>'II. liga VS5B'!E23</f>
        <v>2011</v>
      </c>
      <c r="F32" t="str">
        <f>'II. liga VS5B'!F23</f>
        <v>T.J. Sokol Moravská Ostrava 1</v>
      </c>
      <c r="G32" t="str">
        <f>'II. liga VS5B'!G23</f>
        <v>Drtílková, Jurčová</v>
      </c>
      <c r="H32" s="3">
        <f>'II. liga VS5B'!H23</f>
        <v>2</v>
      </c>
      <c r="I32" s="3">
        <f>'II. liga VS5B'!I23</f>
        <v>8.1999999999999993</v>
      </c>
      <c r="J32" s="3">
        <f>'II. liga VS5B'!J23</f>
        <v>0</v>
      </c>
      <c r="K32" s="3">
        <f>'II. liga VS5B'!K23</f>
        <v>10.199999999999999</v>
      </c>
      <c r="L32" s="3">
        <f>'II. liga VS5B'!L23</f>
        <v>1.1000000000000001</v>
      </c>
      <c r="M32" s="3">
        <f>'II. liga VS5B'!M23</f>
        <v>7.9</v>
      </c>
      <c r="N32" s="3">
        <f>'II. liga VS5B'!N23</f>
        <v>2</v>
      </c>
      <c r="O32" s="3">
        <f>'II. liga VS5B'!O23</f>
        <v>7</v>
      </c>
      <c r="P32" s="3">
        <f>'II. liga VS5B'!P23</f>
        <v>2.7</v>
      </c>
      <c r="Q32" s="3">
        <f>'II. liga VS5B'!Q23</f>
        <v>7.15</v>
      </c>
      <c r="R32" s="3">
        <f>'II. liga VS5B'!R23</f>
        <v>0</v>
      </c>
      <c r="S32" s="3">
        <f>'II. liga VS5B'!S23</f>
        <v>9.8500000000000014</v>
      </c>
      <c r="T32" s="3">
        <f>'II. liga VS5B'!T23</f>
        <v>2</v>
      </c>
      <c r="U32" s="3">
        <f>'II. liga VS5B'!U23</f>
        <v>6.5</v>
      </c>
      <c r="V32" s="3">
        <f>'II. liga VS5B'!V23</f>
        <v>0</v>
      </c>
      <c r="W32" s="3">
        <f>'II. liga VS5B'!W23</f>
        <v>8.5</v>
      </c>
      <c r="X32" s="3">
        <f>'II. liga VS5B'!X23</f>
        <v>35.549999999999997</v>
      </c>
      <c r="Z32">
        <f>X36</f>
        <v>106.15</v>
      </c>
      <c r="AA32" t="str">
        <f>D31</f>
        <v>Tělocvičná jednota Sokol Moravská Ostrava 1 C</v>
      </c>
      <c r="AB32">
        <v>2</v>
      </c>
    </row>
    <row r="33" spans="1:28" x14ac:dyDescent="0.25">
      <c r="A33" s="16"/>
      <c r="B33">
        <f>'II. liga VS5B'!B24</f>
        <v>644366</v>
      </c>
      <c r="C33">
        <f>'II. liga VS5B'!C24</f>
        <v>4142</v>
      </c>
      <c r="D33" t="str">
        <f>'II. liga VS5B'!D24</f>
        <v>Řehulková Alice</v>
      </c>
      <c r="E33">
        <f>'II. liga VS5B'!E24</f>
        <v>2011</v>
      </c>
      <c r="F33" t="str">
        <f>'II. liga VS5B'!F24</f>
        <v>T.J. Sokol Moravská Ostrava 1</v>
      </c>
      <c r="G33" t="str">
        <f>'II. liga VS5B'!G24</f>
        <v>Drtílková,  Jurčová</v>
      </c>
      <c r="H33" s="3">
        <f>'II. liga VS5B'!H24</f>
        <v>2</v>
      </c>
      <c r="I33" s="3">
        <f>'II. liga VS5B'!I24</f>
        <v>9</v>
      </c>
      <c r="J33" s="3">
        <f>'II. liga VS5B'!J24</f>
        <v>0</v>
      </c>
      <c r="K33" s="3">
        <f>'II. liga VS5B'!K24</f>
        <v>11</v>
      </c>
      <c r="L33" s="3">
        <f>'II. liga VS5B'!L24</f>
        <v>1</v>
      </c>
      <c r="M33" s="3">
        <f>'II. liga VS5B'!M24</f>
        <v>6.8</v>
      </c>
      <c r="N33" s="3">
        <f>'II. liga VS5B'!N24</f>
        <v>4</v>
      </c>
      <c r="O33" s="3">
        <f>'II. liga VS5B'!O24</f>
        <v>3.8</v>
      </c>
      <c r="P33" s="3">
        <f>'II. liga VS5B'!P24</f>
        <v>2</v>
      </c>
      <c r="Q33" s="3">
        <f>'II. liga VS5B'!Q24</f>
        <v>6.65</v>
      </c>
      <c r="R33" s="3">
        <f>'II. liga VS5B'!R24</f>
        <v>0</v>
      </c>
      <c r="S33" s="3">
        <f>'II. liga VS5B'!S24</f>
        <v>8.65</v>
      </c>
      <c r="T33" s="3">
        <f>'II. liga VS5B'!T24</f>
        <v>1.9</v>
      </c>
      <c r="U33" s="3">
        <f>'II. liga VS5B'!U24</f>
        <v>7.1</v>
      </c>
      <c r="V33" s="3">
        <f>'II. liga VS5B'!V24</f>
        <v>0</v>
      </c>
      <c r="W33" s="3">
        <f>'II. liga VS5B'!W24</f>
        <v>9</v>
      </c>
      <c r="X33" s="3">
        <f>'II. liga VS5B'!X24</f>
        <v>32.450000000000003</v>
      </c>
      <c r="Z33">
        <f>X36</f>
        <v>106.15</v>
      </c>
      <c r="AA33" t="str">
        <f>D31</f>
        <v>Tělocvičná jednota Sokol Moravská Ostrava 1 C</v>
      </c>
      <c r="AB33">
        <v>3</v>
      </c>
    </row>
    <row r="34" spans="1:28" x14ac:dyDescent="0.25">
      <c r="A34" s="16"/>
      <c r="B34">
        <f>'II. liga VS5B'!B25</f>
        <v>304308</v>
      </c>
      <c r="C34">
        <f>'II. liga VS5B'!C25</f>
        <v>4142</v>
      </c>
      <c r="D34" t="str">
        <f>'II. liga VS5B'!D25</f>
        <v>Ševčíková Natálie</v>
      </c>
      <c r="E34">
        <f>'II. liga VS5B'!E25</f>
        <v>2009</v>
      </c>
      <c r="F34" t="str">
        <f>'II. liga VS5B'!F25</f>
        <v>T.J. Sokol Moravská Ostrava 1</v>
      </c>
      <c r="G34" t="str">
        <f>'II. liga VS5B'!G25</f>
        <v>Drtílková, Jurčová</v>
      </c>
      <c r="H34" s="3">
        <f>'II. liga VS5B'!H25</f>
        <v>2</v>
      </c>
      <c r="I34" s="3">
        <f>'II. liga VS5B'!I25</f>
        <v>8.75</v>
      </c>
      <c r="J34" s="3">
        <f>'II. liga VS5B'!J25</f>
        <v>0</v>
      </c>
      <c r="K34" s="3">
        <f>'II. liga VS5B'!K25</f>
        <v>10.75</v>
      </c>
      <c r="L34" s="3">
        <f>'II. liga VS5B'!L25</f>
        <v>1.1000000000000001</v>
      </c>
      <c r="M34" s="3">
        <f>'II. liga VS5B'!M25</f>
        <v>7.3</v>
      </c>
      <c r="N34" s="3">
        <f>'II. liga VS5B'!N25</f>
        <v>2</v>
      </c>
      <c r="O34" s="3">
        <f>'II. liga VS5B'!O25</f>
        <v>6.4</v>
      </c>
      <c r="P34" s="3">
        <f>'II. liga VS5B'!P25</f>
        <v>2.4</v>
      </c>
      <c r="Q34" s="3">
        <f>'II. liga VS5B'!Q25</f>
        <v>6</v>
      </c>
      <c r="R34" s="3">
        <f>'II. liga VS5B'!R25</f>
        <v>0</v>
      </c>
      <c r="S34" s="3">
        <f>'II. liga VS5B'!S25</f>
        <v>8.4</v>
      </c>
      <c r="T34" s="3">
        <f>'II. liga VS5B'!T25</f>
        <v>2</v>
      </c>
      <c r="U34" s="3">
        <f>'II. liga VS5B'!U25</f>
        <v>6.1</v>
      </c>
      <c r="V34" s="3">
        <f>'II. liga VS5B'!V25</f>
        <v>0</v>
      </c>
      <c r="W34" s="3">
        <f>'II. liga VS5B'!W25</f>
        <v>8.1</v>
      </c>
      <c r="X34" s="3">
        <f>'II. liga VS5B'!X25</f>
        <v>33.65</v>
      </c>
      <c r="Z34">
        <f>X36</f>
        <v>106.15</v>
      </c>
      <c r="AA34" t="str">
        <f>D31</f>
        <v>Tělocvičná jednota Sokol Moravská Ostrava 1 C</v>
      </c>
      <c r="AB34">
        <v>4</v>
      </c>
    </row>
    <row r="35" spans="1:28" x14ac:dyDescent="0.25">
      <c r="A35" s="16"/>
      <c r="B35">
        <f>'II. liga VS5B'!B26</f>
        <v>175980</v>
      </c>
      <c r="C35">
        <f>'II. liga VS5B'!C26</f>
        <v>4142</v>
      </c>
      <c r="D35" t="str">
        <f>'II. liga VS5B'!D26</f>
        <v>Volná Aneta</v>
      </c>
      <c r="E35">
        <f>'II. liga VS5B'!E26</f>
        <v>2009</v>
      </c>
      <c r="F35" t="str">
        <f>'II. liga VS5B'!F26</f>
        <v>T.J. Sokol Moravská Ostrava 1</v>
      </c>
      <c r="G35" t="str">
        <f>'II. liga VS5B'!G26</f>
        <v>Drtílková,  Jurčová</v>
      </c>
      <c r="H35" s="3">
        <f>'II. liga VS5B'!H26</f>
        <v>2</v>
      </c>
      <c r="I35" s="3">
        <f>'II. liga VS5B'!I26</f>
        <v>9.25</v>
      </c>
      <c r="J35" s="3">
        <f>'II. liga VS5B'!J26</f>
        <v>0</v>
      </c>
      <c r="K35" s="3">
        <f>'II. liga VS5B'!K26</f>
        <v>11.25</v>
      </c>
      <c r="L35" s="3">
        <f>'II. liga VS5B'!L26</f>
        <v>1</v>
      </c>
      <c r="M35" s="3">
        <f>'II. liga VS5B'!M26</f>
        <v>7.4</v>
      </c>
      <c r="N35" s="3">
        <f>'II. liga VS5B'!N26</f>
        <v>4</v>
      </c>
      <c r="O35" s="3">
        <f>'II. liga VS5B'!O26</f>
        <v>4.4000000000000004</v>
      </c>
      <c r="P35" s="3">
        <f>'II. liga VS5B'!P26</f>
        <v>2.5</v>
      </c>
      <c r="Q35" s="3">
        <f>'II. liga VS5B'!Q26</f>
        <v>7.25</v>
      </c>
      <c r="R35" s="3">
        <f>'II. liga VS5B'!R26</f>
        <v>0</v>
      </c>
      <c r="S35" s="3">
        <f>'II. liga VS5B'!S26</f>
        <v>9.75</v>
      </c>
      <c r="T35" s="3">
        <f>'II. liga VS5B'!T26</f>
        <v>2</v>
      </c>
      <c r="U35" s="3">
        <f>'II. liga VS5B'!U26</f>
        <v>7.6</v>
      </c>
      <c r="V35" s="3">
        <f>'II. liga VS5B'!V26</f>
        <v>0</v>
      </c>
      <c r="W35" s="3">
        <f>'II. liga VS5B'!W26</f>
        <v>9.6</v>
      </c>
      <c r="X35" s="3">
        <f>'II. liga VS5B'!X26</f>
        <v>35</v>
      </c>
      <c r="Z35">
        <f>X36</f>
        <v>106.15</v>
      </c>
      <c r="AA35" t="str">
        <f>D31</f>
        <v>Tělocvičná jednota Sokol Moravská Ostrava 1 C</v>
      </c>
      <c r="AB35">
        <v>5</v>
      </c>
    </row>
    <row r="36" spans="1:28" x14ac:dyDescent="0.25">
      <c r="A36" s="16"/>
      <c r="B36" s="4"/>
      <c r="C36" s="4"/>
      <c r="D36" s="4" t="s">
        <v>59</v>
      </c>
      <c r="E36" s="4"/>
      <c r="F36" s="4"/>
      <c r="G36" s="4"/>
      <c r="H36" s="4"/>
      <c r="I36" s="4"/>
      <c r="J36" s="4">
        <v>0</v>
      </c>
      <c r="K36" s="4">
        <f>LARGE(K32:K35,3)+LARGE(K32:K35,2)+LARGE(K32:K35,1)-J36</f>
        <v>33</v>
      </c>
      <c r="L36" s="4"/>
      <c r="M36" s="4"/>
      <c r="N36" s="4">
        <v>0</v>
      </c>
      <c r="O36" s="4">
        <f>LARGE(O32:O35,3)+LARGE(O32:O35,2)+LARGE(O32:O35,1)-N36</f>
        <v>17.8</v>
      </c>
      <c r="P36" s="4"/>
      <c r="Q36" s="4"/>
      <c r="R36" s="4">
        <v>0</v>
      </c>
      <c r="S36" s="4">
        <f>LARGE(S32:S35,3)+LARGE(S32:S35,2)+LARGE(S32:S35,1)-R36</f>
        <v>28.25</v>
      </c>
      <c r="T36" s="4"/>
      <c r="U36" s="4"/>
      <c r="V36" s="4">
        <v>0</v>
      </c>
      <c r="W36" s="4">
        <f>LARGE(W32:W35,3)+LARGE(W32:W35,2)+LARGE(W32:W35,1)-V36</f>
        <v>27.1</v>
      </c>
      <c r="X36" s="4">
        <f>K36+O36+S36+W36</f>
        <v>106.15</v>
      </c>
      <c r="Z36">
        <f>X36</f>
        <v>106.15</v>
      </c>
      <c r="AA36" t="str">
        <f>D31</f>
        <v>Tělocvičná jednota Sokol Moravská Ostrava 1 C</v>
      </c>
      <c r="AB36">
        <v>6</v>
      </c>
    </row>
    <row r="37" spans="1:28" x14ac:dyDescent="0.25">
      <c r="A37" s="5"/>
      <c r="B37" s="5">
        <v>3072</v>
      </c>
      <c r="C37" s="5">
        <v>4142</v>
      </c>
      <c r="D37" s="5" t="s">
        <v>144</v>
      </c>
      <c r="E37" s="5"/>
      <c r="F37" s="5"/>
      <c r="G37" s="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/>
      <c r="Z37">
        <f>X41</f>
        <v>98.2</v>
      </c>
      <c r="AA37" t="str">
        <f>D37</f>
        <v>Tělocvičná jednota Sokol Moravská Ostrava 1 D</v>
      </c>
      <c r="AB37">
        <v>1</v>
      </c>
    </row>
    <row r="38" spans="1:28" x14ac:dyDescent="0.25">
      <c r="A38" s="16" t="s">
        <v>237</v>
      </c>
      <c r="B38">
        <f>'II. liga VS5B'!B27</f>
        <v>884249</v>
      </c>
      <c r="C38">
        <f>'II. liga VS5B'!C27</f>
        <v>4142</v>
      </c>
      <c r="D38" t="str">
        <f>'II. liga VS5B'!D27</f>
        <v>Bilocerkivska Anna</v>
      </c>
      <c r="E38">
        <f>'II. liga VS5B'!E27</f>
        <v>2009</v>
      </c>
      <c r="F38" t="str">
        <f>'II. liga VS5B'!F27</f>
        <v>T.J. Sokol Moravská Ostrava 1</v>
      </c>
      <c r="G38" t="str">
        <f>'II. liga VS5B'!G27</f>
        <v>Drtílková, Jurčová</v>
      </c>
      <c r="H38" s="3">
        <f>'II. liga VS5B'!H27</f>
        <v>2</v>
      </c>
      <c r="I38" s="3">
        <f>'II. liga VS5B'!I27</f>
        <v>8.85</v>
      </c>
      <c r="J38" s="3">
        <f>'II. liga VS5B'!J27</f>
        <v>0</v>
      </c>
      <c r="K38" s="3">
        <f>'II. liga VS5B'!K27</f>
        <v>10.85</v>
      </c>
      <c r="L38" s="3">
        <f>'II. liga VS5B'!L27</f>
        <v>1</v>
      </c>
      <c r="M38" s="3">
        <f>'II. liga VS5B'!M27</f>
        <v>7.05</v>
      </c>
      <c r="N38" s="3">
        <f>'II. liga VS5B'!N27</f>
        <v>4</v>
      </c>
      <c r="O38" s="3">
        <f>'II. liga VS5B'!O27</f>
        <v>4.0500000000000007</v>
      </c>
      <c r="P38" s="3">
        <f>'II. liga VS5B'!P27</f>
        <v>2.5</v>
      </c>
      <c r="Q38" s="3">
        <f>'II. liga VS5B'!Q27</f>
        <v>6.8</v>
      </c>
      <c r="R38" s="3">
        <f>'II. liga VS5B'!R27</f>
        <v>0</v>
      </c>
      <c r="S38" s="3">
        <f>'II. liga VS5B'!S27</f>
        <v>9.3000000000000007</v>
      </c>
      <c r="T38" s="3">
        <f>'II. liga VS5B'!T27</f>
        <v>1.9</v>
      </c>
      <c r="U38" s="3">
        <f>'II. liga VS5B'!U27</f>
        <v>6.35</v>
      </c>
      <c r="V38" s="3">
        <f>'II. liga VS5B'!V27</f>
        <v>0</v>
      </c>
      <c r="W38" s="3">
        <f>'II. liga VS5B'!W27</f>
        <v>8.25</v>
      </c>
      <c r="X38" s="3">
        <f>'II. liga VS5B'!X27</f>
        <v>32.450000000000003</v>
      </c>
      <c r="Z38">
        <f>X41</f>
        <v>98.2</v>
      </c>
      <c r="AA38" t="str">
        <f>D37</f>
        <v>Tělocvičná jednota Sokol Moravská Ostrava 1 D</v>
      </c>
      <c r="AB38">
        <v>2</v>
      </c>
    </row>
    <row r="39" spans="1:28" x14ac:dyDescent="0.25">
      <c r="A39" s="16"/>
      <c r="B39">
        <f>'II. liga VS5B'!B28</f>
        <v>901517</v>
      </c>
      <c r="C39">
        <f>'II. liga VS5B'!C28</f>
        <v>4142</v>
      </c>
      <c r="D39" t="str">
        <f>'II. liga VS5B'!D28</f>
        <v>Klučková Hana</v>
      </c>
      <c r="E39">
        <f>'II. liga VS5B'!E28</f>
        <v>2010</v>
      </c>
      <c r="F39" t="str">
        <f>'II. liga VS5B'!F28</f>
        <v>T.J. Sokol Moravská Ostrava 1</v>
      </c>
      <c r="G39" t="str">
        <f>'II. liga VS5B'!G28</f>
        <v>Drtílková,  Jurčová</v>
      </c>
      <c r="H39" s="3">
        <f>'II. liga VS5B'!H28</f>
        <v>2</v>
      </c>
      <c r="I39" s="3">
        <f>'II. liga VS5B'!I28</f>
        <v>8.9499999999999993</v>
      </c>
      <c r="J39" s="3">
        <f>'II. liga VS5B'!J28</f>
        <v>0</v>
      </c>
      <c r="K39" s="3">
        <f>'II. liga VS5B'!K28</f>
        <v>10.95</v>
      </c>
      <c r="L39" s="3">
        <f>'II. liga VS5B'!L28</f>
        <v>1.1000000000000001</v>
      </c>
      <c r="M39" s="3">
        <f>'II. liga VS5B'!M28</f>
        <v>6.7</v>
      </c>
      <c r="N39" s="3">
        <f>'II. liga VS5B'!N28</f>
        <v>2</v>
      </c>
      <c r="O39" s="3">
        <f>'II. liga VS5B'!O28</f>
        <v>5.8000000000000007</v>
      </c>
      <c r="P39" s="3">
        <f>'II. liga VS5B'!P28</f>
        <v>2.6</v>
      </c>
      <c r="Q39" s="3">
        <f>'II. liga VS5B'!Q28</f>
        <v>6.65</v>
      </c>
      <c r="R39" s="3">
        <f>'II. liga VS5B'!R28</f>
        <v>0</v>
      </c>
      <c r="S39" s="3">
        <f>'II. liga VS5B'!S28</f>
        <v>9.25</v>
      </c>
      <c r="T39" s="3">
        <f>'II. liga VS5B'!T28</f>
        <v>1.5</v>
      </c>
      <c r="U39" s="3">
        <f>'II. liga VS5B'!U28</f>
        <v>7.35</v>
      </c>
      <c r="V39" s="3">
        <f>'II. liga VS5B'!V28</f>
        <v>0</v>
      </c>
      <c r="W39" s="3">
        <f>'II. liga VS5B'!W28</f>
        <v>8.85</v>
      </c>
      <c r="X39" s="3">
        <f>'II. liga VS5B'!X28</f>
        <v>34.85</v>
      </c>
      <c r="Z39">
        <f>X41</f>
        <v>98.2</v>
      </c>
      <c r="AA39" t="str">
        <f>D37</f>
        <v>Tělocvičná jednota Sokol Moravská Ostrava 1 D</v>
      </c>
      <c r="AB39">
        <v>3</v>
      </c>
    </row>
    <row r="40" spans="1:28" x14ac:dyDescent="0.25">
      <c r="A40" s="16"/>
      <c r="B40">
        <f>'II. liga VS5B'!B29</f>
        <v>918562</v>
      </c>
      <c r="C40">
        <f>'II. liga VS5B'!C29</f>
        <v>4142</v>
      </c>
      <c r="D40" t="str">
        <f>'II. liga VS5B'!D29</f>
        <v>Steckerová Sabina</v>
      </c>
      <c r="E40">
        <f>'II. liga VS5B'!E29</f>
        <v>2010</v>
      </c>
      <c r="F40" t="str">
        <f>'II. liga VS5B'!F29</f>
        <v>T.J. Sokol Moravská Ostrava 1</v>
      </c>
      <c r="G40" t="str">
        <f>'II. liga VS5B'!G29</f>
        <v>Drtílková, Jurčová</v>
      </c>
      <c r="H40" s="3">
        <f>'II. liga VS5B'!H29</f>
        <v>2</v>
      </c>
      <c r="I40" s="3">
        <f>'II. liga VS5B'!I29</f>
        <v>8.3000000000000007</v>
      </c>
      <c r="J40" s="3">
        <f>'II. liga VS5B'!J29</f>
        <v>0</v>
      </c>
      <c r="K40" s="3">
        <f>'II. liga VS5B'!K29</f>
        <v>10.3</v>
      </c>
      <c r="L40" s="3">
        <f>'II. liga VS5B'!L29</f>
        <v>1</v>
      </c>
      <c r="M40" s="3">
        <f>'II. liga VS5B'!M29</f>
        <v>7.05</v>
      </c>
      <c r="N40" s="3">
        <f>'II. liga VS5B'!N29</f>
        <v>4</v>
      </c>
      <c r="O40" s="3">
        <f>'II. liga VS5B'!O29</f>
        <v>4.0500000000000007</v>
      </c>
      <c r="P40" s="3">
        <f>'II. liga VS5B'!P29</f>
        <v>2.5</v>
      </c>
      <c r="Q40" s="3">
        <f>'II. liga VS5B'!Q29</f>
        <v>6.85</v>
      </c>
      <c r="R40" s="3">
        <f>'II. liga VS5B'!R29</f>
        <v>0</v>
      </c>
      <c r="S40" s="3">
        <f>'II. liga VS5B'!S29</f>
        <v>9.35</v>
      </c>
      <c r="T40" s="3">
        <f>'II. liga VS5B'!T29</f>
        <v>2</v>
      </c>
      <c r="U40" s="3">
        <f>'II. liga VS5B'!U29</f>
        <v>5.2</v>
      </c>
      <c r="V40" s="3">
        <f>'II. liga VS5B'!V29</f>
        <v>0</v>
      </c>
      <c r="W40" s="3">
        <f>'II. liga VS5B'!W29</f>
        <v>7.2</v>
      </c>
      <c r="X40" s="3">
        <f>'II. liga VS5B'!X29</f>
        <v>30.900000000000002</v>
      </c>
      <c r="Z40">
        <f>X41</f>
        <v>98.2</v>
      </c>
      <c r="AA40" t="str">
        <f>D37</f>
        <v>Tělocvičná jednota Sokol Moravská Ostrava 1 D</v>
      </c>
      <c r="AB40">
        <v>4</v>
      </c>
    </row>
    <row r="41" spans="1:28" x14ac:dyDescent="0.25">
      <c r="A41" s="16"/>
      <c r="B41" s="4"/>
      <c r="C41" s="4"/>
      <c r="D41" s="4" t="s">
        <v>59</v>
      </c>
      <c r="E41" s="4"/>
      <c r="F41" s="4"/>
      <c r="G41" s="4"/>
      <c r="H41" s="4"/>
      <c r="I41" s="4"/>
      <c r="J41" s="4">
        <v>0</v>
      </c>
      <c r="K41" s="4">
        <f>LARGE(K38:K40,3)+LARGE(K38:K40,2)+LARGE(K38:K40,1)-J41</f>
        <v>32.099999999999994</v>
      </c>
      <c r="L41" s="4"/>
      <c r="M41" s="4"/>
      <c r="N41" s="4">
        <v>0</v>
      </c>
      <c r="O41" s="4">
        <f>LARGE(O38:O40,3)+LARGE(O38:O40,2)+LARGE(O38:O40,1)-N41</f>
        <v>13.900000000000002</v>
      </c>
      <c r="P41" s="4"/>
      <c r="Q41" s="4"/>
      <c r="R41" s="4">
        <v>0</v>
      </c>
      <c r="S41" s="4">
        <f>LARGE(S38:S40,3)+LARGE(S38:S40,2)+LARGE(S38:S40,1)-R41</f>
        <v>27.9</v>
      </c>
      <c r="T41" s="4"/>
      <c r="U41" s="4"/>
      <c r="V41" s="4">
        <v>0</v>
      </c>
      <c r="W41" s="4">
        <f>LARGE(W38:W40,3)+LARGE(W38:W40,2)+LARGE(W38:W40,1)-V41</f>
        <v>24.299999999999997</v>
      </c>
      <c r="X41" s="4">
        <f>K41+O41+S41+W41</f>
        <v>98.2</v>
      </c>
      <c r="Z41">
        <f>X41</f>
        <v>98.2</v>
      </c>
      <c r="AA41" t="str">
        <f>D37</f>
        <v>Tělocvičná jednota Sokol Moravská Ostrava 1 D</v>
      </c>
      <c r="AB41">
        <v>6</v>
      </c>
    </row>
    <row r="45" spans="1:28" x14ac:dyDescent="0.25">
      <c r="D45" s="15" t="s">
        <v>268</v>
      </c>
      <c r="E45" s="15"/>
      <c r="F45" s="18"/>
      <c r="G45" s="18"/>
      <c r="H45" s="18"/>
      <c r="V45" s="15" t="s">
        <v>270</v>
      </c>
      <c r="W45" s="15"/>
      <c r="X45" s="15"/>
    </row>
    <row r="46" spans="1:28" x14ac:dyDescent="0.25">
      <c r="D46" s="15" t="s">
        <v>267</v>
      </c>
      <c r="E46" s="15"/>
      <c r="F46" s="18"/>
      <c r="G46" s="18"/>
      <c r="H46" s="18"/>
      <c r="V46" s="15" t="s">
        <v>269</v>
      </c>
      <c r="W46" s="15"/>
      <c r="X46" s="15"/>
    </row>
    <row r="47" spans="1:28" x14ac:dyDescent="0.25">
      <c r="G47" s="61" t="s">
        <v>271</v>
      </c>
      <c r="H47" s="62"/>
      <c r="I47" s="62"/>
      <c r="J47" s="62"/>
      <c r="K47" s="62"/>
      <c r="L47" s="62"/>
      <c r="M47" s="62"/>
      <c r="N47" s="62"/>
      <c r="O47" s="62"/>
      <c r="P47" s="63"/>
    </row>
    <row r="48" spans="1:28" x14ac:dyDescent="0.25">
      <c r="G48" s="41" t="s">
        <v>272</v>
      </c>
      <c r="H48" s="42" t="s">
        <v>288</v>
      </c>
      <c r="I48" s="44"/>
      <c r="J48" s="43"/>
      <c r="K48" s="42" t="s">
        <v>276</v>
      </c>
      <c r="L48" s="44"/>
      <c r="M48" s="43"/>
      <c r="N48" s="42" t="s">
        <v>293</v>
      </c>
      <c r="O48" s="44"/>
      <c r="P48" s="43"/>
    </row>
    <row r="49" spans="7:16" x14ac:dyDescent="0.25">
      <c r="G49" s="36" t="s">
        <v>273</v>
      </c>
      <c r="H49" s="32" t="s">
        <v>222</v>
      </c>
      <c r="I49" s="39"/>
      <c r="J49" s="33"/>
      <c r="K49" s="47" t="s">
        <v>289</v>
      </c>
      <c r="L49" s="84"/>
      <c r="M49" s="78"/>
      <c r="N49" s="47" t="s">
        <v>163</v>
      </c>
      <c r="O49" s="84"/>
      <c r="P49" s="78"/>
    </row>
    <row r="50" spans="7:16" x14ac:dyDescent="0.25">
      <c r="G50" s="49" t="s">
        <v>278</v>
      </c>
      <c r="H50" s="32" t="s">
        <v>285</v>
      </c>
      <c r="I50" s="39"/>
      <c r="J50" s="33"/>
      <c r="K50" s="32" t="s">
        <v>277</v>
      </c>
      <c r="L50" s="39"/>
      <c r="M50" s="33"/>
      <c r="N50" s="47" t="s">
        <v>281</v>
      </c>
      <c r="O50" s="84"/>
      <c r="P50" s="78"/>
    </row>
    <row r="51" spans="7:16" x14ac:dyDescent="0.25">
      <c r="G51" s="37"/>
      <c r="H51" s="34" t="s">
        <v>224</v>
      </c>
      <c r="I51" s="40"/>
      <c r="J51" s="35"/>
      <c r="K51" s="48" t="s">
        <v>275</v>
      </c>
      <c r="L51" s="87"/>
      <c r="M51" s="83"/>
      <c r="N51" s="48" t="s">
        <v>290</v>
      </c>
      <c r="O51" s="87"/>
      <c r="P51" s="83"/>
    </row>
  </sheetData>
  <sheetProtection formatCells="0" formatColumns="0" formatRows="0" insertColumns="0" insertRows="0" insertHyperlinks="0" deleteColumns="0" deleteRows="0" sort="0" autoFilter="0" pivotTables="0"/>
  <mergeCells count="23">
    <mergeCell ref="K51:M51"/>
    <mergeCell ref="K50:M50"/>
    <mergeCell ref="K49:M49"/>
    <mergeCell ref="K48:M48"/>
    <mergeCell ref="N51:P51"/>
    <mergeCell ref="N50:P50"/>
    <mergeCell ref="N49:P49"/>
    <mergeCell ref="N48:P48"/>
    <mergeCell ref="H50:J50"/>
    <mergeCell ref="H49:J49"/>
    <mergeCell ref="H48:J48"/>
    <mergeCell ref="H51:J51"/>
    <mergeCell ref="G47:P47"/>
    <mergeCell ref="V45:X45"/>
    <mergeCell ref="V46:X46"/>
    <mergeCell ref="D46:E46"/>
    <mergeCell ref="D45:E45"/>
    <mergeCell ref="A38:A41"/>
    <mergeCell ref="A32:A36"/>
    <mergeCell ref="A26:A30"/>
    <mergeCell ref="A14:A18"/>
    <mergeCell ref="A20:A24"/>
    <mergeCell ref="A8:A12"/>
  </mergeCells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zoomScale="85" zoomScaleNormal="85" workbookViewId="0"/>
  </sheetViews>
  <sheetFormatPr defaultRowHeight="15" x14ac:dyDescent="0.25"/>
  <cols>
    <col min="1" max="1" width="6.28515625" customWidth="1"/>
    <col min="2" max="3" width="10" hidden="1" customWidth="1"/>
    <col min="4" max="4" width="18.5703125" customWidth="1"/>
    <col min="5" max="5" width="6.42578125" customWidth="1"/>
    <col min="6" max="6" width="24.28515625" bestFit="1" customWidth="1"/>
    <col min="7" max="7" width="32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148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14" t="s">
        <v>235</v>
      </c>
      <c r="B7">
        <v>150937</v>
      </c>
      <c r="C7">
        <v>7791</v>
      </c>
      <c r="D7" t="s">
        <v>155</v>
      </c>
      <c r="E7">
        <v>2005</v>
      </c>
      <c r="F7" t="s">
        <v>21</v>
      </c>
      <c r="G7" t="s">
        <v>149</v>
      </c>
      <c r="H7" s="3">
        <v>2.8</v>
      </c>
      <c r="I7" s="3">
        <v>8.65</v>
      </c>
      <c r="J7" s="3">
        <v>0</v>
      </c>
      <c r="K7" s="4">
        <f>H7+I7-J7</f>
        <v>11.45</v>
      </c>
      <c r="L7" s="3">
        <v>2.5</v>
      </c>
      <c r="M7" s="3">
        <v>8.25</v>
      </c>
      <c r="N7" s="3">
        <v>0</v>
      </c>
      <c r="O7" s="4">
        <f>L7+M7-N7</f>
        <v>10.75</v>
      </c>
      <c r="P7" s="3">
        <v>3.1</v>
      </c>
      <c r="Q7" s="3">
        <v>7.9</v>
      </c>
      <c r="R7" s="3">
        <v>0</v>
      </c>
      <c r="S7" s="4">
        <f>P7+Q7-R7</f>
        <v>11</v>
      </c>
      <c r="T7" s="3">
        <v>2.8</v>
      </c>
      <c r="U7" s="3">
        <v>8.1</v>
      </c>
      <c r="V7" s="3">
        <v>0</v>
      </c>
      <c r="W7" s="4">
        <f>T7+U7-V7</f>
        <v>10.899999999999999</v>
      </c>
      <c r="X7" s="4">
        <f>K7+O7+S7+W7</f>
        <v>44.1</v>
      </c>
      <c r="Z7" t="s">
        <v>150</v>
      </c>
    </row>
    <row r="8" spans="1:26" x14ac:dyDescent="0.25">
      <c r="A8" s="14" t="s">
        <v>236</v>
      </c>
      <c r="B8">
        <v>388457</v>
      </c>
      <c r="C8">
        <v>7791</v>
      </c>
      <c r="D8" t="s">
        <v>157</v>
      </c>
      <c r="E8">
        <v>2006</v>
      </c>
      <c r="F8" t="s">
        <v>46</v>
      </c>
      <c r="G8" t="s">
        <v>158</v>
      </c>
      <c r="H8" s="3">
        <v>2.8</v>
      </c>
      <c r="I8" s="3">
        <v>8.35</v>
      </c>
      <c r="J8" s="3">
        <v>0</v>
      </c>
      <c r="K8" s="4">
        <f>H8+I8-J8</f>
        <v>11.149999999999999</v>
      </c>
      <c r="L8" s="3">
        <v>2.5</v>
      </c>
      <c r="M8" s="3">
        <v>8.35</v>
      </c>
      <c r="N8" s="3">
        <v>0</v>
      </c>
      <c r="O8" s="4">
        <f>L8+M8-N8</f>
        <v>10.85</v>
      </c>
      <c r="P8" s="3">
        <v>2.8</v>
      </c>
      <c r="Q8" s="3">
        <v>7.85</v>
      </c>
      <c r="R8" s="3">
        <v>0</v>
      </c>
      <c r="S8" s="4">
        <f>P8+Q8-R8</f>
        <v>10.649999999999999</v>
      </c>
      <c r="T8" s="3">
        <v>2.6</v>
      </c>
      <c r="U8" s="3">
        <v>8.8000000000000007</v>
      </c>
      <c r="V8" s="3">
        <v>0</v>
      </c>
      <c r="W8" s="4">
        <f>T8+U8-V8</f>
        <v>11.4</v>
      </c>
      <c r="X8" s="4">
        <f>K8+O8+S8+W8</f>
        <v>44.05</v>
      </c>
      <c r="Z8" t="s">
        <v>150</v>
      </c>
    </row>
    <row r="9" spans="1:26" x14ac:dyDescent="0.25">
      <c r="A9" s="14" t="s">
        <v>240</v>
      </c>
      <c r="B9">
        <v>443004</v>
      </c>
      <c r="C9">
        <v>7791</v>
      </c>
      <c r="D9" t="s">
        <v>156</v>
      </c>
      <c r="E9">
        <v>2009</v>
      </c>
      <c r="F9" t="s">
        <v>46</v>
      </c>
      <c r="G9" t="s">
        <v>48</v>
      </c>
      <c r="H9" s="3">
        <v>2</v>
      </c>
      <c r="I9" s="3">
        <v>8.5500000000000007</v>
      </c>
      <c r="J9" s="3">
        <v>0</v>
      </c>
      <c r="K9" s="4">
        <f>H9+I9-J9</f>
        <v>10.55</v>
      </c>
      <c r="L9" s="3">
        <v>2.5</v>
      </c>
      <c r="M9" s="3">
        <v>8.1999999999999993</v>
      </c>
      <c r="N9" s="3">
        <v>0</v>
      </c>
      <c r="O9" s="4">
        <f>L9+M9-N9</f>
        <v>10.7</v>
      </c>
      <c r="P9" s="3">
        <v>2.9</v>
      </c>
      <c r="Q9" s="3">
        <v>8.4</v>
      </c>
      <c r="R9" s="3">
        <v>0</v>
      </c>
      <c r="S9" s="4">
        <f>P9+Q9-R9</f>
        <v>11.3</v>
      </c>
      <c r="T9" s="3">
        <v>2.7</v>
      </c>
      <c r="U9" s="3">
        <v>8.1999999999999993</v>
      </c>
      <c r="V9" s="3">
        <v>0</v>
      </c>
      <c r="W9" s="4">
        <f>T9+U9-V9</f>
        <v>10.899999999999999</v>
      </c>
      <c r="X9" s="4">
        <f>K9+O9+S9+W9</f>
        <v>43.449999999999996</v>
      </c>
      <c r="Z9" t="s">
        <v>150</v>
      </c>
    </row>
    <row r="10" spans="1:26" x14ac:dyDescent="0.25">
      <c r="A10" s="14" t="s">
        <v>239</v>
      </c>
      <c r="B10">
        <v>996505</v>
      </c>
      <c r="C10">
        <v>7791</v>
      </c>
      <c r="D10" t="s">
        <v>152</v>
      </c>
      <c r="E10">
        <v>2004</v>
      </c>
      <c r="F10" t="s">
        <v>21</v>
      </c>
      <c r="G10" t="s">
        <v>149</v>
      </c>
      <c r="H10" s="3">
        <v>2.8</v>
      </c>
      <c r="I10" s="3">
        <v>8.4499999999999993</v>
      </c>
      <c r="J10" s="3">
        <v>0</v>
      </c>
      <c r="K10" s="4">
        <f>H10+I10-J10</f>
        <v>11.25</v>
      </c>
      <c r="L10" s="3">
        <v>2.6</v>
      </c>
      <c r="M10" s="3">
        <v>7.75</v>
      </c>
      <c r="N10" s="3">
        <v>0</v>
      </c>
      <c r="O10" s="4">
        <f>L10+M10-N10</f>
        <v>10.35</v>
      </c>
      <c r="P10" s="3">
        <v>2.6</v>
      </c>
      <c r="Q10" s="3">
        <v>7.45</v>
      </c>
      <c r="R10" s="3">
        <v>0</v>
      </c>
      <c r="S10" s="4">
        <f>P10+Q10-R10</f>
        <v>10.050000000000001</v>
      </c>
      <c r="T10" s="3">
        <v>3.1</v>
      </c>
      <c r="U10" s="3">
        <v>8.25</v>
      </c>
      <c r="V10" s="3">
        <v>0</v>
      </c>
      <c r="W10" s="4">
        <f>T10+U10-V10</f>
        <v>11.35</v>
      </c>
      <c r="X10" s="4">
        <f>K10+O10+S10+W10</f>
        <v>43</v>
      </c>
      <c r="Z10" t="s">
        <v>150</v>
      </c>
    </row>
    <row r="11" spans="1:26" x14ac:dyDescent="0.25">
      <c r="A11" s="14" t="s">
        <v>241</v>
      </c>
      <c r="B11">
        <v>441993</v>
      </c>
      <c r="C11">
        <v>7791</v>
      </c>
      <c r="D11" t="s">
        <v>159</v>
      </c>
      <c r="E11">
        <v>2010</v>
      </c>
      <c r="F11" t="s">
        <v>46</v>
      </c>
      <c r="G11" t="s">
        <v>48</v>
      </c>
      <c r="H11" s="3">
        <v>2</v>
      </c>
      <c r="I11" s="3">
        <v>7.9</v>
      </c>
      <c r="J11" s="3">
        <v>0</v>
      </c>
      <c r="K11" s="4">
        <f>H11+I11-J11</f>
        <v>9.9</v>
      </c>
      <c r="L11" s="3">
        <v>1.5</v>
      </c>
      <c r="M11" s="3">
        <v>7.5</v>
      </c>
      <c r="N11" s="3">
        <v>0</v>
      </c>
      <c r="O11" s="4">
        <f>L11+M11-N11</f>
        <v>9</v>
      </c>
      <c r="P11" s="3">
        <v>2.8</v>
      </c>
      <c r="Q11" s="3">
        <v>8.85</v>
      </c>
      <c r="R11" s="3">
        <v>0</v>
      </c>
      <c r="S11" s="4">
        <f>P11+Q11-R11</f>
        <v>11.649999999999999</v>
      </c>
      <c r="T11" s="3">
        <v>2.7</v>
      </c>
      <c r="U11" s="3">
        <v>8.85</v>
      </c>
      <c r="V11" s="3">
        <v>0</v>
      </c>
      <c r="W11" s="4">
        <f>T11+U11-V11</f>
        <v>11.55</v>
      </c>
      <c r="X11" s="4">
        <f>K11+O11+S11+W11</f>
        <v>42.099999999999994</v>
      </c>
      <c r="Z11" t="s">
        <v>150</v>
      </c>
    </row>
    <row r="12" spans="1:26" x14ac:dyDescent="0.25">
      <c r="A12" s="14" t="s">
        <v>237</v>
      </c>
      <c r="B12">
        <v>304715</v>
      </c>
      <c r="C12">
        <v>3198</v>
      </c>
      <c r="D12" t="s">
        <v>160</v>
      </c>
      <c r="E12">
        <v>2006</v>
      </c>
      <c r="F12" t="s">
        <v>65</v>
      </c>
      <c r="G12" t="s">
        <v>264</v>
      </c>
      <c r="H12" s="3">
        <v>2</v>
      </c>
      <c r="I12" s="3">
        <v>8.1999999999999993</v>
      </c>
      <c r="J12" s="3">
        <v>0</v>
      </c>
      <c r="K12" s="4">
        <f>H12+I12-J12</f>
        <v>10.199999999999999</v>
      </c>
      <c r="L12" s="3">
        <v>2.5</v>
      </c>
      <c r="M12" s="3">
        <v>8.25</v>
      </c>
      <c r="N12" s="3">
        <v>0</v>
      </c>
      <c r="O12" s="4">
        <f>L12+M12-N12</f>
        <v>10.75</v>
      </c>
      <c r="P12" s="3">
        <v>2.9</v>
      </c>
      <c r="Q12" s="3">
        <v>6.75</v>
      </c>
      <c r="R12" s="3">
        <v>0</v>
      </c>
      <c r="S12" s="4">
        <f>P12+Q12-R12</f>
        <v>9.65</v>
      </c>
      <c r="T12" s="3">
        <v>3.1</v>
      </c>
      <c r="U12" s="3">
        <v>6.75</v>
      </c>
      <c r="V12" s="3">
        <v>0</v>
      </c>
      <c r="W12" s="4">
        <f>T12+U12-V12</f>
        <v>9.85</v>
      </c>
      <c r="X12" s="4">
        <f>K12+O12+S12+W12</f>
        <v>40.450000000000003</v>
      </c>
    </row>
    <row r="13" spans="1:26" x14ac:dyDescent="0.25">
      <c r="A13" s="14" t="s">
        <v>243</v>
      </c>
      <c r="B13">
        <v>399842</v>
      </c>
      <c r="C13">
        <v>3198</v>
      </c>
      <c r="D13" t="s">
        <v>151</v>
      </c>
      <c r="E13">
        <v>2009</v>
      </c>
      <c r="F13" t="s">
        <v>21</v>
      </c>
      <c r="G13" t="s">
        <v>149</v>
      </c>
      <c r="H13" s="3">
        <v>2</v>
      </c>
      <c r="I13" s="3">
        <v>8.4</v>
      </c>
      <c r="J13" s="3">
        <v>0</v>
      </c>
      <c r="K13" s="4">
        <f>H13+I13-J13</f>
        <v>10.4</v>
      </c>
      <c r="L13" s="3">
        <v>2</v>
      </c>
      <c r="M13" s="3">
        <v>7.25</v>
      </c>
      <c r="N13" s="3">
        <v>0</v>
      </c>
      <c r="O13" s="4">
        <f>L13+M13-N13</f>
        <v>9.25</v>
      </c>
      <c r="P13" s="3">
        <v>2.5</v>
      </c>
      <c r="Q13" s="3">
        <v>7.1</v>
      </c>
      <c r="R13" s="3">
        <v>0</v>
      </c>
      <c r="S13" s="4">
        <f>P13+Q13-R13</f>
        <v>9.6</v>
      </c>
      <c r="T13" s="3">
        <v>3.1</v>
      </c>
      <c r="U13" s="3">
        <v>7.7</v>
      </c>
      <c r="V13" s="3">
        <v>0</v>
      </c>
      <c r="W13" s="4">
        <f>T13+U13-V13</f>
        <v>10.8</v>
      </c>
      <c r="X13" s="4">
        <f>K13+O13+S13+W13</f>
        <v>40.049999999999997</v>
      </c>
    </row>
    <row r="14" spans="1:26" x14ac:dyDescent="0.25">
      <c r="A14" s="14" t="s">
        <v>238</v>
      </c>
      <c r="B14">
        <v>315710</v>
      </c>
      <c r="C14">
        <v>3198</v>
      </c>
      <c r="D14" t="s">
        <v>153</v>
      </c>
      <c r="E14">
        <v>2008</v>
      </c>
      <c r="F14" t="s">
        <v>21</v>
      </c>
      <c r="G14" t="s">
        <v>149</v>
      </c>
      <c r="H14" s="3">
        <v>2</v>
      </c>
      <c r="I14" s="3">
        <v>8.5</v>
      </c>
      <c r="J14" s="3">
        <v>1</v>
      </c>
      <c r="K14" s="4">
        <f>H14+I14-J14</f>
        <v>9.5</v>
      </c>
      <c r="L14" s="3">
        <v>2.6</v>
      </c>
      <c r="M14" s="3">
        <v>7.05</v>
      </c>
      <c r="N14" s="3">
        <v>0</v>
      </c>
      <c r="O14" s="4">
        <f>L14+M14-N14</f>
        <v>9.65</v>
      </c>
      <c r="P14" s="3">
        <v>2.9</v>
      </c>
      <c r="Q14" s="3">
        <v>7.25</v>
      </c>
      <c r="R14" s="3">
        <v>0</v>
      </c>
      <c r="S14" s="4">
        <f>P14+Q14-R14</f>
        <v>10.15</v>
      </c>
      <c r="T14" s="3">
        <v>3</v>
      </c>
      <c r="U14" s="3">
        <v>7.5</v>
      </c>
      <c r="V14" s="3">
        <v>0</v>
      </c>
      <c r="W14" s="4">
        <f>T14+U14-V14</f>
        <v>10.5</v>
      </c>
      <c r="X14" s="4">
        <f>K14+O14+S14+W14</f>
        <v>39.799999999999997</v>
      </c>
    </row>
    <row r="15" spans="1:26" x14ac:dyDescent="0.25">
      <c r="A15" s="14" t="s">
        <v>242</v>
      </c>
      <c r="B15">
        <v>719866</v>
      </c>
      <c r="C15">
        <v>9381</v>
      </c>
      <c r="D15" t="s">
        <v>154</v>
      </c>
      <c r="E15">
        <v>2009</v>
      </c>
      <c r="F15" t="s">
        <v>21</v>
      </c>
      <c r="G15" t="s">
        <v>149</v>
      </c>
      <c r="H15" s="3">
        <v>2</v>
      </c>
      <c r="I15" s="3">
        <v>8.8000000000000007</v>
      </c>
      <c r="J15" s="3">
        <v>0</v>
      </c>
      <c r="K15" s="4">
        <f>H15+I15-J15</f>
        <v>10.8</v>
      </c>
      <c r="L15" s="3">
        <v>2</v>
      </c>
      <c r="M15" s="3">
        <v>7.75</v>
      </c>
      <c r="N15" s="3">
        <v>0</v>
      </c>
      <c r="O15" s="4">
        <f>L15+M15-N15</f>
        <v>9.75</v>
      </c>
      <c r="P15" s="3">
        <v>2.2999999999999998</v>
      </c>
      <c r="Q15" s="3">
        <v>5.35</v>
      </c>
      <c r="R15" s="3">
        <v>0</v>
      </c>
      <c r="S15" s="4">
        <f>P15+Q15-R15</f>
        <v>7.6499999999999995</v>
      </c>
      <c r="T15" s="3">
        <v>3.1</v>
      </c>
      <c r="U15" s="3">
        <v>7.05</v>
      </c>
      <c r="V15" s="3">
        <v>0</v>
      </c>
      <c r="W15" s="4">
        <f>T15+U15-V15</f>
        <v>10.15</v>
      </c>
      <c r="X15" s="4">
        <f>K15+O15+S15+W15</f>
        <v>38.35</v>
      </c>
    </row>
    <row r="16" spans="1:26" x14ac:dyDescent="0.25">
      <c r="A16" s="14" t="s">
        <v>244</v>
      </c>
      <c r="D16" t="s">
        <v>162</v>
      </c>
      <c r="E16">
        <v>2001</v>
      </c>
      <c r="F16" t="s">
        <v>53</v>
      </c>
      <c r="G16" t="s">
        <v>163</v>
      </c>
      <c r="H16" s="3">
        <v>2</v>
      </c>
      <c r="I16" s="3">
        <v>8.4</v>
      </c>
      <c r="J16" s="3">
        <v>0</v>
      </c>
      <c r="K16" s="4">
        <f>H16+I16-J16</f>
        <v>10.4</v>
      </c>
      <c r="L16" s="3">
        <v>2.5</v>
      </c>
      <c r="M16" s="3">
        <v>5.6</v>
      </c>
      <c r="N16" s="3">
        <v>0</v>
      </c>
      <c r="O16" s="4">
        <f>L16+M16-N16</f>
        <v>8.1</v>
      </c>
      <c r="P16" s="3">
        <v>3.2</v>
      </c>
      <c r="Q16" s="3">
        <v>4.55</v>
      </c>
      <c r="R16" s="3">
        <v>0</v>
      </c>
      <c r="S16" s="4">
        <f>P16+Q16-R16</f>
        <v>7.75</v>
      </c>
      <c r="T16" s="3">
        <v>2.2000000000000002</v>
      </c>
      <c r="U16" s="3">
        <v>7.9</v>
      </c>
      <c r="V16" s="3">
        <v>0</v>
      </c>
      <c r="W16" s="4">
        <f>T16+U16-V16</f>
        <v>10.100000000000001</v>
      </c>
      <c r="X16" s="4">
        <f>K16+O16+S16+W16</f>
        <v>36.35</v>
      </c>
    </row>
    <row r="20" spans="4:24" x14ac:dyDescent="0.25">
      <c r="D20" s="15" t="s">
        <v>268</v>
      </c>
      <c r="E20" s="15"/>
      <c r="F20" s="18"/>
      <c r="G20" s="18"/>
      <c r="H20" s="18"/>
      <c r="V20" s="15" t="s">
        <v>270</v>
      </c>
      <c r="W20" s="15"/>
      <c r="X20" s="15"/>
    </row>
    <row r="21" spans="4:24" x14ac:dyDescent="0.25">
      <c r="D21" s="15" t="s">
        <v>267</v>
      </c>
      <c r="E21" s="15"/>
      <c r="F21" s="18"/>
      <c r="G21" s="18"/>
      <c r="H21" s="18"/>
      <c r="V21" s="15" t="s">
        <v>269</v>
      </c>
      <c r="W21" s="15"/>
      <c r="X21" s="15"/>
    </row>
    <row r="23" spans="4:24" x14ac:dyDescent="0.25">
      <c r="L23" s="14"/>
    </row>
    <row r="25" spans="4:24" x14ac:dyDescent="0.25">
      <c r="G25" s="61" t="s">
        <v>271</v>
      </c>
      <c r="H25" s="62"/>
      <c r="I25" s="62"/>
      <c r="J25" s="62"/>
      <c r="K25" s="62"/>
      <c r="L25" s="62"/>
      <c r="M25" s="62"/>
      <c r="N25" s="62"/>
      <c r="O25" s="62"/>
      <c r="P25" s="63"/>
      <c r="Q25" s="50"/>
    </row>
    <row r="26" spans="4:24" x14ac:dyDescent="0.25">
      <c r="G26" s="90" t="s">
        <v>272</v>
      </c>
      <c r="H26" s="45" t="s">
        <v>288</v>
      </c>
      <c r="I26" s="45"/>
      <c r="J26" s="45"/>
      <c r="K26" s="45" t="s">
        <v>276</v>
      </c>
      <c r="L26" s="45"/>
      <c r="M26" s="45"/>
      <c r="N26" s="45" t="s">
        <v>283</v>
      </c>
      <c r="O26" s="45"/>
      <c r="P26" s="79"/>
      <c r="Q26" s="50"/>
    </row>
    <row r="27" spans="4:24" x14ac:dyDescent="0.25">
      <c r="G27" s="30" t="s">
        <v>273</v>
      </c>
      <c r="H27" s="39" t="s">
        <v>222</v>
      </c>
      <c r="I27" s="39"/>
      <c r="J27" s="39"/>
      <c r="K27" s="84" t="s">
        <v>289</v>
      </c>
      <c r="L27" s="84"/>
      <c r="M27" s="84"/>
      <c r="N27" s="84" t="s">
        <v>163</v>
      </c>
      <c r="O27" s="84"/>
      <c r="P27" s="78"/>
      <c r="Q27" s="75"/>
    </row>
    <row r="28" spans="4:24" x14ac:dyDescent="0.25">
      <c r="G28" s="54" t="s">
        <v>287</v>
      </c>
      <c r="H28" s="39" t="s">
        <v>285</v>
      </c>
      <c r="I28" s="39"/>
      <c r="J28" s="39"/>
      <c r="K28" s="39" t="s">
        <v>277</v>
      </c>
      <c r="L28" s="39"/>
      <c r="M28" s="39"/>
      <c r="N28" s="84" t="s">
        <v>281</v>
      </c>
      <c r="O28" s="84"/>
      <c r="P28" s="78"/>
      <c r="Q28" s="75"/>
    </row>
    <row r="29" spans="4:24" x14ac:dyDescent="0.25">
      <c r="G29" s="55" t="s">
        <v>278</v>
      </c>
      <c r="H29" s="40" t="s">
        <v>284</v>
      </c>
      <c r="I29" s="40"/>
      <c r="J29" s="40"/>
      <c r="K29" s="87" t="s">
        <v>275</v>
      </c>
      <c r="L29" s="87"/>
      <c r="M29" s="87"/>
      <c r="N29" s="87" t="s">
        <v>290</v>
      </c>
      <c r="O29" s="87"/>
      <c r="P29" s="83"/>
      <c r="Q29" s="75"/>
    </row>
    <row r="31" spans="4:24" x14ac:dyDescent="0.25">
      <c r="D31" s="50"/>
      <c r="E31" s="50"/>
      <c r="F31" s="50"/>
      <c r="G31" s="50"/>
      <c r="H31" s="50"/>
      <c r="I31" s="50"/>
      <c r="J31" s="50"/>
    </row>
    <row r="32" spans="4:24" x14ac:dyDescent="0.25">
      <c r="D32" s="59"/>
      <c r="E32" s="50"/>
      <c r="F32" s="50"/>
      <c r="G32" s="59"/>
      <c r="H32" s="50"/>
      <c r="I32" s="50"/>
      <c r="J32" s="50"/>
    </row>
    <row r="33" spans="4:10" x14ac:dyDescent="0.25">
      <c r="D33" s="38"/>
      <c r="E33" s="56"/>
      <c r="F33" s="56"/>
      <c r="G33" s="74"/>
      <c r="H33" s="75"/>
      <c r="I33" s="56"/>
      <c r="J33" s="56"/>
    </row>
    <row r="34" spans="4:10" x14ac:dyDescent="0.25">
      <c r="D34" s="74"/>
      <c r="E34" s="56"/>
      <c r="F34" s="56"/>
      <c r="G34" s="38"/>
      <c r="H34" s="75"/>
      <c r="I34" s="56"/>
      <c r="J34" s="56"/>
    </row>
    <row r="35" spans="4:10" x14ac:dyDescent="0.25">
      <c r="D35" s="74"/>
      <c r="E35" s="56"/>
      <c r="F35" s="56"/>
      <c r="G35" s="74"/>
      <c r="H35" s="75"/>
      <c r="I35" s="56"/>
      <c r="J35" s="56"/>
    </row>
  </sheetData>
  <sortState ref="D7:X16">
    <sortCondition descending="1" ref="X16"/>
  </sortState>
  <mergeCells count="17">
    <mergeCell ref="G25:P25"/>
    <mergeCell ref="K29:M29"/>
    <mergeCell ref="K28:M28"/>
    <mergeCell ref="K27:M27"/>
    <mergeCell ref="K26:M26"/>
    <mergeCell ref="N29:P29"/>
    <mergeCell ref="N28:P28"/>
    <mergeCell ref="N27:P27"/>
    <mergeCell ref="N26:P26"/>
    <mergeCell ref="H29:J29"/>
    <mergeCell ref="H28:J28"/>
    <mergeCell ref="H27:J27"/>
    <mergeCell ref="H26:J26"/>
    <mergeCell ref="D20:E20"/>
    <mergeCell ref="V20:X20"/>
    <mergeCell ref="D21:E21"/>
    <mergeCell ref="V21:X21"/>
  </mergeCells>
  <pageMargins left="0.7" right="0.7" top="0.78740157499999996" bottom="0.78740157499999996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zoomScale="85" zoomScaleNormal="85" workbookViewId="0">
      <selection activeCell="S21" sqref="R21:S21"/>
    </sheetView>
  </sheetViews>
  <sheetFormatPr defaultRowHeight="15" x14ac:dyDescent="0.25"/>
  <cols>
    <col min="1" max="1" width="6" customWidth="1"/>
    <col min="2" max="3" width="10" hidden="1" customWidth="1"/>
    <col min="4" max="4" width="18.5703125" customWidth="1"/>
    <col min="5" max="5" width="6.42578125" customWidth="1"/>
    <col min="6" max="6" width="25.140625" customWidth="1"/>
    <col min="7" max="7" width="32.425781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148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14" t="s">
        <v>235</v>
      </c>
      <c r="B7">
        <v>150937</v>
      </c>
      <c r="C7">
        <v>7791</v>
      </c>
      <c r="D7" t="s">
        <v>152</v>
      </c>
      <c r="E7">
        <v>2004</v>
      </c>
      <c r="F7" t="s">
        <v>21</v>
      </c>
      <c r="G7" t="s">
        <v>149</v>
      </c>
      <c r="H7" s="3">
        <v>2.8</v>
      </c>
      <c r="I7" s="3">
        <v>8.4499999999999993</v>
      </c>
      <c r="J7" s="3">
        <v>0</v>
      </c>
      <c r="K7" s="4">
        <f t="shared" ref="K7:K16" si="0">H7+I7-J7</f>
        <v>11.25</v>
      </c>
      <c r="L7" s="3">
        <v>2.6</v>
      </c>
      <c r="M7" s="3">
        <v>7.75</v>
      </c>
      <c r="N7" s="3">
        <v>0</v>
      </c>
      <c r="O7" s="4">
        <f t="shared" ref="O7:O16" si="1">L7+M7-N7</f>
        <v>10.35</v>
      </c>
      <c r="P7" s="3">
        <v>2.6</v>
      </c>
      <c r="Q7" s="3">
        <v>7.45</v>
      </c>
      <c r="R7" s="3">
        <v>0</v>
      </c>
      <c r="S7" s="4">
        <f t="shared" ref="S7:S16" si="2">P7+Q7-R7</f>
        <v>10.050000000000001</v>
      </c>
      <c r="T7" s="3">
        <v>3.1</v>
      </c>
      <c r="U7" s="3">
        <v>8.25</v>
      </c>
      <c r="V7" s="3">
        <v>0</v>
      </c>
      <c r="W7" s="4">
        <f t="shared" ref="W7:W16" si="3">T7+U7-V7</f>
        <v>11.35</v>
      </c>
      <c r="X7" s="4">
        <f t="shared" ref="X7:X16" si="4">K7+O7+S7+W7</f>
        <v>43</v>
      </c>
      <c r="Z7" t="s">
        <v>150</v>
      </c>
    </row>
    <row r="8" spans="1:26" x14ac:dyDescent="0.25">
      <c r="A8" s="14" t="s">
        <v>236</v>
      </c>
      <c r="B8">
        <v>388457</v>
      </c>
      <c r="C8">
        <v>7791</v>
      </c>
      <c r="D8" t="s">
        <v>155</v>
      </c>
      <c r="E8">
        <v>2005</v>
      </c>
      <c r="F8" t="s">
        <v>21</v>
      </c>
      <c r="G8" t="s">
        <v>149</v>
      </c>
      <c r="H8" s="3">
        <v>2.8</v>
      </c>
      <c r="I8" s="3">
        <v>8.65</v>
      </c>
      <c r="J8" s="3">
        <v>0</v>
      </c>
      <c r="K8" s="4">
        <f t="shared" si="0"/>
        <v>11.45</v>
      </c>
      <c r="L8" s="3">
        <v>2.5</v>
      </c>
      <c r="M8" s="3">
        <v>8.25</v>
      </c>
      <c r="N8" s="3">
        <v>0</v>
      </c>
      <c r="O8" s="4">
        <f t="shared" si="1"/>
        <v>10.75</v>
      </c>
      <c r="P8" s="3">
        <v>3.1</v>
      </c>
      <c r="Q8" s="3">
        <v>7.9</v>
      </c>
      <c r="R8" s="3">
        <v>0</v>
      </c>
      <c r="S8" s="4">
        <f t="shared" si="2"/>
        <v>11</v>
      </c>
      <c r="T8" s="3">
        <v>2.8</v>
      </c>
      <c r="U8" s="3">
        <v>8.1</v>
      </c>
      <c r="V8" s="3">
        <v>0</v>
      </c>
      <c r="W8" s="4">
        <f t="shared" si="3"/>
        <v>10.899999999999999</v>
      </c>
      <c r="X8" s="4">
        <f t="shared" si="4"/>
        <v>44.1</v>
      </c>
      <c r="Z8" t="s">
        <v>150</v>
      </c>
    </row>
    <row r="9" spans="1:26" x14ac:dyDescent="0.25">
      <c r="A9" s="14" t="s">
        <v>240</v>
      </c>
      <c r="B9">
        <v>443004</v>
      </c>
      <c r="C9">
        <v>7791</v>
      </c>
      <c r="D9" t="s">
        <v>151</v>
      </c>
      <c r="E9">
        <v>2009</v>
      </c>
      <c r="F9" t="s">
        <v>21</v>
      </c>
      <c r="G9" t="s">
        <v>149</v>
      </c>
      <c r="H9" s="3">
        <v>2</v>
      </c>
      <c r="I9" s="3">
        <v>8.4</v>
      </c>
      <c r="J9" s="3">
        <v>0</v>
      </c>
      <c r="K9" s="4">
        <f t="shared" si="0"/>
        <v>10.4</v>
      </c>
      <c r="L9" s="3">
        <v>2</v>
      </c>
      <c r="M9" s="3">
        <v>7.25</v>
      </c>
      <c r="N9" s="3">
        <v>0</v>
      </c>
      <c r="O9" s="4">
        <f t="shared" si="1"/>
        <v>9.25</v>
      </c>
      <c r="P9" s="3">
        <v>2.5</v>
      </c>
      <c r="Q9" s="3">
        <v>7.1</v>
      </c>
      <c r="R9" s="3">
        <v>0</v>
      </c>
      <c r="S9" s="4">
        <f t="shared" si="2"/>
        <v>9.6</v>
      </c>
      <c r="T9" s="3">
        <v>3.1</v>
      </c>
      <c r="U9" s="3">
        <v>7.7</v>
      </c>
      <c r="V9" s="3">
        <v>0</v>
      </c>
      <c r="W9" s="4">
        <f t="shared" si="3"/>
        <v>10.8</v>
      </c>
      <c r="X9" s="4">
        <f t="shared" si="4"/>
        <v>40.049999999999997</v>
      </c>
      <c r="Z9" t="s">
        <v>150</v>
      </c>
    </row>
    <row r="10" spans="1:26" x14ac:dyDescent="0.25">
      <c r="A10" s="14" t="s">
        <v>239</v>
      </c>
      <c r="B10">
        <v>996505</v>
      </c>
      <c r="C10">
        <v>7791</v>
      </c>
      <c r="D10" t="s">
        <v>154</v>
      </c>
      <c r="E10">
        <v>2009</v>
      </c>
      <c r="F10" t="s">
        <v>21</v>
      </c>
      <c r="G10" t="s">
        <v>149</v>
      </c>
      <c r="H10" s="3">
        <v>2</v>
      </c>
      <c r="I10" s="3">
        <v>8.8000000000000007</v>
      </c>
      <c r="J10" s="3">
        <v>0</v>
      </c>
      <c r="K10" s="4">
        <f t="shared" si="0"/>
        <v>10.8</v>
      </c>
      <c r="L10" s="3">
        <v>2</v>
      </c>
      <c r="M10" s="3">
        <v>7.75</v>
      </c>
      <c r="N10" s="3">
        <v>0</v>
      </c>
      <c r="O10" s="4">
        <f t="shared" si="1"/>
        <v>9.75</v>
      </c>
      <c r="P10" s="3">
        <v>2.2999999999999998</v>
      </c>
      <c r="Q10" s="3">
        <v>5.35</v>
      </c>
      <c r="R10" s="3">
        <v>0</v>
      </c>
      <c r="S10" s="4">
        <f t="shared" si="2"/>
        <v>7.6499999999999995</v>
      </c>
      <c r="T10" s="3">
        <v>3.1</v>
      </c>
      <c r="U10" s="3">
        <v>7.05</v>
      </c>
      <c r="V10" s="3">
        <v>0</v>
      </c>
      <c r="W10" s="4">
        <f t="shared" si="3"/>
        <v>10.15</v>
      </c>
      <c r="X10" s="4">
        <f t="shared" si="4"/>
        <v>38.35</v>
      </c>
      <c r="Z10" t="s">
        <v>150</v>
      </c>
    </row>
    <row r="11" spans="1:26" x14ac:dyDescent="0.25">
      <c r="A11" s="14" t="s">
        <v>241</v>
      </c>
      <c r="B11">
        <v>441993</v>
      </c>
      <c r="C11">
        <v>7791</v>
      </c>
      <c r="D11" t="s">
        <v>153</v>
      </c>
      <c r="E11">
        <v>2008</v>
      </c>
      <c r="F11" t="s">
        <v>21</v>
      </c>
      <c r="G11" t="s">
        <v>149</v>
      </c>
      <c r="H11" s="3">
        <v>2</v>
      </c>
      <c r="I11" s="3">
        <v>8.5</v>
      </c>
      <c r="J11" s="3">
        <v>1</v>
      </c>
      <c r="K11" s="4">
        <f t="shared" si="0"/>
        <v>9.5</v>
      </c>
      <c r="L11" s="3">
        <v>2.6</v>
      </c>
      <c r="M11" s="3">
        <v>7.05</v>
      </c>
      <c r="N11" s="3">
        <v>0</v>
      </c>
      <c r="O11" s="4">
        <f t="shared" si="1"/>
        <v>9.65</v>
      </c>
      <c r="P11" s="3">
        <v>2.9</v>
      </c>
      <c r="Q11" s="3">
        <v>7.25</v>
      </c>
      <c r="R11" s="3">
        <v>0</v>
      </c>
      <c r="S11" s="4">
        <f t="shared" si="2"/>
        <v>10.15</v>
      </c>
      <c r="T11" s="3">
        <v>3</v>
      </c>
      <c r="U11" s="3">
        <v>7.5</v>
      </c>
      <c r="V11" s="3">
        <v>0</v>
      </c>
      <c r="W11" s="4">
        <f t="shared" si="3"/>
        <v>10.5</v>
      </c>
      <c r="X11" s="4">
        <f t="shared" si="4"/>
        <v>39.799999999999997</v>
      </c>
      <c r="Z11" t="s">
        <v>150</v>
      </c>
    </row>
    <row r="12" spans="1:26" x14ac:dyDescent="0.25">
      <c r="A12" s="14" t="s">
        <v>237</v>
      </c>
      <c r="B12">
        <v>304715</v>
      </c>
      <c r="C12">
        <v>3198</v>
      </c>
      <c r="D12" t="s">
        <v>156</v>
      </c>
      <c r="E12">
        <v>2009</v>
      </c>
      <c r="F12" t="s">
        <v>46</v>
      </c>
      <c r="G12" t="s">
        <v>48</v>
      </c>
      <c r="H12" s="3">
        <v>2</v>
      </c>
      <c r="I12" s="3">
        <v>8.5500000000000007</v>
      </c>
      <c r="J12" s="3">
        <v>0</v>
      </c>
      <c r="K12" s="4">
        <f t="shared" si="0"/>
        <v>10.55</v>
      </c>
      <c r="L12" s="3">
        <v>2.5</v>
      </c>
      <c r="M12" s="3">
        <v>8.1999999999999993</v>
      </c>
      <c r="N12" s="3">
        <v>0</v>
      </c>
      <c r="O12" s="4">
        <f t="shared" si="1"/>
        <v>10.7</v>
      </c>
      <c r="P12" s="3">
        <v>2.9</v>
      </c>
      <c r="Q12" s="3">
        <v>8.4</v>
      </c>
      <c r="R12" s="3">
        <v>0</v>
      </c>
      <c r="S12" s="4">
        <f t="shared" si="2"/>
        <v>11.3</v>
      </c>
      <c r="T12" s="3">
        <v>2.7</v>
      </c>
      <c r="U12" s="3">
        <v>8.1999999999999993</v>
      </c>
      <c r="V12" s="3">
        <v>0</v>
      </c>
      <c r="W12" s="4">
        <f t="shared" si="3"/>
        <v>10.899999999999999</v>
      </c>
      <c r="X12" s="4">
        <f t="shared" si="4"/>
        <v>43.449999999999996</v>
      </c>
    </row>
    <row r="13" spans="1:26" x14ac:dyDescent="0.25">
      <c r="A13" s="14" t="s">
        <v>243</v>
      </c>
      <c r="B13">
        <v>399842</v>
      </c>
      <c r="C13">
        <v>3198</v>
      </c>
      <c r="D13" t="s">
        <v>157</v>
      </c>
      <c r="E13">
        <v>2006</v>
      </c>
      <c r="F13" t="s">
        <v>46</v>
      </c>
      <c r="G13" t="s">
        <v>158</v>
      </c>
      <c r="H13" s="3">
        <v>2.8</v>
      </c>
      <c r="I13" s="3">
        <v>8.35</v>
      </c>
      <c r="J13" s="3">
        <v>0</v>
      </c>
      <c r="K13" s="4">
        <f t="shared" si="0"/>
        <v>11.149999999999999</v>
      </c>
      <c r="L13" s="3">
        <v>2.5</v>
      </c>
      <c r="M13" s="3">
        <v>8.35</v>
      </c>
      <c r="N13" s="3">
        <v>0</v>
      </c>
      <c r="O13" s="4">
        <f t="shared" si="1"/>
        <v>10.85</v>
      </c>
      <c r="P13" s="3">
        <v>2.8</v>
      </c>
      <c r="Q13" s="3">
        <v>7.85</v>
      </c>
      <c r="R13" s="3">
        <v>0</v>
      </c>
      <c r="S13" s="4">
        <f t="shared" si="2"/>
        <v>10.649999999999999</v>
      </c>
      <c r="T13" s="3">
        <v>2.6</v>
      </c>
      <c r="U13" s="3">
        <v>8.8000000000000007</v>
      </c>
      <c r="V13" s="3">
        <v>0</v>
      </c>
      <c r="W13" s="4">
        <f t="shared" si="3"/>
        <v>11.4</v>
      </c>
      <c r="X13" s="4">
        <f t="shared" si="4"/>
        <v>44.05</v>
      </c>
    </row>
    <row r="14" spans="1:26" x14ac:dyDescent="0.25">
      <c r="A14" s="14" t="s">
        <v>238</v>
      </c>
      <c r="B14">
        <v>315710</v>
      </c>
      <c r="C14">
        <v>3198</v>
      </c>
      <c r="D14" t="s">
        <v>159</v>
      </c>
      <c r="E14">
        <v>2010</v>
      </c>
      <c r="F14" t="s">
        <v>46</v>
      </c>
      <c r="G14" t="s">
        <v>48</v>
      </c>
      <c r="H14" s="3">
        <v>2</v>
      </c>
      <c r="I14" s="3">
        <v>7.9</v>
      </c>
      <c r="J14" s="3">
        <v>0</v>
      </c>
      <c r="K14" s="4">
        <f t="shared" si="0"/>
        <v>9.9</v>
      </c>
      <c r="L14" s="3">
        <v>1.5</v>
      </c>
      <c r="M14" s="3">
        <v>7.5</v>
      </c>
      <c r="N14" s="3">
        <v>0</v>
      </c>
      <c r="O14" s="4">
        <f t="shared" si="1"/>
        <v>9</v>
      </c>
      <c r="P14" s="3">
        <v>2.8</v>
      </c>
      <c r="Q14" s="3">
        <v>8.85</v>
      </c>
      <c r="R14" s="3">
        <v>0</v>
      </c>
      <c r="S14" s="4">
        <f t="shared" si="2"/>
        <v>11.649999999999999</v>
      </c>
      <c r="T14" s="3">
        <v>2.7</v>
      </c>
      <c r="U14" s="3">
        <v>8.85</v>
      </c>
      <c r="V14" s="3">
        <v>0</v>
      </c>
      <c r="W14" s="4">
        <f t="shared" si="3"/>
        <v>11.55</v>
      </c>
      <c r="X14" s="4">
        <f t="shared" si="4"/>
        <v>42.099999999999994</v>
      </c>
    </row>
    <row r="15" spans="1:26" x14ac:dyDescent="0.25">
      <c r="A15" s="14" t="s">
        <v>242</v>
      </c>
      <c r="B15">
        <v>719866</v>
      </c>
      <c r="C15">
        <v>9381</v>
      </c>
      <c r="D15" t="s">
        <v>162</v>
      </c>
      <c r="E15">
        <v>2001</v>
      </c>
      <c r="F15" t="s">
        <v>53</v>
      </c>
      <c r="G15" t="s">
        <v>163</v>
      </c>
      <c r="H15" s="3">
        <v>2</v>
      </c>
      <c r="I15" s="3">
        <v>8.4</v>
      </c>
      <c r="J15" s="3">
        <v>0</v>
      </c>
      <c r="K15" s="4">
        <f t="shared" si="0"/>
        <v>10.4</v>
      </c>
      <c r="L15" s="3">
        <v>2.5</v>
      </c>
      <c r="M15" s="3">
        <v>5.6</v>
      </c>
      <c r="N15" s="3">
        <v>0</v>
      </c>
      <c r="O15" s="4">
        <f t="shared" si="1"/>
        <v>8.1</v>
      </c>
      <c r="P15" s="3">
        <v>3.2</v>
      </c>
      <c r="Q15" s="3">
        <v>4.55</v>
      </c>
      <c r="R15" s="3">
        <v>0</v>
      </c>
      <c r="S15" s="4">
        <f t="shared" si="2"/>
        <v>7.75</v>
      </c>
      <c r="T15" s="3">
        <v>2.2000000000000002</v>
      </c>
      <c r="U15" s="3">
        <v>7.9</v>
      </c>
      <c r="V15" s="3">
        <v>0</v>
      </c>
      <c r="W15" s="4">
        <f t="shared" si="3"/>
        <v>10.100000000000001</v>
      </c>
      <c r="X15" s="4">
        <f t="shared" si="4"/>
        <v>36.35</v>
      </c>
    </row>
    <row r="16" spans="1:26" x14ac:dyDescent="0.25">
      <c r="A16" s="14" t="s">
        <v>244</v>
      </c>
      <c r="D16" t="s">
        <v>160</v>
      </c>
      <c r="E16">
        <v>2006</v>
      </c>
      <c r="F16" t="s">
        <v>65</v>
      </c>
      <c r="G16" t="s">
        <v>264</v>
      </c>
      <c r="H16" s="3">
        <v>2</v>
      </c>
      <c r="I16" s="3">
        <v>8.1999999999999993</v>
      </c>
      <c r="J16" s="3">
        <v>0</v>
      </c>
      <c r="K16" s="4">
        <f t="shared" si="0"/>
        <v>10.199999999999999</v>
      </c>
      <c r="L16" s="3">
        <v>2.5</v>
      </c>
      <c r="M16" s="3">
        <v>8.25</v>
      </c>
      <c r="N16" s="3">
        <v>0</v>
      </c>
      <c r="O16" s="4">
        <f t="shared" si="1"/>
        <v>10.75</v>
      </c>
      <c r="P16" s="3">
        <v>2.9</v>
      </c>
      <c r="Q16" s="3">
        <v>6.75</v>
      </c>
      <c r="R16" s="3">
        <v>0</v>
      </c>
      <c r="S16" s="4">
        <f t="shared" si="2"/>
        <v>9.65</v>
      </c>
      <c r="T16" s="3">
        <v>3.1</v>
      </c>
      <c r="U16" s="3">
        <v>6.75</v>
      </c>
      <c r="V16" s="3">
        <v>0</v>
      </c>
      <c r="W16" s="4">
        <f t="shared" si="3"/>
        <v>9.85</v>
      </c>
      <c r="X16" s="4">
        <f t="shared" si="4"/>
        <v>40.450000000000003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zoomScale="85" zoomScaleNormal="85" workbookViewId="0"/>
  </sheetViews>
  <sheetFormatPr defaultRowHeight="15" x14ac:dyDescent="0.25"/>
  <cols>
    <col min="1" max="1" width="6.7109375" bestFit="1" customWidth="1"/>
    <col min="2" max="3" width="10" hidden="1" customWidth="1"/>
    <col min="4" max="4" width="16.7109375" customWidth="1"/>
    <col min="5" max="5" width="8" customWidth="1"/>
    <col min="6" max="6" width="22.85546875" bestFit="1" customWidth="1"/>
    <col min="7" max="7" width="16.710937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148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x14ac:dyDescent="0.25">
      <c r="A7" s="5"/>
      <c r="B7" s="5">
        <v>3110</v>
      </c>
      <c r="C7" s="5">
        <v>3198</v>
      </c>
      <c r="D7" s="5" t="s">
        <v>63</v>
      </c>
      <c r="E7" s="5"/>
      <c r="F7" s="5"/>
      <c r="G7" s="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5"/>
      <c r="Z7">
        <f>X16</f>
        <v>127.14999999999999</v>
      </c>
      <c r="AA7" t="str">
        <f>D12</f>
        <v>Gymnastický klub Vítkovice, z.s.</v>
      </c>
      <c r="AB7">
        <v>1</v>
      </c>
    </row>
    <row r="8" spans="1:29" x14ac:dyDescent="0.25">
      <c r="A8" s="16" t="s">
        <v>235</v>
      </c>
      <c r="B8">
        <f>'III. liga VS5C'!B12</f>
        <v>304715</v>
      </c>
      <c r="C8">
        <f>'III. liga VS5C'!C12</f>
        <v>3198</v>
      </c>
      <c r="D8" t="str">
        <f>'III. liga VS5C'!D12</f>
        <v>Čonková Nela</v>
      </c>
      <c r="E8">
        <f>'III. liga VS5C'!E12</f>
        <v>2009</v>
      </c>
      <c r="F8" t="str">
        <f>'III. liga VS5C'!F12</f>
        <v>SGC Ostrava</v>
      </c>
      <c r="G8" t="str">
        <f>'III. liga VS5C'!G12</f>
        <v>Dudová, El-Khairy</v>
      </c>
      <c r="H8" s="3">
        <f>'III. liga VS5C'!H12</f>
        <v>2</v>
      </c>
      <c r="I8" s="3">
        <f>'III. liga VS5C'!I12</f>
        <v>8.5500000000000007</v>
      </c>
      <c r="J8" s="4">
        <f>'III. liga VS5C'!J12</f>
        <v>0</v>
      </c>
      <c r="K8" s="4">
        <f>'III. liga VS5C'!K12</f>
        <v>10.55</v>
      </c>
      <c r="L8" s="3">
        <f>'III. liga VS5C'!L12</f>
        <v>2.5</v>
      </c>
      <c r="M8" s="3">
        <f>'III. liga VS5C'!M12</f>
        <v>8.1999999999999993</v>
      </c>
      <c r="N8" s="4">
        <f>'III. liga VS5C'!N12</f>
        <v>0</v>
      </c>
      <c r="O8" s="4">
        <f>'III. liga VS5C'!O12</f>
        <v>10.7</v>
      </c>
      <c r="P8" s="3">
        <f>'III. liga VS5C'!P12</f>
        <v>2.9</v>
      </c>
      <c r="Q8" s="3">
        <f>'III. liga VS5C'!Q12</f>
        <v>8.4</v>
      </c>
      <c r="R8" s="4">
        <f>'III. liga VS5C'!R12</f>
        <v>0</v>
      </c>
      <c r="S8" s="4">
        <f>'III. liga VS5C'!S12</f>
        <v>11.3</v>
      </c>
      <c r="T8" s="3">
        <f>'III. liga VS5C'!T12</f>
        <v>2.7</v>
      </c>
      <c r="U8" s="3">
        <f>'III. liga VS5C'!U12</f>
        <v>8.1999999999999993</v>
      </c>
      <c r="V8" s="4">
        <f>'III. liga VS5C'!V12</f>
        <v>0</v>
      </c>
      <c r="W8" s="4">
        <f>'III. liga VS5C'!W12</f>
        <v>10.899999999999999</v>
      </c>
      <c r="X8" s="4">
        <f>'III. liga VS5C'!X12</f>
        <v>43.449999999999996</v>
      </c>
      <c r="Z8">
        <f>X16</f>
        <v>127.14999999999999</v>
      </c>
      <c r="AA8" t="str">
        <f>D12</f>
        <v>Gymnastický klub Vítkovice, z.s.</v>
      </c>
      <c r="AB8">
        <v>2</v>
      </c>
    </row>
    <row r="9" spans="1:29" x14ac:dyDescent="0.25">
      <c r="A9" s="16"/>
      <c r="B9">
        <f>'III. liga VS5C'!B13</f>
        <v>399842</v>
      </c>
      <c r="C9">
        <f>'III. liga VS5C'!C13</f>
        <v>3198</v>
      </c>
      <c r="D9" t="str">
        <f>'III. liga VS5C'!D13</f>
        <v>Janků Adriana</v>
      </c>
      <c r="E9">
        <f>'III. liga VS5C'!E13</f>
        <v>2006</v>
      </c>
      <c r="F9" t="str">
        <f>'III. liga VS5C'!F13</f>
        <v>SGC Ostrava</v>
      </c>
      <c r="G9" t="str">
        <f>'III. liga VS5C'!G13</f>
        <v>Kalmusová</v>
      </c>
      <c r="H9" s="3">
        <f>'III. liga VS5C'!H13</f>
        <v>2.8</v>
      </c>
      <c r="I9" s="3">
        <f>'III. liga VS5C'!I13</f>
        <v>8.35</v>
      </c>
      <c r="J9" s="4">
        <f>'III. liga VS5C'!J13</f>
        <v>0</v>
      </c>
      <c r="K9" s="4">
        <f>'III. liga VS5C'!K13</f>
        <v>11.149999999999999</v>
      </c>
      <c r="L9" s="3">
        <f>'III. liga VS5C'!L13</f>
        <v>2.5</v>
      </c>
      <c r="M9" s="3">
        <f>'III. liga VS5C'!M13</f>
        <v>8.35</v>
      </c>
      <c r="N9" s="4">
        <f>'III. liga VS5C'!N13</f>
        <v>0</v>
      </c>
      <c r="O9" s="4">
        <f>'III. liga VS5C'!O13</f>
        <v>10.85</v>
      </c>
      <c r="P9" s="3">
        <f>'III. liga VS5C'!P13</f>
        <v>2.8</v>
      </c>
      <c r="Q9" s="3">
        <f>'III. liga VS5C'!Q13</f>
        <v>7.85</v>
      </c>
      <c r="R9" s="4">
        <f>'III. liga VS5C'!R13</f>
        <v>0</v>
      </c>
      <c r="S9" s="4">
        <f>'III. liga VS5C'!S13</f>
        <v>10.649999999999999</v>
      </c>
      <c r="T9" s="3">
        <f>'III. liga VS5C'!T13</f>
        <v>2.6</v>
      </c>
      <c r="U9" s="3">
        <f>'III. liga VS5C'!U13</f>
        <v>8.8000000000000007</v>
      </c>
      <c r="V9" s="4">
        <f>'III. liga VS5C'!V13</f>
        <v>0</v>
      </c>
      <c r="W9" s="4">
        <f>'III. liga VS5C'!W13</f>
        <v>11.4</v>
      </c>
      <c r="X9" s="4">
        <f>'III. liga VS5C'!X13</f>
        <v>44.05</v>
      </c>
      <c r="Z9">
        <f>X16</f>
        <v>127.14999999999999</v>
      </c>
      <c r="AA9" t="str">
        <f>D12</f>
        <v>Gymnastický klub Vítkovice, z.s.</v>
      </c>
      <c r="AB9">
        <v>3</v>
      </c>
    </row>
    <row r="10" spans="1:29" x14ac:dyDescent="0.25">
      <c r="A10" s="16"/>
      <c r="B10">
        <f>'III. liga VS5C'!B14</f>
        <v>315710</v>
      </c>
      <c r="C10">
        <f>'III. liga VS5C'!C14</f>
        <v>3198</v>
      </c>
      <c r="D10" t="str">
        <f>'III. liga VS5C'!D14</f>
        <v>Lukácsová Silvie</v>
      </c>
      <c r="E10">
        <f>'III. liga VS5C'!E14</f>
        <v>2010</v>
      </c>
      <c r="F10" t="str">
        <f>'III. liga VS5C'!F14</f>
        <v>SGC Ostrava</v>
      </c>
      <c r="G10" t="str">
        <f>'III. liga VS5C'!G14</f>
        <v>Dudová, El-Khairy</v>
      </c>
      <c r="H10" s="3">
        <f>'III. liga VS5C'!H14</f>
        <v>2</v>
      </c>
      <c r="I10" s="3">
        <f>'III. liga VS5C'!I14</f>
        <v>7.9</v>
      </c>
      <c r="J10" s="4">
        <f>'III. liga VS5C'!J14</f>
        <v>0</v>
      </c>
      <c r="K10" s="4">
        <f>'III. liga VS5C'!K14</f>
        <v>9.9</v>
      </c>
      <c r="L10" s="3">
        <f>'III. liga VS5C'!L14</f>
        <v>1.5</v>
      </c>
      <c r="M10" s="3">
        <f>'III. liga VS5C'!M14</f>
        <v>7.5</v>
      </c>
      <c r="N10" s="4">
        <f>'III. liga VS5C'!N14</f>
        <v>0</v>
      </c>
      <c r="O10" s="4">
        <f>'III. liga VS5C'!O14</f>
        <v>9</v>
      </c>
      <c r="P10" s="3">
        <f>'III. liga VS5C'!P14</f>
        <v>2.8</v>
      </c>
      <c r="Q10" s="3">
        <f>'III. liga VS5C'!Q14</f>
        <v>8.85</v>
      </c>
      <c r="R10" s="4">
        <f>'III. liga VS5C'!R14</f>
        <v>0</v>
      </c>
      <c r="S10" s="4">
        <f>'III. liga VS5C'!S14</f>
        <v>11.649999999999999</v>
      </c>
      <c r="T10" s="3">
        <f>'III. liga VS5C'!T14</f>
        <v>2.7</v>
      </c>
      <c r="U10" s="3">
        <f>'III. liga VS5C'!U14</f>
        <v>8.85</v>
      </c>
      <c r="V10" s="4">
        <f>'III. liga VS5C'!V14</f>
        <v>0</v>
      </c>
      <c r="W10" s="4">
        <f>'III. liga VS5C'!W14</f>
        <v>11.55</v>
      </c>
      <c r="X10" s="4">
        <f>'III. liga VS5C'!X14</f>
        <v>42.099999999999994</v>
      </c>
      <c r="Z10">
        <f>X16</f>
        <v>127.14999999999999</v>
      </c>
      <c r="AA10" t="str">
        <f>D12</f>
        <v>Gymnastický klub Vítkovice, z.s.</v>
      </c>
      <c r="AB10">
        <v>5</v>
      </c>
    </row>
    <row r="11" spans="1:29" x14ac:dyDescent="0.25">
      <c r="A11" s="16"/>
      <c r="B11" s="4"/>
      <c r="C11" s="4"/>
      <c r="D11" s="4" t="s">
        <v>59</v>
      </c>
      <c r="E11" s="4"/>
      <c r="F11" s="4"/>
      <c r="G11" s="4"/>
      <c r="H11" s="4"/>
      <c r="I11" s="4"/>
      <c r="J11" s="4">
        <v>0</v>
      </c>
      <c r="K11" s="4">
        <f>LARGE(K8:K10,3)+LARGE(K8:K10,2)+LARGE(K8:K10,1)-J11</f>
        <v>31.6</v>
      </c>
      <c r="L11" s="4"/>
      <c r="M11" s="4"/>
      <c r="N11" s="4">
        <v>0</v>
      </c>
      <c r="O11" s="4">
        <f>LARGE(O8:O10,3)+LARGE(O8:O10,2)+LARGE(O8:O10,1)-N11</f>
        <v>30.549999999999997</v>
      </c>
      <c r="P11" s="4"/>
      <c r="Q11" s="4"/>
      <c r="R11" s="4">
        <v>0</v>
      </c>
      <c r="S11" s="4">
        <f>LARGE(S8:S10,3)+LARGE(S8:S10,2)+LARGE(S8:S10,1)-R11</f>
        <v>33.599999999999994</v>
      </c>
      <c r="T11" s="4"/>
      <c r="U11" s="4"/>
      <c r="V11" s="4">
        <v>0</v>
      </c>
      <c r="W11" s="4">
        <f>LARGE(W8:W10,3)+LARGE(W8:W10,2)+LARGE(W8:W10,1)-V11</f>
        <v>33.849999999999994</v>
      </c>
      <c r="X11" s="4">
        <f t="shared" ref="X11" si="0">K11+O11+S11+W11</f>
        <v>129.6</v>
      </c>
      <c r="Z11">
        <f>X16</f>
        <v>127.14999999999999</v>
      </c>
      <c r="AA11" t="str">
        <f>D12</f>
        <v>Gymnastický klub Vítkovice, z.s.</v>
      </c>
      <c r="AB11">
        <v>8</v>
      </c>
    </row>
    <row r="12" spans="1:29" x14ac:dyDescent="0.25">
      <c r="A12" s="5"/>
      <c r="B12" s="5">
        <v>3104</v>
      </c>
      <c r="C12" s="5">
        <v>7791</v>
      </c>
      <c r="D12" s="5" t="s">
        <v>58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>
        <f>X11</f>
        <v>129.6</v>
      </c>
      <c r="AA12" t="str">
        <f>D7</f>
        <v>Sportovní gymnastické centrum Ostrava, z.s.</v>
      </c>
      <c r="AB12">
        <v>1</v>
      </c>
    </row>
    <row r="13" spans="1:29" x14ac:dyDescent="0.25">
      <c r="A13" s="16" t="s">
        <v>236</v>
      </c>
      <c r="B13">
        <f>'III. liga VS5C'!B7</f>
        <v>150937</v>
      </c>
      <c r="C13">
        <f>'III. liga VS5C'!C7</f>
        <v>7791</v>
      </c>
      <c r="D13" t="str">
        <f>'III. liga VS5C'!D7</f>
        <v>Najdeková Natálie</v>
      </c>
      <c r="E13">
        <f>'III. liga VS5C'!E7</f>
        <v>2004</v>
      </c>
      <c r="F13" t="str">
        <f>'III. liga VS5C'!F7</f>
        <v>GK Vítkovice</v>
      </c>
      <c r="G13" t="str">
        <f>'III. liga VS5C'!G7</f>
        <v>Kaczorová</v>
      </c>
      <c r="H13" s="3">
        <f>'III. liga VS5C'!H7</f>
        <v>2.8</v>
      </c>
      <c r="I13" s="3">
        <f>'III. liga VS5C'!I7</f>
        <v>8.4499999999999993</v>
      </c>
      <c r="J13" s="4">
        <f>'III. liga VS5C'!J7</f>
        <v>0</v>
      </c>
      <c r="K13" s="4">
        <f>'III. liga VS5C'!K7</f>
        <v>11.25</v>
      </c>
      <c r="L13" s="3">
        <f>'III. liga VS5C'!L7</f>
        <v>2.6</v>
      </c>
      <c r="M13" s="3">
        <f>'III. liga VS5C'!M7</f>
        <v>7.75</v>
      </c>
      <c r="N13" s="4">
        <f>'III. liga VS5C'!N7</f>
        <v>0</v>
      </c>
      <c r="O13" s="4">
        <f>'III. liga VS5C'!O7</f>
        <v>10.35</v>
      </c>
      <c r="P13" s="3">
        <f>'III. liga VS5C'!P7</f>
        <v>2.6</v>
      </c>
      <c r="Q13" s="3">
        <f>'III. liga VS5C'!Q7</f>
        <v>7.45</v>
      </c>
      <c r="R13" s="4">
        <f>'III. liga VS5C'!R7</f>
        <v>0</v>
      </c>
      <c r="S13" s="4">
        <f>'III. liga VS5C'!S7</f>
        <v>10.050000000000001</v>
      </c>
      <c r="T13" s="3">
        <f>'III. liga VS5C'!T7</f>
        <v>3.1</v>
      </c>
      <c r="U13" s="3">
        <f>'III. liga VS5C'!U7</f>
        <v>8.25</v>
      </c>
      <c r="V13" s="4">
        <f>'III. liga VS5C'!V7</f>
        <v>0</v>
      </c>
      <c r="W13" s="4">
        <f>'III. liga VS5C'!W7</f>
        <v>11.35</v>
      </c>
      <c r="X13" s="4">
        <f>'III. liga VS5C'!X7</f>
        <v>43</v>
      </c>
      <c r="Z13">
        <f>X11</f>
        <v>129.6</v>
      </c>
      <c r="AA13" t="str">
        <f>D7</f>
        <v>Sportovní gymnastické centrum Ostrava, z.s.</v>
      </c>
      <c r="AB13">
        <v>2</v>
      </c>
    </row>
    <row r="14" spans="1:29" x14ac:dyDescent="0.25">
      <c r="A14" s="16"/>
      <c r="B14">
        <f>'III. liga VS5C'!B8</f>
        <v>388457</v>
      </c>
      <c r="C14">
        <f>'III. liga VS5C'!C8</f>
        <v>7791</v>
      </c>
      <c r="D14" t="str">
        <f>'III. liga VS5C'!D8</f>
        <v>Zdvihalová Adéla</v>
      </c>
      <c r="E14">
        <f>'III. liga VS5C'!E8</f>
        <v>2005</v>
      </c>
      <c r="F14" t="str">
        <f>'III. liga VS5C'!F8</f>
        <v>GK Vítkovice</v>
      </c>
      <c r="G14" t="str">
        <f>'III. liga VS5C'!G8</f>
        <v>Kaczorová</v>
      </c>
      <c r="H14" s="3">
        <f>'III. liga VS5C'!H8</f>
        <v>2.8</v>
      </c>
      <c r="I14" s="3">
        <f>'III. liga VS5C'!I8</f>
        <v>8.65</v>
      </c>
      <c r="J14" s="4">
        <f>'III. liga VS5C'!J8</f>
        <v>0</v>
      </c>
      <c r="K14" s="4">
        <f>'III. liga VS5C'!K8</f>
        <v>11.45</v>
      </c>
      <c r="L14" s="3">
        <f>'III. liga VS5C'!L8</f>
        <v>2.5</v>
      </c>
      <c r="M14" s="3">
        <f>'III. liga VS5C'!M8</f>
        <v>8.25</v>
      </c>
      <c r="N14" s="4">
        <f>'III. liga VS5C'!N8</f>
        <v>0</v>
      </c>
      <c r="O14" s="4">
        <f>'III. liga VS5C'!O8</f>
        <v>10.75</v>
      </c>
      <c r="P14" s="3">
        <f>'III. liga VS5C'!P8</f>
        <v>3.1</v>
      </c>
      <c r="Q14" s="3">
        <f>'III. liga VS5C'!Q8</f>
        <v>7.9</v>
      </c>
      <c r="R14" s="4">
        <f>'III. liga VS5C'!R8</f>
        <v>0</v>
      </c>
      <c r="S14" s="4">
        <f>'III. liga VS5C'!S8</f>
        <v>11</v>
      </c>
      <c r="T14" s="3">
        <f>'III. liga VS5C'!T8</f>
        <v>2.8</v>
      </c>
      <c r="U14" s="3">
        <f>'III. liga VS5C'!U8</f>
        <v>8.1</v>
      </c>
      <c r="V14" s="4">
        <f>'III. liga VS5C'!V8</f>
        <v>0</v>
      </c>
      <c r="W14" s="4">
        <f>'III. liga VS5C'!W8</f>
        <v>10.899999999999999</v>
      </c>
      <c r="X14" s="4">
        <f>'III. liga VS5C'!X8</f>
        <v>44.1</v>
      </c>
      <c r="Z14">
        <f>X11</f>
        <v>129.6</v>
      </c>
      <c r="AA14" t="str">
        <f>D7</f>
        <v>Sportovní gymnastické centrum Ostrava, z.s.</v>
      </c>
      <c r="AB14">
        <v>3</v>
      </c>
    </row>
    <row r="15" spans="1:29" x14ac:dyDescent="0.25">
      <c r="A15" s="16"/>
      <c r="B15">
        <f>'III. liga VS5C'!B9</f>
        <v>443004</v>
      </c>
      <c r="C15">
        <f>'III. liga VS5C'!C9</f>
        <v>7791</v>
      </c>
      <c r="D15" t="str">
        <f>'III. liga VS5C'!D9</f>
        <v>Ludwigová Elen</v>
      </c>
      <c r="E15">
        <f>'III. liga VS5C'!E9</f>
        <v>2009</v>
      </c>
      <c r="F15" t="str">
        <f>'III. liga VS5C'!F9</f>
        <v>GK Vítkovice</v>
      </c>
      <c r="G15" t="str">
        <f>'III. liga VS5C'!G9</f>
        <v>Kaczorová</v>
      </c>
      <c r="H15" s="3">
        <f>'III. liga VS5C'!H9</f>
        <v>2</v>
      </c>
      <c r="I15" s="3">
        <f>'III. liga VS5C'!I9</f>
        <v>8.4</v>
      </c>
      <c r="J15" s="4">
        <f>'III. liga VS5C'!J9</f>
        <v>0</v>
      </c>
      <c r="K15" s="4">
        <f>'III. liga VS5C'!K9</f>
        <v>10.4</v>
      </c>
      <c r="L15" s="3">
        <f>'III. liga VS5C'!L9</f>
        <v>2</v>
      </c>
      <c r="M15" s="3">
        <f>'III. liga VS5C'!M9</f>
        <v>7.25</v>
      </c>
      <c r="N15" s="4">
        <f>'III. liga VS5C'!N9</f>
        <v>0</v>
      </c>
      <c r="O15" s="4">
        <f>'III. liga VS5C'!O9</f>
        <v>9.25</v>
      </c>
      <c r="P15" s="3">
        <f>'III. liga VS5C'!P9</f>
        <v>2.5</v>
      </c>
      <c r="Q15" s="3">
        <f>'III. liga VS5C'!Q9</f>
        <v>7.1</v>
      </c>
      <c r="R15" s="4">
        <f>'III. liga VS5C'!R9</f>
        <v>0</v>
      </c>
      <c r="S15" s="4">
        <f>'III. liga VS5C'!S9</f>
        <v>9.6</v>
      </c>
      <c r="T15" s="3">
        <f>'III. liga VS5C'!T9</f>
        <v>3.1</v>
      </c>
      <c r="U15" s="3">
        <f>'III. liga VS5C'!U9</f>
        <v>7.7</v>
      </c>
      <c r="V15" s="4">
        <f>'III. liga VS5C'!V9</f>
        <v>0</v>
      </c>
      <c r="W15" s="4">
        <f>'III. liga VS5C'!W9</f>
        <v>10.8</v>
      </c>
      <c r="X15" s="4">
        <f>'III. liga VS5C'!X9</f>
        <v>40.049999999999997</v>
      </c>
      <c r="Z15">
        <f>X11</f>
        <v>129.6</v>
      </c>
      <c r="AA15" t="str">
        <f>D7</f>
        <v>Sportovní gymnastické centrum Ostrava, z.s.</v>
      </c>
      <c r="AB15">
        <v>4</v>
      </c>
    </row>
    <row r="16" spans="1:29" x14ac:dyDescent="0.25">
      <c r="A16" s="16"/>
      <c r="B16" s="4"/>
      <c r="C16" s="4"/>
      <c r="D16" s="4" t="s">
        <v>59</v>
      </c>
      <c r="E16" s="4"/>
      <c r="F16" s="4"/>
      <c r="G16" s="4"/>
      <c r="H16" s="4"/>
      <c r="I16" s="4"/>
      <c r="J16" s="4">
        <v>0</v>
      </c>
      <c r="K16" s="4">
        <f>SUM(K13:K15)</f>
        <v>33.1</v>
      </c>
      <c r="L16" s="4"/>
      <c r="M16" s="4"/>
      <c r="N16" s="4">
        <v>0</v>
      </c>
      <c r="O16" s="4">
        <f>SUM(O13:O15)</f>
        <v>30.35</v>
      </c>
      <c r="P16" s="4"/>
      <c r="Q16" s="4"/>
      <c r="R16" s="4">
        <v>0</v>
      </c>
      <c r="S16" s="4">
        <f>SUM(S13:S15)</f>
        <v>30.65</v>
      </c>
      <c r="T16" s="4"/>
      <c r="U16" s="4"/>
      <c r="V16" s="4">
        <v>0</v>
      </c>
      <c r="W16" s="4">
        <f>SUM(W13:W15)</f>
        <v>33.049999999999997</v>
      </c>
      <c r="X16" s="4">
        <f t="shared" ref="X16" si="1">K16+O16+S16+W16</f>
        <v>127.14999999999999</v>
      </c>
      <c r="Z16">
        <f>X11</f>
        <v>129.6</v>
      </c>
      <c r="AA16" t="str">
        <f>D7</f>
        <v>Sportovní gymnastické centrum Ostrava, z.s.</v>
      </c>
      <c r="AB16">
        <v>8</v>
      </c>
    </row>
    <row r="17" spans="1:28" x14ac:dyDescent="0.25">
      <c r="A17" s="5"/>
      <c r="B17" s="5">
        <v>3110</v>
      </c>
      <c r="C17" s="5">
        <v>3198</v>
      </c>
      <c r="D17" s="5" t="s">
        <v>60</v>
      </c>
      <c r="E17" s="5"/>
      <c r="F17" s="5"/>
      <c r="G17" s="5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/>
      <c r="Z17" t="e">
        <f>#REF!</f>
        <v>#REF!</v>
      </c>
      <c r="AA17" t="str">
        <f>D17</f>
        <v>Gymnastický klub Vítkovice, z.s. B</v>
      </c>
      <c r="AB17">
        <v>1</v>
      </c>
    </row>
    <row r="18" spans="1:28" x14ac:dyDescent="0.25">
      <c r="A18" s="16" t="s">
        <v>240</v>
      </c>
      <c r="B18">
        <f>'III. liga VS5C'!B10</f>
        <v>996505</v>
      </c>
      <c r="C18">
        <f>'III. liga VS5C'!C10</f>
        <v>7791</v>
      </c>
      <c r="D18" t="str">
        <f>'III. liga VS5C'!D10</f>
        <v>Vrlíková Leona</v>
      </c>
      <c r="E18">
        <f>'III. liga VS5C'!E10</f>
        <v>2009</v>
      </c>
      <c r="F18" t="str">
        <f>'III. liga VS5C'!F10</f>
        <v>GK Vítkovice</v>
      </c>
      <c r="G18" t="str">
        <f>'III. liga VS5C'!G10</f>
        <v>Kaczorová</v>
      </c>
      <c r="H18" s="3">
        <f>'III. liga VS5C'!H10</f>
        <v>2</v>
      </c>
      <c r="I18" s="3">
        <f>'III. liga VS5C'!I10</f>
        <v>8.8000000000000007</v>
      </c>
      <c r="J18" s="4">
        <f>'III. liga VS5C'!J10</f>
        <v>0</v>
      </c>
      <c r="K18" s="4">
        <f>'III. liga VS5C'!K10</f>
        <v>10.8</v>
      </c>
      <c r="L18" s="3">
        <f>'III. liga VS5C'!L10</f>
        <v>2</v>
      </c>
      <c r="M18" s="3">
        <f>'III. liga VS5C'!M10</f>
        <v>7.75</v>
      </c>
      <c r="N18" s="4">
        <f>'III. liga VS5C'!N10</f>
        <v>0</v>
      </c>
      <c r="O18" s="4">
        <f>'III. liga VS5C'!O10</f>
        <v>9.75</v>
      </c>
      <c r="P18" s="3">
        <f>'III. liga VS5C'!P10</f>
        <v>2.2999999999999998</v>
      </c>
      <c r="Q18" s="3">
        <f>'III. liga VS5C'!Q10</f>
        <v>5.35</v>
      </c>
      <c r="R18" s="4">
        <f>'III. liga VS5C'!R10</f>
        <v>0</v>
      </c>
      <c r="S18" s="4">
        <f>'III. liga VS5C'!S10</f>
        <v>7.6499999999999995</v>
      </c>
      <c r="T18" s="3">
        <f>'III. liga VS5C'!T10</f>
        <v>3.1</v>
      </c>
      <c r="U18" s="3">
        <f>'III. liga VS5C'!U10</f>
        <v>7.05</v>
      </c>
      <c r="V18" s="4">
        <f>'III. liga VS5C'!V10</f>
        <v>0</v>
      </c>
      <c r="W18" s="4">
        <f>'III. liga VS5C'!W10</f>
        <v>10.15</v>
      </c>
      <c r="X18" s="4">
        <f>'III. liga VS5C'!X10</f>
        <v>38.35</v>
      </c>
    </row>
    <row r="19" spans="1:28" x14ac:dyDescent="0.25">
      <c r="A19" s="16"/>
      <c r="B19">
        <f>'III. liga VS5C'!B11</f>
        <v>441993</v>
      </c>
      <c r="C19">
        <f>'III. liga VS5C'!C11</f>
        <v>7791</v>
      </c>
      <c r="D19" t="str">
        <f>'III. liga VS5C'!D11</f>
        <v>Staňková Sára</v>
      </c>
      <c r="E19">
        <f>'III. liga VS5C'!E11</f>
        <v>2008</v>
      </c>
      <c r="F19" t="str">
        <f>'III. liga VS5C'!F11</f>
        <v>GK Vítkovice</v>
      </c>
      <c r="G19" t="str">
        <f>'III. liga VS5C'!G11</f>
        <v>Kaczorová</v>
      </c>
      <c r="H19" s="3">
        <f>'III. liga VS5C'!H11</f>
        <v>2</v>
      </c>
      <c r="I19" s="3">
        <f>'III. liga VS5C'!I11</f>
        <v>8.5</v>
      </c>
      <c r="J19" s="4">
        <f>'III. liga VS5C'!J11</f>
        <v>1</v>
      </c>
      <c r="K19" s="4">
        <f>'III. liga VS5C'!K11</f>
        <v>9.5</v>
      </c>
      <c r="L19" s="3">
        <f>'III. liga VS5C'!L11</f>
        <v>2.6</v>
      </c>
      <c r="M19" s="3">
        <f>'III. liga VS5C'!M11</f>
        <v>7.05</v>
      </c>
      <c r="N19" s="4">
        <f>'III. liga VS5C'!N11</f>
        <v>0</v>
      </c>
      <c r="O19" s="4">
        <f>'III. liga VS5C'!O11</f>
        <v>9.65</v>
      </c>
      <c r="P19" s="3">
        <f>'III. liga VS5C'!P11</f>
        <v>2.9</v>
      </c>
      <c r="Q19" s="3">
        <f>'III. liga VS5C'!Q11</f>
        <v>7.25</v>
      </c>
      <c r="R19" s="4">
        <f>'III. liga VS5C'!R11</f>
        <v>0</v>
      </c>
      <c r="S19" s="4">
        <f>'III. liga VS5C'!S11</f>
        <v>10.15</v>
      </c>
      <c r="T19" s="3">
        <f>'III. liga VS5C'!T11</f>
        <v>3</v>
      </c>
      <c r="U19" s="3">
        <f>'III. liga VS5C'!U11</f>
        <v>7.5</v>
      </c>
      <c r="V19" s="4">
        <f>'III. liga VS5C'!V11</f>
        <v>0</v>
      </c>
      <c r="W19" s="4">
        <f>'III. liga VS5C'!W11</f>
        <v>10.5</v>
      </c>
      <c r="X19" s="4">
        <f>'III. liga VS5C'!X11</f>
        <v>39.799999999999997</v>
      </c>
    </row>
    <row r="20" spans="1:28" x14ac:dyDescent="0.25">
      <c r="A20" s="16"/>
      <c r="B20">
        <f>'III. liga VS5C'!B15</f>
        <v>719866</v>
      </c>
      <c r="C20">
        <f>'III. liga VS5C'!C15</f>
        <v>9381</v>
      </c>
      <c r="D20" t="str">
        <f>'III. liga VS5C'!D15</f>
        <v>Dede Karin</v>
      </c>
      <c r="E20">
        <f>'III. liga VS5C'!E15</f>
        <v>2001</v>
      </c>
      <c r="F20" t="str">
        <f>'III. liga VS5C'!F15</f>
        <v>TJ VOKD Ostrava-Poruba</v>
      </c>
      <c r="G20" t="str">
        <f>'III. liga VS5C'!G15</f>
        <v>Všetečková Jana</v>
      </c>
      <c r="H20" s="3">
        <f>'III. liga VS5C'!H15</f>
        <v>2</v>
      </c>
      <c r="I20" s="3">
        <f>'III. liga VS5C'!I15</f>
        <v>8.4</v>
      </c>
      <c r="J20" s="4">
        <f>'III. liga VS5C'!J15</f>
        <v>0</v>
      </c>
      <c r="K20" s="4">
        <f>'III. liga VS5C'!K15</f>
        <v>10.4</v>
      </c>
      <c r="L20" s="3">
        <f>'III. liga VS5C'!L15</f>
        <v>2.5</v>
      </c>
      <c r="M20" s="3">
        <f>'III. liga VS5C'!M15</f>
        <v>5.6</v>
      </c>
      <c r="N20" s="4">
        <f>'III. liga VS5C'!N15</f>
        <v>0</v>
      </c>
      <c r="O20" s="4">
        <f>'III. liga VS5C'!O15</f>
        <v>8.1</v>
      </c>
      <c r="P20" s="3">
        <f>'III. liga VS5C'!P15</f>
        <v>3.2</v>
      </c>
      <c r="Q20" s="3">
        <f>'III. liga VS5C'!Q15</f>
        <v>4.55</v>
      </c>
      <c r="R20" s="4">
        <f>'III. liga VS5C'!R15</f>
        <v>0</v>
      </c>
      <c r="S20" s="4">
        <f>'III. liga VS5C'!S15</f>
        <v>7.75</v>
      </c>
      <c r="T20" s="3">
        <f>'III. liga VS5C'!T15</f>
        <v>2.2000000000000002</v>
      </c>
      <c r="U20" s="3">
        <f>'III. liga VS5C'!U15</f>
        <v>7.9</v>
      </c>
      <c r="V20" s="4">
        <f>'III. liga VS5C'!V15</f>
        <v>0</v>
      </c>
      <c r="W20" s="4">
        <f>'III. liga VS5C'!W15</f>
        <v>10.100000000000001</v>
      </c>
      <c r="X20" s="4">
        <f>'III. liga VS5C'!X15</f>
        <v>36.35</v>
      </c>
    </row>
    <row r="21" spans="1:28" x14ac:dyDescent="0.25">
      <c r="A21" s="16"/>
      <c r="D21" s="28" t="s">
        <v>59</v>
      </c>
      <c r="J21" s="4">
        <v>0</v>
      </c>
      <c r="K21" s="4">
        <f>K20+K19+K18-J21</f>
        <v>30.7</v>
      </c>
      <c r="N21" s="4">
        <v>0</v>
      </c>
      <c r="O21" s="4">
        <f>O20+O19+O18</f>
        <v>27.5</v>
      </c>
      <c r="R21" s="4">
        <v>0</v>
      </c>
      <c r="S21" s="4">
        <f>S20+S19+S18</f>
        <v>25.549999999999997</v>
      </c>
      <c r="V21" s="4">
        <v>0</v>
      </c>
      <c r="W21" s="4">
        <f>W20+W19+W18</f>
        <v>30.75</v>
      </c>
      <c r="X21" s="4">
        <f>W21+S21+O21+K21</f>
        <v>114.5</v>
      </c>
    </row>
    <row r="24" spans="1:28" x14ac:dyDescent="0.25">
      <c r="D24" s="15" t="s">
        <v>268</v>
      </c>
      <c r="E24" s="15"/>
      <c r="F24" s="18"/>
      <c r="G24" s="18"/>
      <c r="H24" s="18"/>
      <c r="V24" s="15" t="s">
        <v>270</v>
      </c>
      <c r="W24" s="15"/>
      <c r="X24" s="15"/>
    </row>
    <row r="25" spans="1:28" x14ac:dyDescent="0.25">
      <c r="D25" s="15" t="s">
        <v>267</v>
      </c>
      <c r="E25" s="15"/>
      <c r="F25" s="18"/>
      <c r="G25" s="18"/>
      <c r="H25" s="18"/>
      <c r="V25" s="15" t="s">
        <v>269</v>
      </c>
      <c r="W25" s="15"/>
      <c r="X25" s="15"/>
    </row>
    <row r="27" spans="1:28" x14ac:dyDescent="0.25">
      <c r="G27" s="61" t="s">
        <v>271</v>
      </c>
      <c r="H27" s="62"/>
      <c r="I27" s="62"/>
      <c r="J27" s="62"/>
      <c r="K27" s="62"/>
      <c r="L27" s="62"/>
      <c r="M27" s="62"/>
      <c r="N27" s="62"/>
      <c r="O27" s="62"/>
      <c r="P27" s="63"/>
    </row>
    <row r="28" spans="1:28" x14ac:dyDescent="0.25">
      <c r="G28" s="90" t="s">
        <v>272</v>
      </c>
      <c r="H28" s="45" t="s">
        <v>288</v>
      </c>
      <c r="I28" s="45"/>
      <c r="J28" s="45"/>
      <c r="K28" s="45" t="s">
        <v>276</v>
      </c>
      <c r="L28" s="45"/>
      <c r="M28" s="45"/>
      <c r="N28" s="45" t="s">
        <v>283</v>
      </c>
      <c r="O28" s="45"/>
      <c r="P28" s="79"/>
    </row>
    <row r="29" spans="1:28" x14ac:dyDescent="0.25">
      <c r="D29" s="50"/>
      <c r="E29" s="50"/>
      <c r="F29" s="50"/>
      <c r="G29" s="30" t="s">
        <v>273</v>
      </c>
      <c r="H29" s="39" t="s">
        <v>222</v>
      </c>
      <c r="I29" s="39"/>
      <c r="J29" s="39"/>
      <c r="K29" s="84" t="s">
        <v>289</v>
      </c>
      <c r="L29" s="84"/>
      <c r="M29" s="84"/>
      <c r="N29" s="84" t="s">
        <v>163</v>
      </c>
      <c r="O29" s="84"/>
      <c r="P29" s="78"/>
    </row>
    <row r="30" spans="1:28" x14ac:dyDescent="0.25">
      <c r="D30" s="59"/>
      <c r="E30" s="50"/>
      <c r="F30" s="50"/>
      <c r="G30" s="54" t="s">
        <v>287</v>
      </c>
      <c r="H30" s="39" t="s">
        <v>285</v>
      </c>
      <c r="I30" s="39"/>
      <c r="J30" s="39"/>
      <c r="K30" s="39" t="s">
        <v>277</v>
      </c>
      <c r="L30" s="39"/>
      <c r="M30" s="39"/>
      <c r="N30" s="84" t="s">
        <v>281</v>
      </c>
      <c r="O30" s="84"/>
      <c r="P30" s="78"/>
    </row>
    <row r="31" spans="1:28" x14ac:dyDescent="0.25">
      <c r="D31" s="38"/>
      <c r="E31" s="56"/>
      <c r="F31" s="56"/>
      <c r="G31" s="55" t="s">
        <v>278</v>
      </c>
      <c r="H31" s="40" t="s">
        <v>284</v>
      </c>
      <c r="I31" s="40"/>
      <c r="J31" s="40"/>
      <c r="K31" s="87" t="s">
        <v>275</v>
      </c>
      <c r="L31" s="87"/>
      <c r="M31" s="87"/>
      <c r="N31" s="87" t="s">
        <v>290</v>
      </c>
      <c r="O31" s="87"/>
      <c r="P31" s="83"/>
    </row>
    <row r="32" spans="1:28" x14ac:dyDescent="0.25">
      <c r="D32" s="74"/>
      <c r="E32" s="56"/>
      <c r="F32" s="56"/>
      <c r="G32" s="38"/>
      <c r="H32" s="75"/>
      <c r="I32" s="56"/>
      <c r="J32" s="56"/>
    </row>
    <row r="33" spans="4:10" x14ac:dyDescent="0.25">
      <c r="D33" s="74"/>
      <c r="E33" s="56"/>
      <c r="F33" s="56"/>
      <c r="G33" s="74"/>
      <c r="H33" s="75"/>
      <c r="I33" s="56"/>
      <c r="J33" s="56"/>
    </row>
  </sheetData>
  <sheetProtection formatCells="0" formatColumns="0" formatRows="0" insertColumns="0" insertRows="0" insertHyperlinks="0" deleteColumns="0" deleteRows="0" sort="0" autoFilter="0" pivotTables="0"/>
  <mergeCells count="20">
    <mergeCell ref="N30:P30"/>
    <mergeCell ref="K31:M31"/>
    <mergeCell ref="N31:P31"/>
    <mergeCell ref="G27:P27"/>
    <mergeCell ref="H28:J28"/>
    <mergeCell ref="K28:M28"/>
    <mergeCell ref="N28:P28"/>
    <mergeCell ref="H29:J29"/>
    <mergeCell ref="K29:M29"/>
    <mergeCell ref="N29:P29"/>
    <mergeCell ref="K30:M30"/>
    <mergeCell ref="H30:J30"/>
    <mergeCell ref="H31:J31"/>
    <mergeCell ref="V24:X24"/>
    <mergeCell ref="V25:X25"/>
    <mergeCell ref="D25:E25"/>
    <mergeCell ref="D24:E24"/>
    <mergeCell ref="A18:A21"/>
    <mergeCell ref="A8:A11"/>
    <mergeCell ref="A13:A16"/>
  </mergeCells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zoomScale="85" zoomScaleNormal="85" workbookViewId="0"/>
  </sheetViews>
  <sheetFormatPr defaultRowHeight="15" x14ac:dyDescent="0.25"/>
  <cols>
    <col min="1" max="1" width="6.28515625" customWidth="1"/>
    <col min="2" max="3" width="10" hidden="1" customWidth="1"/>
    <col min="4" max="4" width="23.140625" customWidth="1"/>
    <col min="5" max="5" width="6.42578125" bestFit="1" customWidth="1"/>
    <col min="6" max="6" width="27.140625" bestFit="1" customWidth="1"/>
    <col min="7" max="7" width="31" bestFit="1" customWidth="1"/>
    <col min="8" max="8" width="6" bestFit="1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7" ht="18.75" x14ac:dyDescent="0.3">
      <c r="D1" s="1" t="s">
        <v>263</v>
      </c>
    </row>
    <row r="2" spans="1:27" ht="18.75" x14ac:dyDescent="0.3">
      <c r="D2" s="1" t="s">
        <v>1</v>
      </c>
    </row>
    <row r="3" spans="1:27" ht="18.75" x14ac:dyDescent="0.3">
      <c r="D3" s="1" t="s">
        <v>164</v>
      </c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7" x14ac:dyDescent="0.25">
      <c r="A7" s="14" t="s">
        <v>235</v>
      </c>
      <c r="B7">
        <v>947130</v>
      </c>
      <c r="C7">
        <v>7791</v>
      </c>
      <c r="D7" t="s">
        <v>177</v>
      </c>
      <c r="E7">
        <v>2007</v>
      </c>
      <c r="F7" t="s">
        <v>46</v>
      </c>
      <c r="G7" t="s">
        <v>48</v>
      </c>
      <c r="H7" s="3">
        <v>2.8</v>
      </c>
      <c r="I7" s="3">
        <v>8.8000000000000007</v>
      </c>
      <c r="J7" s="3">
        <v>0</v>
      </c>
      <c r="K7" s="4">
        <f>H7+I7-J7</f>
        <v>11.600000000000001</v>
      </c>
      <c r="L7" s="3">
        <v>2</v>
      </c>
      <c r="M7" s="3">
        <v>9.1999999999999993</v>
      </c>
      <c r="N7" s="3">
        <v>0</v>
      </c>
      <c r="O7" s="4">
        <f>L7+M7-N7</f>
        <v>11.2</v>
      </c>
      <c r="P7" s="3">
        <v>3.2</v>
      </c>
      <c r="Q7" s="3">
        <v>8.25</v>
      </c>
      <c r="R7" s="3">
        <v>0</v>
      </c>
      <c r="S7" s="4">
        <f>P7+Q7-R7</f>
        <v>11.45</v>
      </c>
      <c r="T7" s="3">
        <v>3.5</v>
      </c>
      <c r="U7" s="3">
        <v>8.65</v>
      </c>
      <c r="V7" s="3">
        <v>0</v>
      </c>
      <c r="W7" s="4">
        <f>T7+U7-V7</f>
        <v>12.15</v>
      </c>
      <c r="X7" s="4">
        <f>K7+O7+S7+W7</f>
        <v>46.4</v>
      </c>
      <c r="Z7" t="s">
        <v>166</v>
      </c>
    </row>
    <row r="8" spans="1:27" x14ac:dyDescent="0.25">
      <c r="A8" s="14" t="s">
        <v>236</v>
      </c>
      <c r="B8">
        <v>480875</v>
      </c>
      <c r="C8">
        <v>7791</v>
      </c>
      <c r="D8" t="s">
        <v>179</v>
      </c>
      <c r="E8">
        <v>2010</v>
      </c>
      <c r="F8" t="s">
        <v>46</v>
      </c>
      <c r="G8" t="s">
        <v>48</v>
      </c>
      <c r="H8" s="3">
        <v>2.8</v>
      </c>
      <c r="I8" s="3">
        <v>8.85</v>
      </c>
      <c r="J8" s="3">
        <v>0</v>
      </c>
      <c r="K8" s="4">
        <f>H8+I8-J8</f>
        <v>11.649999999999999</v>
      </c>
      <c r="L8" s="3">
        <v>2</v>
      </c>
      <c r="M8" s="3">
        <v>9.35</v>
      </c>
      <c r="N8" s="3">
        <v>0</v>
      </c>
      <c r="O8" s="4">
        <f>L8+M8-N8</f>
        <v>11.35</v>
      </c>
      <c r="P8" s="3">
        <v>3.1</v>
      </c>
      <c r="Q8" s="3">
        <v>7.95</v>
      </c>
      <c r="R8" s="3">
        <v>0</v>
      </c>
      <c r="S8" s="4">
        <f>P8+Q8-R8</f>
        <v>11.05</v>
      </c>
      <c r="T8" s="3">
        <v>2.8</v>
      </c>
      <c r="U8" s="3">
        <v>9</v>
      </c>
      <c r="V8" s="3">
        <v>0</v>
      </c>
      <c r="W8" s="4">
        <f>T8+U8-V8</f>
        <v>11.8</v>
      </c>
      <c r="X8" s="4">
        <f>K8+O8+S8+W8</f>
        <v>45.849999999999994</v>
      </c>
      <c r="Z8" t="s">
        <v>166</v>
      </c>
    </row>
    <row r="9" spans="1:27" x14ac:dyDescent="0.25">
      <c r="A9" s="14" t="s">
        <v>240</v>
      </c>
      <c r="B9">
        <v>281860</v>
      </c>
      <c r="C9">
        <v>7791</v>
      </c>
      <c r="D9" t="s">
        <v>178</v>
      </c>
      <c r="E9">
        <v>2011</v>
      </c>
      <c r="F9" t="s">
        <v>46</v>
      </c>
      <c r="G9" t="s">
        <v>48</v>
      </c>
      <c r="H9" s="3">
        <v>2.8</v>
      </c>
      <c r="I9" s="3">
        <v>8.9499999999999993</v>
      </c>
      <c r="J9" s="3">
        <v>0</v>
      </c>
      <c r="K9" s="4">
        <f>H9+I9-J9</f>
        <v>11.75</v>
      </c>
      <c r="L9" s="3">
        <v>2</v>
      </c>
      <c r="M9" s="3">
        <v>8.65</v>
      </c>
      <c r="N9" s="3">
        <v>0</v>
      </c>
      <c r="O9" s="4">
        <f>L9+M9-N9</f>
        <v>10.65</v>
      </c>
      <c r="P9" s="3">
        <v>3.1</v>
      </c>
      <c r="Q9" s="3">
        <v>8</v>
      </c>
      <c r="R9" s="3">
        <v>0</v>
      </c>
      <c r="S9" s="4">
        <f>P9+Q9-R9</f>
        <v>11.1</v>
      </c>
      <c r="T9" s="3">
        <v>2.9</v>
      </c>
      <c r="U9" s="3">
        <v>8.9</v>
      </c>
      <c r="V9" s="3">
        <v>0</v>
      </c>
      <c r="W9" s="4">
        <f>T9+U9-V9</f>
        <v>11.8</v>
      </c>
      <c r="X9" s="4">
        <f>K9+O9+S9+W9</f>
        <v>45.3</v>
      </c>
      <c r="Z9" t="s">
        <v>166</v>
      </c>
    </row>
    <row r="10" spans="1:27" x14ac:dyDescent="0.25">
      <c r="A10" s="14" t="s">
        <v>239</v>
      </c>
      <c r="B10">
        <v>137693</v>
      </c>
      <c r="C10">
        <v>7791</v>
      </c>
      <c r="D10" t="s">
        <v>266</v>
      </c>
      <c r="E10">
        <v>2007</v>
      </c>
      <c r="F10" t="s">
        <v>21</v>
      </c>
      <c r="H10" s="3">
        <v>2.4</v>
      </c>
      <c r="I10" s="3">
        <v>8.75</v>
      </c>
      <c r="J10" s="3">
        <v>0</v>
      </c>
      <c r="K10" s="4">
        <f>H10+I10-J10</f>
        <v>11.15</v>
      </c>
      <c r="L10" s="3">
        <v>2</v>
      </c>
      <c r="M10" s="3">
        <v>8.6999999999999993</v>
      </c>
      <c r="N10" s="3">
        <v>0</v>
      </c>
      <c r="O10" s="4">
        <f>L10+M10-N10</f>
        <v>10.7</v>
      </c>
      <c r="P10" s="3">
        <v>3.2</v>
      </c>
      <c r="Q10" s="3">
        <v>7.85</v>
      </c>
      <c r="R10" s="3">
        <v>0</v>
      </c>
      <c r="S10" s="4">
        <f>P10+Q10-R10</f>
        <v>11.05</v>
      </c>
      <c r="T10" s="3">
        <v>3.6</v>
      </c>
      <c r="U10" s="3">
        <v>8.4</v>
      </c>
      <c r="V10" s="3">
        <v>0</v>
      </c>
      <c r="W10" s="4">
        <f>T10+U10-V10</f>
        <v>12</v>
      </c>
      <c r="X10" s="4">
        <f>K10+O10+S10+W10</f>
        <v>44.900000000000006</v>
      </c>
      <c r="Z10" t="s">
        <v>166</v>
      </c>
    </row>
    <row r="11" spans="1:27" x14ac:dyDescent="0.25">
      <c r="A11" s="14" t="s">
        <v>241</v>
      </c>
      <c r="B11">
        <v>881284</v>
      </c>
      <c r="C11">
        <v>7791</v>
      </c>
      <c r="D11" t="s">
        <v>169</v>
      </c>
      <c r="E11">
        <v>2010</v>
      </c>
      <c r="F11" t="s">
        <v>21</v>
      </c>
      <c r="G11" t="s">
        <v>35</v>
      </c>
      <c r="H11" s="3">
        <v>2</v>
      </c>
      <c r="I11" s="3">
        <v>9</v>
      </c>
      <c r="J11" s="3">
        <v>0</v>
      </c>
      <c r="K11" s="4">
        <f>H11+I11-J11</f>
        <v>11</v>
      </c>
      <c r="L11" s="3">
        <v>2</v>
      </c>
      <c r="M11" s="3">
        <v>8.5</v>
      </c>
      <c r="N11" s="3">
        <v>0</v>
      </c>
      <c r="O11" s="4">
        <f>L11+M11-N11</f>
        <v>10.5</v>
      </c>
      <c r="P11" s="3">
        <v>3</v>
      </c>
      <c r="Q11" s="3">
        <v>8.1</v>
      </c>
      <c r="R11" s="3">
        <v>0</v>
      </c>
      <c r="S11" s="4">
        <f>P11+Q11-R11</f>
        <v>11.1</v>
      </c>
      <c r="T11" s="3">
        <v>3.5</v>
      </c>
      <c r="U11" s="3">
        <v>7.85</v>
      </c>
      <c r="V11" s="3">
        <v>0</v>
      </c>
      <c r="W11" s="4">
        <f>T11+U11-V11</f>
        <v>11.35</v>
      </c>
      <c r="X11" s="4">
        <f>K11+O11+S11+W11</f>
        <v>43.95</v>
      </c>
      <c r="Z11" t="s">
        <v>166</v>
      </c>
    </row>
    <row r="12" spans="1:27" x14ac:dyDescent="0.25">
      <c r="A12" s="14" t="s">
        <v>237</v>
      </c>
      <c r="B12">
        <v>764136</v>
      </c>
      <c r="C12">
        <v>7791</v>
      </c>
      <c r="D12" t="s">
        <v>173</v>
      </c>
      <c r="E12">
        <v>2008</v>
      </c>
      <c r="F12" t="s">
        <v>21</v>
      </c>
      <c r="G12" t="s">
        <v>149</v>
      </c>
      <c r="H12" s="3">
        <v>2.8</v>
      </c>
      <c r="I12" s="3">
        <v>8.8000000000000007</v>
      </c>
      <c r="J12" s="3">
        <v>0</v>
      </c>
      <c r="K12" s="4">
        <f>H12+I12-J12</f>
        <v>11.600000000000001</v>
      </c>
      <c r="L12" s="3">
        <v>2.1</v>
      </c>
      <c r="M12" s="3">
        <v>8.25</v>
      </c>
      <c r="N12" s="3">
        <v>0</v>
      </c>
      <c r="O12" s="4">
        <f>L12+M12-N12</f>
        <v>10.35</v>
      </c>
      <c r="P12" s="3">
        <v>3.1</v>
      </c>
      <c r="Q12" s="3">
        <v>7.6</v>
      </c>
      <c r="R12" s="3">
        <v>0</v>
      </c>
      <c r="S12" s="4">
        <f>P12+Q12-R12</f>
        <v>10.7</v>
      </c>
      <c r="T12" s="3">
        <v>3.5</v>
      </c>
      <c r="U12" s="3">
        <v>7.7</v>
      </c>
      <c r="V12" s="3">
        <v>0</v>
      </c>
      <c r="W12" s="4">
        <f>T12+U12-V12</f>
        <v>11.2</v>
      </c>
      <c r="X12" s="4">
        <f>K12+O12+S12+W12</f>
        <v>43.850000000000009</v>
      </c>
      <c r="Z12" t="s">
        <v>172</v>
      </c>
    </row>
    <row r="13" spans="1:27" x14ac:dyDescent="0.25">
      <c r="A13" s="14" t="s">
        <v>243</v>
      </c>
      <c r="B13">
        <v>183734</v>
      </c>
      <c r="C13">
        <v>7791</v>
      </c>
      <c r="D13" t="s">
        <v>171</v>
      </c>
      <c r="E13">
        <v>2008</v>
      </c>
      <c r="F13" t="s">
        <v>21</v>
      </c>
      <c r="G13" t="s">
        <v>149</v>
      </c>
      <c r="H13" s="3">
        <v>2.8</v>
      </c>
      <c r="I13" s="3">
        <v>8.9499999999999993</v>
      </c>
      <c r="J13" s="3">
        <v>0</v>
      </c>
      <c r="K13" s="4">
        <f>H13+I13-J13</f>
        <v>11.75</v>
      </c>
      <c r="L13" s="3">
        <v>2.1</v>
      </c>
      <c r="M13" s="3">
        <v>8.3000000000000007</v>
      </c>
      <c r="N13" s="3">
        <v>0</v>
      </c>
      <c r="O13" s="4">
        <f>L13+M13-N13</f>
        <v>10.4</v>
      </c>
      <c r="P13" s="3">
        <v>3.1</v>
      </c>
      <c r="Q13" s="3">
        <v>7.85</v>
      </c>
      <c r="R13" s="3">
        <v>0</v>
      </c>
      <c r="S13" s="4">
        <f>P13+Q13-R13</f>
        <v>10.95</v>
      </c>
      <c r="T13" s="3">
        <v>3.3</v>
      </c>
      <c r="U13" s="3">
        <v>7.25</v>
      </c>
      <c r="V13" s="3">
        <v>0</v>
      </c>
      <c r="W13" s="4">
        <f>T13+U13-V13</f>
        <v>10.55</v>
      </c>
      <c r="X13" s="4">
        <f>K13+O13+S13+W13</f>
        <v>43.649999999999991</v>
      </c>
      <c r="Z13" t="s">
        <v>172</v>
      </c>
    </row>
    <row r="14" spans="1:27" x14ac:dyDescent="0.25">
      <c r="A14" s="14" t="s">
        <v>238</v>
      </c>
      <c r="B14">
        <v>273811</v>
      </c>
      <c r="C14">
        <v>7791</v>
      </c>
      <c r="D14" t="s">
        <v>167</v>
      </c>
      <c r="E14">
        <v>2011</v>
      </c>
      <c r="F14" t="s">
        <v>21</v>
      </c>
      <c r="G14" t="s">
        <v>35</v>
      </c>
      <c r="H14" s="3">
        <v>2</v>
      </c>
      <c r="I14" s="3">
        <v>9</v>
      </c>
      <c r="J14" s="3">
        <v>0</v>
      </c>
      <c r="K14" s="4">
        <f>H14+I14-J14</f>
        <v>11</v>
      </c>
      <c r="L14" s="3">
        <v>2</v>
      </c>
      <c r="M14" s="3">
        <v>7.1</v>
      </c>
      <c r="N14" s="3">
        <v>0</v>
      </c>
      <c r="O14" s="4">
        <f>L14+M14-N14</f>
        <v>9.1</v>
      </c>
      <c r="P14" s="3">
        <v>3.2</v>
      </c>
      <c r="Q14" s="3">
        <v>8.1999999999999993</v>
      </c>
      <c r="R14" s="3">
        <v>0</v>
      </c>
      <c r="S14" s="4">
        <f>P14+Q14-R14</f>
        <v>11.399999999999999</v>
      </c>
      <c r="T14" s="3">
        <v>3.6</v>
      </c>
      <c r="U14" s="3">
        <v>8.15</v>
      </c>
      <c r="V14" s="3">
        <v>0</v>
      </c>
      <c r="W14" s="4">
        <f>T14+U14-V14</f>
        <v>11.75</v>
      </c>
      <c r="X14" s="4">
        <f>K14+O14+S14+W14</f>
        <v>43.25</v>
      </c>
      <c r="Z14" t="s">
        <v>172</v>
      </c>
    </row>
    <row r="15" spans="1:27" x14ac:dyDescent="0.25">
      <c r="A15" s="14" t="s">
        <v>242</v>
      </c>
      <c r="B15">
        <v>392600</v>
      </c>
      <c r="C15">
        <v>3198</v>
      </c>
      <c r="D15" t="s">
        <v>170</v>
      </c>
      <c r="E15">
        <v>2011</v>
      </c>
      <c r="F15" t="s">
        <v>21</v>
      </c>
      <c r="G15" t="s">
        <v>35</v>
      </c>
      <c r="H15" s="3">
        <v>2</v>
      </c>
      <c r="I15" s="3">
        <v>8.65</v>
      </c>
      <c r="J15" s="3">
        <v>0</v>
      </c>
      <c r="K15" s="4">
        <f>H15+I15-J15</f>
        <v>10.65</v>
      </c>
      <c r="L15" s="3">
        <v>1.5</v>
      </c>
      <c r="M15" s="3">
        <v>7.5</v>
      </c>
      <c r="N15" s="3">
        <v>0</v>
      </c>
      <c r="O15" s="4">
        <f>L15+M15-N15</f>
        <v>9</v>
      </c>
      <c r="P15" s="3">
        <v>3.1</v>
      </c>
      <c r="Q15" s="3">
        <v>8.5500000000000007</v>
      </c>
      <c r="R15" s="3">
        <v>0</v>
      </c>
      <c r="S15" s="4">
        <f>P15+Q15-R15</f>
        <v>11.65</v>
      </c>
      <c r="T15" s="3">
        <v>3.4</v>
      </c>
      <c r="U15" s="3">
        <v>8.25</v>
      </c>
      <c r="V15" s="3">
        <v>0</v>
      </c>
      <c r="W15" s="4">
        <f>T15+U15-V15</f>
        <v>11.65</v>
      </c>
      <c r="X15" s="4">
        <f>K15+O15+S15+W15</f>
        <v>42.949999999999996</v>
      </c>
      <c r="Z15" t="s">
        <v>175</v>
      </c>
    </row>
    <row r="16" spans="1:27" x14ac:dyDescent="0.25">
      <c r="A16" s="14" t="s">
        <v>244</v>
      </c>
      <c r="D16" t="s">
        <v>188</v>
      </c>
      <c r="E16">
        <v>2008</v>
      </c>
      <c r="F16" t="s">
        <v>65</v>
      </c>
      <c r="G16" t="s">
        <v>161</v>
      </c>
      <c r="H16" s="3">
        <v>2</v>
      </c>
      <c r="I16" s="3">
        <v>8.75</v>
      </c>
      <c r="J16" s="3">
        <v>0</v>
      </c>
      <c r="K16" s="4">
        <f>H16+I16-J16</f>
        <v>10.75</v>
      </c>
      <c r="L16" s="3">
        <v>2</v>
      </c>
      <c r="M16" s="3">
        <v>7.65</v>
      </c>
      <c r="N16" s="3">
        <v>0</v>
      </c>
      <c r="O16" s="4">
        <f>L16+M16-N16</f>
        <v>9.65</v>
      </c>
      <c r="P16" s="3">
        <v>3.1</v>
      </c>
      <c r="Q16" s="3">
        <v>7.45</v>
      </c>
      <c r="R16" s="3">
        <v>0</v>
      </c>
      <c r="S16" s="4">
        <f>P16+Q16-R16</f>
        <v>10.55</v>
      </c>
      <c r="T16" s="3">
        <v>3.4</v>
      </c>
      <c r="U16" s="3">
        <v>7.85</v>
      </c>
      <c r="V16" s="3">
        <v>0</v>
      </c>
      <c r="W16" s="4">
        <f>T16+U16-V16</f>
        <v>11.25</v>
      </c>
      <c r="X16" s="4">
        <f>K16+O16+S16+W16</f>
        <v>42.2</v>
      </c>
      <c r="AA16" s="3"/>
    </row>
    <row r="17" spans="1:27" x14ac:dyDescent="0.25">
      <c r="A17" s="14" t="s">
        <v>245</v>
      </c>
      <c r="B17">
        <v>628881</v>
      </c>
      <c r="C17">
        <v>3198</v>
      </c>
      <c r="D17" t="s">
        <v>168</v>
      </c>
      <c r="E17">
        <v>2008</v>
      </c>
      <c r="F17" t="s">
        <v>21</v>
      </c>
      <c r="G17" t="s">
        <v>149</v>
      </c>
      <c r="H17" s="3">
        <v>2.8</v>
      </c>
      <c r="I17" s="3">
        <v>8.1</v>
      </c>
      <c r="J17" s="3">
        <v>0</v>
      </c>
      <c r="K17" s="4">
        <f>H17+I17-J17</f>
        <v>10.899999999999999</v>
      </c>
      <c r="L17" s="3">
        <v>2.1</v>
      </c>
      <c r="M17" s="3">
        <v>8.35</v>
      </c>
      <c r="N17" s="3">
        <v>0</v>
      </c>
      <c r="O17" s="4">
        <f>L17+M17-N17</f>
        <v>10.45</v>
      </c>
      <c r="P17" s="3">
        <v>3.3</v>
      </c>
      <c r="Q17" s="3">
        <v>7</v>
      </c>
      <c r="R17" s="3">
        <v>0</v>
      </c>
      <c r="S17" s="4">
        <f>P17+Q17-R17</f>
        <v>10.3</v>
      </c>
      <c r="T17" s="3">
        <v>3.2</v>
      </c>
      <c r="U17" s="3">
        <v>7.35</v>
      </c>
      <c r="V17" s="3">
        <v>0</v>
      </c>
      <c r="W17" s="4">
        <f>T17+U17-V17</f>
        <v>10.55</v>
      </c>
      <c r="X17" s="4">
        <f>K17+O17+S17+W17</f>
        <v>42.2</v>
      </c>
      <c r="AA17" s="3"/>
    </row>
    <row r="18" spans="1:27" x14ac:dyDescent="0.25">
      <c r="A18" s="14" t="s">
        <v>246</v>
      </c>
      <c r="B18">
        <v>508667</v>
      </c>
      <c r="C18">
        <v>4142</v>
      </c>
      <c r="D18" t="s">
        <v>165</v>
      </c>
      <c r="E18">
        <v>2010</v>
      </c>
      <c r="F18" t="s">
        <v>21</v>
      </c>
      <c r="G18" t="s">
        <v>35</v>
      </c>
      <c r="H18" s="3">
        <v>2</v>
      </c>
      <c r="I18" s="3">
        <v>8.65</v>
      </c>
      <c r="J18" s="3">
        <v>0</v>
      </c>
      <c r="K18" s="4">
        <f>H18+I18-J18</f>
        <v>10.65</v>
      </c>
      <c r="L18" s="3">
        <v>2</v>
      </c>
      <c r="M18" s="3">
        <v>8.6</v>
      </c>
      <c r="N18" s="3">
        <v>0</v>
      </c>
      <c r="O18" s="4">
        <f>L18+M18-N18</f>
        <v>10.6</v>
      </c>
      <c r="P18" s="3">
        <v>3.1</v>
      </c>
      <c r="Q18" s="3">
        <v>5.95</v>
      </c>
      <c r="R18" s="3">
        <v>0</v>
      </c>
      <c r="S18" s="4">
        <f>P18+Q18-R18</f>
        <v>9.0500000000000007</v>
      </c>
      <c r="T18" s="3">
        <v>3.5</v>
      </c>
      <c r="U18" s="3">
        <v>8.35</v>
      </c>
      <c r="V18" s="3">
        <v>0</v>
      </c>
      <c r="W18" s="4">
        <f>T18+U18-V18</f>
        <v>11.85</v>
      </c>
      <c r="X18" s="4">
        <f>K18+O18+S18+W18</f>
        <v>42.15</v>
      </c>
    </row>
    <row r="19" spans="1:27" x14ac:dyDescent="0.25">
      <c r="A19" s="14" t="s">
        <v>247</v>
      </c>
      <c r="B19">
        <v>943635</v>
      </c>
      <c r="C19">
        <v>4142</v>
      </c>
      <c r="D19" s="9" t="s">
        <v>190</v>
      </c>
      <c r="E19">
        <v>2008</v>
      </c>
      <c r="F19" t="s">
        <v>65</v>
      </c>
      <c r="G19" t="s">
        <v>161</v>
      </c>
      <c r="H19" s="3">
        <v>2</v>
      </c>
      <c r="I19" s="3">
        <v>8.75</v>
      </c>
      <c r="J19" s="3">
        <v>0</v>
      </c>
      <c r="K19" s="4">
        <f>H19+I19-J19</f>
        <v>10.75</v>
      </c>
      <c r="L19" s="3">
        <v>2</v>
      </c>
      <c r="M19" s="3">
        <v>7.65</v>
      </c>
      <c r="N19" s="3">
        <v>0</v>
      </c>
      <c r="O19" s="4">
        <f>L19+M19-N19</f>
        <v>9.65</v>
      </c>
      <c r="P19" s="3">
        <v>2.6</v>
      </c>
      <c r="Q19" s="3">
        <v>7.1</v>
      </c>
      <c r="R19" s="3">
        <v>0</v>
      </c>
      <c r="S19" s="4">
        <f>P19+Q19-R19</f>
        <v>9.6999999999999993</v>
      </c>
      <c r="T19" s="3">
        <v>3.4</v>
      </c>
      <c r="U19" s="3">
        <v>7.85</v>
      </c>
      <c r="V19" s="3">
        <v>0</v>
      </c>
      <c r="W19" s="4">
        <f>T19+U19-V19</f>
        <v>11.25</v>
      </c>
      <c r="X19" s="4">
        <f>K19+O19+S19+W19</f>
        <v>41.349999999999994</v>
      </c>
    </row>
    <row r="20" spans="1:27" x14ac:dyDescent="0.25">
      <c r="A20" s="14" t="s">
        <v>248</v>
      </c>
      <c r="B20">
        <v>161523</v>
      </c>
      <c r="C20">
        <v>4142</v>
      </c>
      <c r="D20" t="s">
        <v>180</v>
      </c>
      <c r="E20">
        <v>2009</v>
      </c>
      <c r="F20" t="s">
        <v>51</v>
      </c>
      <c r="G20" t="s">
        <v>97</v>
      </c>
      <c r="H20" s="3">
        <v>2</v>
      </c>
      <c r="I20" s="3">
        <v>8.5500000000000007</v>
      </c>
      <c r="J20" s="3">
        <v>0</v>
      </c>
      <c r="K20" s="4">
        <f>H20+I20-J20</f>
        <v>10.55</v>
      </c>
      <c r="L20" s="3">
        <v>1.5</v>
      </c>
      <c r="M20" s="3">
        <v>7.65</v>
      </c>
      <c r="N20" s="3">
        <v>0</v>
      </c>
      <c r="O20" s="4">
        <f>L20+M20-N20</f>
        <v>9.15</v>
      </c>
      <c r="P20" s="3">
        <v>2.6</v>
      </c>
      <c r="Q20" s="3">
        <v>7.55</v>
      </c>
      <c r="R20" s="3">
        <v>0</v>
      </c>
      <c r="S20" s="4">
        <f>P20+Q20-R20</f>
        <v>10.15</v>
      </c>
      <c r="T20" s="3">
        <v>2.9</v>
      </c>
      <c r="U20" s="3">
        <v>8.1</v>
      </c>
      <c r="V20" s="3">
        <v>0</v>
      </c>
      <c r="W20" s="4">
        <f>T20+U20-V20</f>
        <v>11</v>
      </c>
      <c r="X20" s="4">
        <f>K20+O20+S20+W20</f>
        <v>40.85</v>
      </c>
    </row>
    <row r="21" spans="1:27" x14ac:dyDescent="0.25">
      <c r="A21" s="14" t="s">
        <v>249</v>
      </c>
      <c r="D21" t="s">
        <v>174</v>
      </c>
      <c r="E21">
        <v>2010</v>
      </c>
      <c r="F21" t="s">
        <v>21</v>
      </c>
      <c r="G21" t="s">
        <v>149</v>
      </c>
      <c r="H21" s="3">
        <v>2</v>
      </c>
      <c r="I21" s="3">
        <v>8.8000000000000007</v>
      </c>
      <c r="J21" s="3">
        <v>0</v>
      </c>
      <c r="K21" s="4">
        <f>H21+I21-J21</f>
        <v>10.8</v>
      </c>
      <c r="L21" s="3">
        <v>2</v>
      </c>
      <c r="M21" s="3">
        <v>8.1</v>
      </c>
      <c r="N21" s="3">
        <v>0</v>
      </c>
      <c r="O21" s="4">
        <f>L21+M21-N21</f>
        <v>10.1</v>
      </c>
      <c r="P21" s="3">
        <v>2.2999999999999998</v>
      </c>
      <c r="Q21" s="3">
        <v>7.05</v>
      </c>
      <c r="R21" s="3">
        <v>2</v>
      </c>
      <c r="S21" s="4">
        <f>P21+Q21-R21</f>
        <v>7.35</v>
      </c>
      <c r="T21" s="3">
        <v>3.3</v>
      </c>
      <c r="U21" s="3">
        <v>7.7</v>
      </c>
      <c r="V21" s="3">
        <v>0</v>
      </c>
      <c r="W21" s="4">
        <f>T21+U21-V21</f>
        <v>11</v>
      </c>
      <c r="X21" s="4">
        <f>K21+O21+S21+W21</f>
        <v>39.25</v>
      </c>
    </row>
    <row r="22" spans="1:27" x14ac:dyDescent="0.25">
      <c r="A22" s="14" t="s">
        <v>250</v>
      </c>
      <c r="D22" s="7" t="s">
        <v>230</v>
      </c>
      <c r="E22">
        <v>2008</v>
      </c>
      <c r="F22" s="7" t="s">
        <v>51</v>
      </c>
      <c r="H22" s="3">
        <v>2</v>
      </c>
      <c r="I22" s="3">
        <v>8</v>
      </c>
      <c r="J22" s="3">
        <v>0</v>
      </c>
      <c r="K22" s="4">
        <f>H22+I22-J22</f>
        <v>10</v>
      </c>
      <c r="L22" s="3">
        <v>2</v>
      </c>
      <c r="M22" s="3">
        <v>7</v>
      </c>
      <c r="N22" s="3">
        <v>0</v>
      </c>
      <c r="O22" s="4">
        <f>L22+M22-N22</f>
        <v>9</v>
      </c>
      <c r="P22" s="3">
        <v>2.2999999999999998</v>
      </c>
      <c r="Q22" s="3">
        <v>7.15</v>
      </c>
      <c r="R22" s="3">
        <v>0</v>
      </c>
      <c r="S22" s="4">
        <f>P22+Q22-R22</f>
        <v>9.4499999999999993</v>
      </c>
      <c r="T22" s="3">
        <v>2.8</v>
      </c>
      <c r="U22" s="3">
        <v>7.75</v>
      </c>
      <c r="V22" s="3">
        <v>0</v>
      </c>
      <c r="W22" s="4">
        <f>T22+U22-V22</f>
        <v>10.55</v>
      </c>
      <c r="X22" s="4">
        <f>K22+O22+S22+W22</f>
        <v>39</v>
      </c>
    </row>
    <row r="23" spans="1:27" x14ac:dyDescent="0.25">
      <c r="A23" s="14" t="s">
        <v>251</v>
      </c>
      <c r="D23" t="s">
        <v>181</v>
      </c>
      <c r="E23">
        <v>2007</v>
      </c>
      <c r="F23" t="s">
        <v>51</v>
      </c>
      <c r="G23" t="s">
        <v>97</v>
      </c>
      <c r="H23" s="3">
        <v>2</v>
      </c>
      <c r="I23" s="3">
        <v>8.0500000000000007</v>
      </c>
      <c r="J23" s="3">
        <v>0</v>
      </c>
      <c r="K23" s="4">
        <f>H23+I23-J23</f>
        <v>10.050000000000001</v>
      </c>
      <c r="L23" s="3">
        <v>2</v>
      </c>
      <c r="M23" s="3">
        <v>7.65</v>
      </c>
      <c r="N23" s="3">
        <v>0</v>
      </c>
      <c r="O23" s="4">
        <f>L23+M23-N23</f>
        <v>9.65</v>
      </c>
      <c r="P23" s="3">
        <v>2.5</v>
      </c>
      <c r="Q23" s="3">
        <v>6.5</v>
      </c>
      <c r="R23" s="3">
        <v>0</v>
      </c>
      <c r="S23" s="4">
        <f>P23+Q23-R23</f>
        <v>9</v>
      </c>
      <c r="T23" s="3">
        <v>2.9</v>
      </c>
      <c r="U23" s="3">
        <v>7.35</v>
      </c>
      <c r="V23" s="3">
        <v>0</v>
      </c>
      <c r="W23" s="4">
        <f>T23+U23-V23</f>
        <v>10.25</v>
      </c>
      <c r="X23" s="4">
        <f>K23+O23+S23+W23</f>
        <v>38.950000000000003</v>
      </c>
    </row>
    <row r="24" spans="1:27" x14ac:dyDescent="0.25">
      <c r="A24" s="14" t="s">
        <v>252</v>
      </c>
      <c r="D24" t="s">
        <v>191</v>
      </c>
      <c r="E24">
        <v>2009</v>
      </c>
      <c r="F24" t="s">
        <v>65</v>
      </c>
      <c r="G24" t="s">
        <v>161</v>
      </c>
      <c r="H24" s="3">
        <v>2</v>
      </c>
      <c r="I24" s="3">
        <v>8.15</v>
      </c>
      <c r="J24" s="3">
        <v>0</v>
      </c>
      <c r="K24" s="4">
        <f>H24+I24-J24</f>
        <v>10.15</v>
      </c>
      <c r="L24" s="3">
        <v>1.5</v>
      </c>
      <c r="M24" s="3">
        <v>7.2</v>
      </c>
      <c r="N24" s="3">
        <v>0</v>
      </c>
      <c r="O24" s="4">
        <f>L24+M24-N24</f>
        <v>8.6999999999999993</v>
      </c>
      <c r="P24" s="3">
        <v>2.5</v>
      </c>
      <c r="Q24" s="3">
        <v>6.5</v>
      </c>
      <c r="R24" s="3">
        <v>0</v>
      </c>
      <c r="S24" s="4">
        <f>P24+Q24-R24</f>
        <v>9</v>
      </c>
      <c r="T24" s="3">
        <v>3</v>
      </c>
      <c r="U24" s="3">
        <v>7.6</v>
      </c>
      <c r="V24" s="3">
        <v>0</v>
      </c>
      <c r="W24" s="4">
        <f>T24+U24-V24</f>
        <v>10.6</v>
      </c>
      <c r="X24" s="4">
        <f>K24+O24+S24+W24</f>
        <v>38.450000000000003</v>
      </c>
    </row>
    <row r="25" spans="1:27" x14ac:dyDescent="0.25">
      <c r="A25" s="14" t="s">
        <v>253</v>
      </c>
      <c r="B25">
        <v>319250</v>
      </c>
      <c r="C25">
        <v>1942</v>
      </c>
      <c r="D25" t="s">
        <v>189</v>
      </c>
      <c r="E25">
        <v>2008</v>
      </c>
      <c r="F25" t="s">
        <v>65</v>
      </c>
      <c r="G25" t="s">
        <v>161</v>
      </c>
      <c r="H25" s="3">
        <v>2</v>
      </c>
      <c r="I25" s="3">
        <v>8.3000000000000007</v>
      </c>
      <c r="J25" s="3">
        <v>0</v>
      </c>
      <c r="K25" s="4">
        <f>H25+I25-J25</f>
        <v>10.3</v>
      </c>
      <c r="L25" s="3">
        <v>1.5</v>
      </c>
      <c r="M25" s="3">
        <v>6.65</v>
      </c>
      <c r="N25" s="3">
        <v>0</v>
      </c>
      <c r="O25" s="4">
        <f>L25+M25-N25</f>
        <v>8.15</v>
      </c>
      <c r="P25" s="3">
        <v>3</v>
      </c>
      <c r="Q25" s="3">
        <v>5.0999999999999996</v>
      </c>
      <c r="R25" s="3">
        <v>0</v>
      </c>
      <c r="S25" s="4">
        <f>P25+Q25-R25</f>
        <v>8.1</v>
      </c>
      <c r="T25" s="3">
        <v>2.8</v>
      </c>
      <c r="U25" s="3">
        <v>7.9</v>
      </c>
      <c r="V25" s="3">
        <v>0</v>
      </c>
      <c r="W25" s="4">
        <f>T25+U25-V25</f>
        <v>10.7</v>
      </c>
      <c r="X25" s="4">
        <f>K25+O25+S25+W25</f>
        <v>37.25</v>
      </c>
    </row>
    <row r="26" spans="1:27" x14ac:dyDescent="0.25">
      <c r="A26" s="14" t="s">
        <v>254</v>
      </c>
      <c r="B26">
        <v>672902</v>
      </c>
      <c r="C26">
        <v>1942</v>
      </c>
      <c r="D26" t="s">
        <v>182</v>
      </c>
      <c r="E26">
        <v>2010</v>
      </c>
      <c r="F26" t="s">
        <v>51</v>
      </c>
      <c r="G26" t="s">
        <v>183</v>
      </c>
      <c r="H26" s="3">
        <v>2</v>
      </c>
      <c r="I26" s="3">
        <v>8.65</v>
      </c>
      <c r="J26" s="3">
        <v>0</v>
      </c>
      <c r="K26" s="4">
        <f>H26+I26-J26</f>
        <v>10.65</v>
      </c>
      <c r="L26" s="3">
        <v>1.5</v>
      </c>
      <c r="M26" s="3">
        <v>7.35</v>
      </c>
      <c r="N26" s="3">
        <v>0</v>
      </c>
      <c r="O26" s="4">
        <f>L26+M26-N26</f>
        <v>8.85</v>
      </c>
      <c r="P26" s="3">
        <v>1.8</v>
      </c>
      <c r="Q26" s="3">
        <v>5.85</v>
      </c>
      <c r="R26" s="3">
        <v>0</v>
      </c>
      <c r="S26" s="4">
        <f>P26+Q26-R26</f>
        <v>7.6499999999999995</v>
      </c>
      <c r="T26" s="3">
        <v>2.8</v>
      </c>
      <c r="U26" s="3">
        <v>7.15</v>
      </c>
      <c r="V26" s="3">
        <v>0</v>
      </c>
      <c r="W26" s="4">
        <f>T26+U26-V26</f>
        <v>9.9499999999999993</v>
      </c>
      <c r="X26" s="4">
        <f>K26+O26+S26+W26</f>
        <v>37.099999999999994</v>
      </c>
    </row>
    <row r="27" spans="1:27" x14ac:dyDescent="0.25">
      <c r="A27" s="14" t="s">
        <v>255</v>
      </c>
      <c r="B27">
        <v>737944</v>
      </c>
      <c r="C27">
        <v>1942</v>
      </c>
      <c r="D27" s="7" t="s">
        <v>229</v>
      </c>
      <c r="E27">
        <v>2011</v>
      </c>
      <c r="F27" t="s">
        <v>262</v>
      </c>
      <c r="H27" s="3">
        <v>2</v>
      </c>
      <c r="I27" s="3">
        <v>8.1999999999999993</v>
      </c>
      <c r="J27" s="3">
        <v>0</v>
      </c>
      <c r="K27" s="4">
        <f>H27+I27-J27</f>
        <v>10.199999999999999</v>
      </c>
      <c r="L27" s="3">
        <v>1.5</v>
      </c>
      <c r="M27" s="3">
        <v>6.45</v>
      </c>
      <c r="N27" s="3">
        <v>0</v>
      </c>
      <c r="O27" s="4">
        <f>L27+M27-N27</f>
        <v>7.95</v>
      </c>
      <c r="P27" s="3">
        <v>2.5</v>
      </c>
      <c r="Q27" s="3">
        <v>5.6</v>
      </c>
      <c r="R27" s="3">
        <v>0</v>
      </c>
      <c r="S27" s="4">
        <f>P27+Q27-R27</f>
        <v>8.1</v>
      </c>
      <c r="T27" s="3">
        <v>2.9</v>
      </c>
      <c r="U27" s="3">
        <v>7.5</v>
      </c>
      <c r="V27" s="3">
        <v>0</v>
      </c>
      <c r="W27" s="4">
        <f>T27+U27-V27</f>
        <v>10.4</v>
      </c>
      <c r="X27" s="4">
        <f>K27+O27+S27+W27</f>
        <v>36.65</v>
      </c>
    </row>
    <row r="28" spans="1:27" x14ac:dyDescent="0.25">
      <c r="A28" s="14" t="s">
        <v>256</v>
      </c>
      <c r="B28">
        <v>239797</v>
      </c>
      <c r="C28">
        <v>1942</v>
      </c>
      <c r="D28" s="7" t="s">
        <v>231</v>
      </c>
      <c r="E28">
        <v>2009</v>
      </c>
      <c r="F28" s="7" t="s">
        <v>51</v>
      </c>
      <c r="H28" s="3">
        <v>2</v>
      </c>
      <c r="I28" s="3">
        <v>7.05</v>
      </c>
      <c r="J28" s="3">
        <v>0</v>
      </c>
      <c r="K28" s="4">
        <f>H28+I28-J28</f>
        <v>9.0500000000000007</v>
      </c>
      <c r="L28" s="3">
        <v>1.5</v>
      </c>
      <c r="M28" s="3">
        <v>3.8</v>
      </c>
      <c r="N28" s="3">
        <v>0</v>
      </c>
      <c r="O28" s="4">
        <f>L28+M28-N28</f>
        <v>5.3</v>
      </c>
      <c r="P28" s="3">
        <v>1.8</v>
      </c>
      <c r="Q28" s="3">
        <v>7.35</v>
      </c>
      <c r="R28" s="3">
        <v>0</v>
      </c>
      <c r="S28" s="4">
        <f>P28+Q28-R28</f>
        <v>9.15</v>
      </c>
      <c r="T28" s="3">
        <v>2.9</v>
      </c>
      <c r="U28" s="3">
        <v>7.8</v>
      </c>
      <c r="V28" s="3">
        <v>0</v>
      </c>
      <c r="W28" s="4">
        <f>T28+U28-V28</f>
        <v>10.7</v>
      </c>
      <c r="X28" s="4">
        <f>K28+O28+S28+W28</f>
        <v>34.200000000000003</v>
      </c>
    </row>
    <row r="29" spans="1:27" x14ac:dyDescent="0.25">
      <c r="A29" s="14" t="s">
        <v>257</v>
      </c>
      <c r="D29" s="7" t="s">
        <v>232</v>
      </c>
      <c r="E29">
        <v>2009</v>
      </c>
      <c r="F29" s="7" t="s">
        <v>51</v>
      </c>
      <c r="H29" s="3">
        <v>2</v>
      </c>
      <c r="I29" s="3">
        <v>6.8</v>
      </c>
      <c r="J29" s="3">
        <v>0</v>
      </c>
      <c r="K29" s="4">
        <f>H29+I29-J29</f>
        <v>8.8000000000000007</v>
      </c>
      <c r="L29" s="3">
        <v>0.8</v>
      </c>
      <c r="M29" s="3">
        <v>7.9</v>
      </c>
      <c r="N29" s="3">
        <v>4</v>
      </c>
      <c r="O29" s="4">
        <f>L29+M29-N29</f>
        <v>4.7000000000000011</v>
      </c>
      <c r="P29" s="3">
        <v>1.8</v>
      </c>
      <c r="Q29" s="3">
        <v>5.2</v>
      </c>
      <c r="R29" s="3">
        <v>0</v>
      </c>
      <c r="S29" s="4">
        <f>P29+Q29-R29</f>
        <v>7</v>
      </c>
      <c r="T29" s="3">
        <v>2.2999999999999998</v>
      </c>
      <c r="U29" s="3">
        <v>6.6</v>
      </c>
      <c r="V29" s="3">
        <v>0</v>
      </c>
      <c r="W29" s="4">
        <f>T29+U29-V29</f>
        <v>8.8999999999999986</v>
      </c>
      <c r="X29" s="4">
        <f>K29+O29+S29+W29</f>
        <v>29.4</v>
      </c>
    </row>
    <row r="33" spans="4:24" x14ac:dyDescent="0.25">
      <c r="D33" s="15" t="s">
        <v>268</v>
      </c>
      <c r="E33" s="15"/>
      <c r="F33" s="18"/>
      <c r="G33" s="18"/>
      <c r="H33" s="18"/>
      <c r="V33" s="15" t="s">
        <v>270</v>
      </c>
      <c r="W33" s="15"/>
      <c r="X33" s="15"/>
    </row>
    <row r="34" spans="4:24" x14ac:dyDescent="0.25">
      <c r="D34" s="15" t="s">
        <v>267</v>
      </c>
      <c r="E34" s="15"/>
      <c r="F34" s="18"/>
      <c r="G34" s="18"/>
      <c r="H34" s="18"/>
      <c r="V34" s="15" t="s">
        <v>269</v>
      </c>
      <c r="W34" s="15"/>
      <c r="X34" s="15"/>
    </row>
    <row r="36" spans="4:24" x14ac:dyDescent="0.25">
      <c r="G36" s="61" t="s">
        <v>271</v>
      </c>
      <c r="H36" s="62"/>
      <c r="I36" s="62"/>
      <c r="J36" s="62"/>
      <c r="K36" s="62"/>
      <c r="L36" s="62"/>
      <c r="M36" s="62"/>
      <c r="N36" s="62"/>
      <c r="O36" s="62"/>
      <c r="P36" s="63"/>
    </row>
    <row r="37" spans="4:24" x14ac:dyDescent="0.25">
      <c r="G37" s="41" t="s">
        <v>272</v>
      </c>
      <c r="H37" s="42" t="s">
        <v>288</v>
      </c>
      <c r="I37" s="44"/>
      <c r="J37" s="43"/>
      <c r="K37" s="42" t="s">
        <v>276</v>
      </c>
      <c r="L37" s="44"/>
      <c r="M37" s="43"/>
      <c r="N37" s="45" t="s">
        <v>283</v>
      </c>
      <c r="O37" s="45"/>
      <c r="P37" s="79"/>
    </row>
    <row r="38" spans="4:24" x14ac:dyDescent="0.25">
      <c r="G38" s="36" t="s">
        <v>273</v>
      </c>
      <c r="H38" s="32" t="s">
        <v>222</v>
      </c>
      <c r="I38" s="39"/>
      <c r="J38" s="33"/>
      <c r="K38" s="47" t="s">
        <v>289</v>
      </c>
      <c r="L38" s="84"/>
      <c r="M38" s="78"/>
      <c r="N38" s="84" t="s">
        <v>226</v>
      </c>
      <c r="O38" s="84"/>
      <c r="P38" s="78"/>
    </row>
    <row r="39" spans="4:24" x14ac:dyDescent="0.25">
      <c r="G39" s="49" t="s">
        <v>287</v>
      </c>
      <c r="H39" s="32" t="s">
        <v>285</v>
      </c>
      <c r="I39" s="39"/>
      <c r="J39" s="33"/>
      <c r="K39" s="32" t="s">
        <v>277</v>
      </c>
      <c r="L39" s="39"/>
      <c r="M39" s="33"/>
      <c r="N39" s="84" t="s">
        <v>281</v>
      </c>
      <c r="O39" s="84"/>
      <c r="P39" s="78"/>
    </row>
    <row r="40" spans="4:24" x14ac:dyDescent="0.25">
      <c r="G40" s="51" t="s">
        <v>278</v>
      </c>
      <c r="H40" s="34" t="s">
        <v>284</v>
      </c>
      <c r="I40" s="40"/>
      <c r="J40" s="35"/>
      <c r="K40" s="48" t="s">
        <v>275</v>
      </c>
      <c r="L40" s="87"/>
      <c r="M40" s="83"/>
      <c r="N40" s="87" t="s">
        <v>290</v>
      </c>
      <c r="O40" s="87"/>
      <c r="P40" s="83"/>
    </row>
    <row r="41" spans="4:24" x14ac:dyDescent="0.25">
      <c r="D41" s="50"/>
      <c r="E41" s="50"/>
      <c r="F41" s="50"/>
      <c r="G41" s="50"/>
      <c r="H41" s="50"/>
      <c r="I41" s="50"/>
      <c r="J41" s="50"/>
    </row>
    <row r="42" spans="4:24" x14ac:dyDescent="0.25">
      <c r="D42" s="59"/>
      <c r="E42" s="50"/>
      <c r="F42" s="50"/>
      <c r="G42" s="59"/>
      <c r="H42" s="50"/>
      <c r="I42" s="50"/>
      <c r="J42" s="50"/>
    </row>
    <row r="43" spans="4:24" x14ac:dyDescent="0.25">
      <c r="D43" s="38"/>
      <c r="E43" s="56"/>
      <c r="F43" s="56"/>
      <c r="G43" s="74"/>
      <c r="H43" s="75"/>
      <c r="I43" s="56"/>
      <c r="J43" s="56"/>
    </row>
    <row r="44" spans="4:24" x14ac:dyDescent="0.25">
      <c r="D44" s="74"/>
      <c r="E44" s="38"/>
      <c r="F44" s="38"/>
      <c r="G44" s="38"/>
      <c r="H44" s="75"/>
      <c r="I44" s="75"/>
      <c r="J44" s="75"/>
    </row>
    <row r="45" spans="4:24" x14ac:dyDescent="0.25">
      <c r="D45" s="74"/>
      <c r="E45" s="38"/>
      <c r="F45" s="38"/>
      <c r="G45" s="74"/>
      <c r="H45" s="75"/>
      <c r="I45" s="75"/>
      <c r="J45" s="75"/>
    </row>
  </sheetData>
  <sortState ref="D7:X29">
    <sortCondition descending="1" ref="X29"/>
  </sortState>
  <mergeCells count="17">
    <mergeCell ref="H40:J40"/>
    <mergeCell ref="K40:M40"/>
    <mergeCell ref="N40:P40"/>
    <mergeCell ref="N37:P37"/>
    <mergeCell ref="H38:J38"/>
    <mergeCell ref="K38:M38"/>
    <mergeCell ref="N38:P38"/>
    <mergeCell ref="H39:J39"/>
    <mergeCell ref="K39:M39"/>
    <mergeCell ref="N39:P39"/>
    <mergeCell ref="D33:E33"/>
    <mergeCell ref="V33:X33"/>
    <mergeCell ref="D34:E34"/>
    <mergeCell ref="V34:X34"/>
    <mergeCell ref="G36:P36"/>
    <mergeCell ref="H37:J37"/>
    <mergeCell ref="K37:M37"/>
  </mergeCells>
  <pageMargins left="0.7" right="0.7" top="0.78740157499999996" bottom="0.78740157499999996" header="0.3" footer="0.3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="70" zoomScaleNormal="70" workbookViewId="0">
      <selection activeCell="N16" sqref="N16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30" customWidth="1"/>
    <col min="5" max="5" width="8" hidden="1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164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947130</v>
      </c>
      <c r="C7">
        <v>7791</v>
      </c>
      <c r="D7" t="s">
        <v>168</v>
      </c>
      <c r="E7">
        <v>2008</v>
      </c>
      <c r="F7" t="s">
        <v>21</v>
      </c>
      <c r="G7" t="s">
        <v>149</v>
      </c>
      <c r="H7" s="3">
        <v>2.8</v>
      </c>
      <c r="I7" s="3">
        <v>8.1</v>
      </c>
      <c r="J7" s="3">
        <v>0</v>
      </c>
      <c r="K7" s="4">
        <f t="shared" ref="K7:K19" si="0">H7+I7-J7</f>
        <v>10.899999999999999</v>
      </c>
      <c r="L7" s="3">
        <v>2.1</v>
      </c>
      <c r="M7" s="3">
        <v>8.35</v>
      </c>
      <c r="N7" s="3">
        <v>0</v>
      </c>
      <c r="O7" s="4">
        <f t="shared" ref="O7:O19" si="1">L7+M7-N7</f>
        <v>10.45</v>
      </c>
      <c r="P7" s="3">
        <v>3.3</v>
      </c>
      <c r="Q7" s="3">
        <v>7</v>
      </c>
      <c r="R7" s="3">
        <v>0</v>
      </c>
      <c r="S7" s="4">
        <f t="shared" ref="S7:S19" si="2">P7+Q7-R7</f>
        <v>10.3</v>
      </c>
      <c r="T7" s="3">
        <v>3.2</v>
      </c>
      <c r="U7" s="3">
        <v>7.35</v>
      </c>
      <c r="V7" s="3">
        <v>0</v>
      </c>
      <c r="W7" s="4">
        <f t="shared" ref="W7:W19" si="3">T7+U7-V7</f>
        <v>10.55</v>
      </c>
      <c r="X7" s="4">
        <f t="shared" ref="X7:X19" si="4">K7+O7+S7+W7</f>
        <v>42.2</v>
      </c>
      <c r="Z7" t="s">
        <v>166</v>
      </c>
    </row>
    <row r="8" spans="1:26" x14ac:dyDescent="0.25">
      <c r="B8">
        <v>480875</v>
      </c>
      <c r="C8">
        <v>7791</v>
      </c>
      <c r="D8" t="s">
        <v>171</v>
      </c>
      <c r="E8">
        <v>2008</v>
      </c>
      <c r="F8" t="s">
        <v>21</v>
      </c>
      <c r="G8" t="s">
        <v>149</v>
      </c>
      <c r="H8" s="3">
        <v>2.8</v>
      </c>
      <c r="I8" s="3">
        <v>8.9499999999999993</v>
      </c>
      <c r="J8" s="3">
        <v>0</v>
      </c>
      <c r="K8" s="4">
        <f t="shared" si="0"/>
        <v>11.75</v>
      </c>
      <c r="L8" s="3">
        <v>2.1</v>
      </c>
      <c r="M8" s="3">
        <v>8.3000000000000007</v>
      </c>
      <c r="N8" s="3">
        <v>0</v>
      </c>
      <c r="O8" s="4">
        <f t="shared" si="1"/>
        <v>10.4</v>
      </c>
      <c r="P8" s="3">
        <v>3.1</v>
      </c>
      <c r="Q8" s="3">
        <v>7.85</v>
      </c>
      <c r="R8" s="3">
        <v>0</v>
      </c>
      <c r="S8" s="4">
        <f t="shared" si="2"/>
        <v>10.95</v>
      </c>
      <c r="T8" s="3">
        <v>3.3</v>
      </c>
      <c r="U8" s="3">
        <v>7.25</v>
      </c>
      <c r="V8" s="3">
        <v>0</v>
      </c>
      <c r="W8" s="4">
        <f t="shared" si="3"/>
        <v>10.55</v>
      </c>
      <c r="X8" s="4">
        <f t="shared" si="4"/>
        <v>43.649999999999991</v>
      </c>
      <c r="Z8" t="s">
        <v>166</v>
      </c>
    </row>
    <row r="9" spans="1:26" x14ac:dyDescent="0.25">
      <c r="B9">
        <v>281860</v>
      </c>
      <c r="C9">
        <v>7791</v>
      </c>
      <c r="D9" t="s">
        <v>173</v>
      </c>
      <c r="E9">
        <v>2008</v>
      </c>
      <c r="F9" t="s">
        <v>21</v>
      </c>
      <c r="G9" t="s">
        <v>149</v>
      </c>
      <c r="H9" s="3">
        <v>2.8</v>
      </c>
      <c r="I9" s="3">
        <v>8.8000000000000007</v>
      </c>
      <c r="J9" s="3">
        <v>0</v>
      </c>
      <c r="K9" s="4">
        <f t="shared" si="0"/>
        <v>11.600000000000001</v>
      </c>
      <c r="L9" s="3">
        <v>2.1</v>
      </c>
      <c r="M9" s="3">
        <v>8.25</v>
      </c>
      <c r="N9" s="3">
        <v>0</v>
      </c>
      <c r="O9" s="4">
        <f t="shared" si="1"/>
        <v>10.35</v>
      </c>
      <c r="P9" s="3">
        <v>3.1</v>
      </c>
      <c r="Q9" s="3">
        <v>7.6</v>
      </c>
      <c r="R9" s="3">
        <v>0</v>
      </c>
      <c r="S9" s="4">
        <f t="shared" si="2"/>
        <v>10.7</v>
      </c>
      <c r="T9" s="3">
        <v>3.5</v>
      </c>
      <c r="U9" s="3">
        <v>7.7</v>
      </c>
      <c r="V9" s="3">
        <v>0</v>
      </c>
      <c r="W9" s="4">
        <f t="shared" si="3"/>
        <v>11.2</v>
      </c>
      <c r="X9" s="4">
        <f t="shared" si="4"/>
        <v>43.850000000000009</v>
      </c>
      <c r="Z9" t="s">
        <v>166</v>
      </c>
    </row>
    <row r="10" spans="1:26" x14ac:dyDescent="0.25">
      <c r="B10">
        <v>137693</v>
      </c>
      <c r="C10">
        <v>7791</v>
      </c>
      <c r="D10" t="s">
        <v>174</v>
      </c>
      <c r="E10">
        <v>2010</v>
      </c>
      <c r="F10" t="s">
        <v>21</v>
      </c>
      <c r="G10" t="s">
        <v>149</v>
      </c>
      <c r="H10" s="3">
        <v>2</v>
      </c>
      <c r="I10" s="3">
        <v>8.8000000000000007</v>
      </c>
      <c r="J10" s="3">
        <v>0</v>
      </c>
      <c r="K10" s="4">
        <f t="shared" si="0"/>
        <v>10.8</v>
      </c>
      <c r="L10" s="3">
        <v>2</v>
      </c>
      <c r="M10" s="3">
        <v>8.1</v>
      </c>
      <c r="N10" s="3">
        <v>0</v>
      </c>
      <c r="O10" s="4">
        <f t="shared" si="1"/>
        <v>10.1</v>
      </c>
      <c r="P10" s="3">
        <v>2.2999999999999998</v>
      </c>
      <c r="Q10" s="3">
        <v>7.05</v>
      </c>
      <c r="R10" s="3">
        <v>2</v>
      </c>
      <c r="S10" s="4">
        <f t="shared" si="2"/>
        <v>7.35</v>
      </c>
      <c r="T10" s="3">
        <v>3.3</v>
      </c>
      <c r="U10" s="3">
        <v>7.7</v>
      </c>
      <c r="V10" s="3">
        <v>0</v>
      </c>
      <c r="W10" s="4">
        <f t="shared" si="3"/>
        <v>11</v>
      </c>
      <c r="X10" s="4">
        <f t="shared" si="4"/>
        <v>39.25</v>
      </c>
      <c r="Z10" t="s">
        <v>166</v>
      </c>
    </row>
    <row r="11" spans="1:26" x14ac:dyDescent="0.25">
      <c r="B11">
        <v>881284</v>
      </c>
      <c r="C11">
        <v>7791</v>
      </c>
      <c r="D11" t="s">
        <v>165</v>
      </c>
      <c r="E11">
        <v>2010</v>
      </c>
      <c r="F11" t="s">
        <v>21</v>
      </c>
      <c r="G11" t="s">
        <v>35</v>
      </c>
      <c r="H11" s="3">
        <v>2</v>
      </c>
      <c r="I11" s="3">
        <v>8.65</v>
      </c>
      <c r="J11" s="3">
        <v>0</v>
      </c>
      <c r="K11" s="4">
        <f t="shared" si="0"/>
        <v>10.65</v>
      </c>
      <c r="L11" s="3">
        <v>2</v>
      </c>
      <c r="M11" s="3">
        <v>8.6</v>
      </c>
      <c r="N11" s="3">
        <v>0</v>
      </c>
      <c r="O11" s="4">
        <f t="shared" si="1"/>
        <v>10.6</v>
      </c>
      <c r="P11" s="3">
        <v>3.1</v>
      </c>
      <c r="Q11" s="3">
        <v>5.95</v>
      </c>
      <c r="R11" s="3">
        <v>0</v>
      </c>
      <c r="S11" s="4">
        <f t="shared" si="2"/>
        <v>9.0500000000000007</v>
      </c>
      <c r="T11" s="3">
        <v>3.5</v>
      </c>
      <c r="U11" s="3">
        <v>8.35</v>
      </c>
      <c r="V11" s="3">
        <v>0</v>
      </c>
      <c r="W11" s="4">
        <f t="shared" si="3"/>
        <v>11.85</v>
      </c>
      <c r="X11" s="4">
        <f t="shared" si="4"/>
        <v>42.15</v>
      </c>
      <c r="Z11" t="s">
        <v>166</v>
      </c>
    </row>
    <row r="12" spans="1:26" x14ac:dyDescent="0.25">
      <c r="B12">
        <v>764136</v>
      </c>
      <c r="C12">
        <v>7791</v>
      </c>
      <c r="D12" t="s">
        <v>167</v>
      </c>
      <c r="E12">
        <v>2011</v>
      </c>
      <c r="F12" t="s">
        <v>21</v>
      </c>
      <c r="G12" t="s">
        <v>35</v>
      </c>
      <c r="H12" s="3">
        <v>2</v>
      </c>
      <c r="I12" s="3">
        <v>9</v>
      </c>
      <c r="J12" s="3">
        <v>0</v>
      </c>
      <c r="K12" s="4">
        <f t="shared" si="0"/>
        <v>11</v>
      </c>
      <c r="L12" s="3">
        <v>2</v>
      </c>
      <c r="M12" s="3">
        <v>7.1</v>
      </c>
      <c r="N12" s="3">
        <v>0</v>
      </c>
      <c r="O12" s="4">
        <f t="shared" si="1"/>
        <v>9.1</v>
      </c>
      <c r="P12" s="3">
        <v>3.2</v>
      </c>
      <c r="Q12" s="3">
        <v>8.1999999999999993</v>
      </c>
      <c r="R12" s="3">
        <v>0</v>
      </c>
      <c r="S12" s="4">
        <f t="shared" si="2"/>
        <v>11.399999999999999</v>
      </c>
      <c r="T12" s="3">
        <v>3.6</v>
      </c>
      <c r="U12" s="3">
        <v>8.15</v>
      </c>
      <c r="V12" s="3">
        <v>0</v>
      </c>
      <c r="W12" s="4">
        <f t="shared" si="3"/>
        <v>11.75</v>
      </c>
      <c r="X12" s="4">
        <f t="shared" si="4"/>
        <v>43.25</v>
      </c>
      <c r="Z12" t="s">
        <v>172</v>
      </c>
    </row>
    <row r="13" spans="1:26" x14ac:dyDescent="0.25">
      <c r="B13">
        <v>183734</v>
      </c>
      <c r="C13">
        <v>7791</v>
      </c>
      <c r="D13" t="s">
        <v>169</v>
      </c>
      <c r="E13">
        <v>2010</v>
      </c>
      <c r="F13" t="s">
        <v>21</v>
      </c>
      <c r="G13" t="s">
        <v>35</v>
      </c>
      <c r="H13" s="3">
        <v>2</v>
      </c>
      <c r="I13" s="3">
        <v>9</v>
      </c>
      <c r="J13" s="3">
        <v>0</v>
      </c>
      <c r="K13" s="4">
        <f t="shared" si="0"/>
        <v>11</v>
      </c>
      <c r="L13" s="3">
        <v>2</v>
      </c>
      <c r="M13" s="3">
        <v>8.5</v>
      </c>
      <c r="N13" s="3">
        <v>0</v>
      </c>
      <c r="O13" s="4">
        <f t="shared" si="1"/>
        <v>10.5</v>
      </c>
      <c r="P13" s="3">
        <v>3</v>
      </c>
      <c r="Q13" s="3">
        <v>8.1</v>
      </c>
      <c r="R13" s="3">
        <v>0</v>
      </c>
      <c r="S13" s="4">
        <f t="shared" si="2"/>
        <v>11.1</v>
      </c>
      <c r="T13" s="3">
        <v>3.5</v>
      </c>
      <c r="U13" s="3">
        <v>7.85</v>
      </c>
      <c r="V13" s="3">
        <v>0</v>
      </c>
      <c r="W13" s="4">
        <f t="shared" si="3"/>
        <v>11.35</v>
      </c>
      <c r="X13" s="4">
        <f t="shared" si="4"/>
        <v>43.95</v>
      </c>
      <c r="Z13" t="s">
        <v>172</v>
      </c>
    </row>
    <row r="14" spans="1:26" x14ac:dyDescent="0.25">
      <c r="B14">
        <v>273811</v>
      </c>
      <c r="C14">
        <v>7791</v>
      </c>
      <c r="D14" t="s">
        <v>170</v>
      </c>
      <c r="E14">
        <v>2011</v>
      </c>
      <c r="F14" t="s">
        <v>21</v>
      </c>
      <c r="G14" t="s">
        <v>35</v>
      </c>
      <c r="H14" s="3">
        <v>2</v>
      </c>
      <c r="I14" s="3">
        <v>8.65</v>
      </c>
      <c r="J14" s="3">
        <v>0</v>
      </c>
      <c r="K14" s="4">
        <f t="shared" si="0"/>
        <v>10.65</v>
      </c>
      <c r="L14" s="3">
        <v>1.5</v>
      </c>
      <c r="M14" s="3">
        <v>7.5</v>
      </c>
      <c r="N14" s="3">
        <v>0</v>
      </c>
      <c r="O14" s="4">
        <f t="shared" si="1"/>
        <v>9</v>
      </c>
      <c r="P14" s="3">
        <v>3.1</v>
      </c>
      <c r="Q14" s="3">
        <v>8.5500000000000007</v>
      </c>
      <c r="R14" s="3">
        <v>0</v>
      </c>
      <c r="S14" s="4">
        <f t="shared" si="2"/>
        <v>11.65</v>
      </c>
      <c r="T14" s="3">
        <v>3.4</v>
      </c>
      <c r="U14" s="3">
        <v>8.25</v>
      </c>
      <c r="V14" s="3">
        <v>0</v>
      </c>
      <c r="W14" s="4">
        <f t="shared" si="3"/>
        <v>11.65</v>
      </c>
      <c r="X14" s="4">
        <f t="shared" si="4"/>
        <v>42.949999999999996</v>
      </c>
      <c r="Z14" t="s">
        <v>172</v>
      </c>
    </row>
    <row r="15" spans="1:26" x14ac:dyDescent="0.25">
      <c r="B15">
        <v>392600</v>
      </c>
      <c r="C15">
        <v>3198</v>
      </c>
      <c r="D15" t="s">
        <v>177</v>
      </c>
      <c r="E15">
        <v>2007</v>
      </c>
      <c r="F15" t="s">
        <v>46</v>
      </c>
      <c r="G15" t="s">
        <v>48</v>
      </c>
      <c r="H15" s="3">
        <v>2.8</v>
      </c>
      <c r="I15" s="3">
        <v>8.8000000000000007</v>
      </c>
      <c r="J15" s="3">
        <v>0</v>
      </c>
      <c r="K15" s="4">
        <f t="shared" si="0"/>
        <v>11.600000000000001</v>
      </c>
      <c r="L15" s="3">
        <v>2</v>
      </c>
      <c r="M15" s="3">
        <v>9.1999999999999993</v>
      </c>
      <c r="N15" s="3">
        <v>0</v>
      </c>
      <c r="O15" s="4">
        <f t="shared" si="1"/>
        <v>11.2</v>
      </c>
      <c r="P15" s="3">
        <v>3.2</v>
      </c>
      <c r="Q15" s="3">
        <v>8.25</v>
      </c>
      <c r="R15" s="3">
        <v>0</v>
      </c>
      <c r="S15" s="4">
        <f t="shared" si="2"/>
        <v>11.45</v>
      </c>
      <c r="T15" s="3">
        <v>3.5</v>
      </c>
      <c r="U15" s="3">
        <v>8.65</v>
      </c>
      <c r="V15" s="3">
        <v>0</v>
      </c>
      <c r="W15" s="4">
        <f t="shared" si="3"/>
        <v>12.15</v>
      </c>
      <c r="X15" s="4">
        <f t="shared" si="4"/>
        <v>46.4</v>
      </c>
      <c r="Z15" t="s">
        <v>175</v>
      </c>
    </row>
    <row r="16" spans="1:26" x14ac:dyDescent="0.25">
      <c r="B16">
        <v>900893</v>
      </c>
      <c r="C16">
        <v>3198</v>
      </c>
      <c r="D16" t="s">
        <v>178</v>
      </c>
      <c r="E16">
        <v>2011</v>
      </c>
      <c r="F16" t="s">
        <v>46</v>
      </c>
      <c r="G16" t="s">
        <v>48</v>
      </c>
      <c r="H16" s="3">
        <v>2.8</v>
      </c>
      <c r="I16" s="3">
        <v>8.9499999999999993</v>
      </c>
      <c r="J16" s="3">
        <v>0</v>
      </c>
      <c r="K16" s="4">
        <f t="shared" si="0"/>
        <v>11.75</v>
      </c>
      <c r="L16" s="3">
        <v>2</v>
      </c>
      <c r="M16" s="3">
        <v>8.65</v>
      </c>
      <c r="N16" s="3">
        <v>0</v>
      </c>
      <c r="O16" s="4">
        <f t="shared" si="1"/>
        <v>10.65</v>
      </c>
      <c r="P16" s="3">
        <v>3.1</v>
      </c>
      <c r="Q16" s="3">
        <v>8</v>
      </c>
      <c r="R16" s="3">
        <v>0</v>
      </c>
      <c r="S16" s="4">
        <f t="shared" si="2"/>
        <v>11.1</v>
      </c>
      <c r="T16" s="3">
        <v>2.9</v>
      </c>
      <c r="U16" s="3">
        <v>8.9</v>
      </c>
      <c r="V16" s="3">
        <v>0</v>
      </c>
      <c r="W16" s="4">
        <f t="shared" si="3"/>
        <v>11.8</v>
      </c>
      <c r="X16" s="4">
        <f t="shared" si="4"/>
        <v>45.3</v>
      </c>
      <c r="Z16" t="s">
        <v>175</v>
      </c>
    </row>
    <row r="17" spans="2:24" x14ac:dyDescent="0.25">
      <c r="B17">
        <v>628881</v>
      </c>
      <c r="C17">
        <v>3198</v>
      </c>
      <c r="D17" t="s">
        <v>179</v>
      </c>
      <c r="E17">
        <v>2010</v>
      </c>
      <c r="F17" t="s">
        <v>46</v>
      </c>
      <c r="G17" t="s">
        <v>48</v>
      </c>
      <c r="H17" s="3">
        <v>2.8</v>
      </c>
      <c r="I17" s="3">
        <v>8.85</v>
      </c>
      <c r="J17" s="3">
        <v>0</v>
      </c>
      <c r="K17" s="4">
        <f t="shared" si="0"/>
        <v>11.649999999999999</v>
      </c>
      <c r="L17" s="3">
        <v>2</v>
      </c>
      <c r="M17" s="3">
        <v>9.35</v>
      </c>
      <c r="N17" s="3">
        <v>0</v>
      </c>
      <c r="O17" s="4">
        <f t="shared" si="1"/>
        <v>11.35</v>
      </c>
      <c r="P17" s="3">
        <v>3.1</v>
      </c>
      <c r="Q17" s="3">
        <v>7.95</v>
      </c>
      <c r="R17" s="3">
        <v>0</v>
      </c>
      <c r="S17" s="4">
        <f t="shared" si="2"/>
        <v>11.05</v>
      </c>
      <c r="T17" s="3">
        <v>2.8</v>
      </c>
      <c r="U17" s="3">
        <v>9</v>
      </c>
      <c r="V17" s="3">
        <v>0</v>
      </c>
      <c r="W17" s="4">
        <f t="shared" si="3"/>
        <v>11.8</v>
      </c>
      <c r="X17" s="4">
        <f t="shared" si="4"/>
        <v>45.849999999999994</v>
      </c>
    </row>
    <row r="18" spans="2:24" x14ac:dyDescent="0.25">
      <c r="B18">
        <v>508667</v>
      </c>
      <c r="C18">
        <v>4142</v>
      </c>
      <c r="D18" t="s">
        <v>180</v>
      </c>
      <c r="E18">
        <v>2009</v>
      </c>
      <c r="F18" t="s">
        <v>51</v>
      </c>
      <c r="G18" t="s">
        <v>97</v>
      </c>
      <c r="H18" s="3">
        <v>2</v>
      </c>
      <c r="I18" s="3">
        <v>8.5500000000000007</v>
      </c>
      <c r="J18" s="3">
        <v>0</v>
      </c>
      <c r="K18" s="4">
        <f t="shared" si="0"/>
        <v>10.55</v>
      </c>
      <c r="L18" s="3">
        <v>1.5</v>
      </c>
      <c r="M18" s="3">
        <v>7.65</v>
      </c>
      <c r="N18" s="3">
        <v>0</v>
      </c>
      <c r="O18" s="4">
        <f t="shared" si="1"/>
        <v>9.15</v>
      </c>
      <c r="P18" s="3">
        <v>2.6</v>
      </c>
      <c r="Q18" s="3">
        <v>7.55</v>
      </c>
      <c r="R18" s="3">
        <v>0</v>
      </c>
      <c r="S18" s="4">
        <f t="shared" si="2"/>
        <v>10.15</v>
      </c>
      <c r="T18" s="3">
        <v>2.9</v>
      </c>
      <c r="U18" s="3">
        <v>8.1</v>
      </c>
      <c r="V18" s="3">
        <v>0</v>
      </c>
      <c r="W18" s="4">
        <f t="shared" si="3"/>
        <v>11</v>
      </c>
      <c r="X18" s="4">
        <f t="shared" si="4"/>
        <v>40.85</v>
      </c>
    </row>
    <row r="19" spans="2:24" x14ac:dyDescent="0.25">
      <c r="B19">
        <v>943635</v>
      </c>
      <c r="C19">
        <v>4142</v>
      </c>
      <c r="D19" t="s">
        <v>181</v>
      </c>
      <c r="E19">
        <v>2007</v>
      </c>
      <c r="F19" t="s">
        <v>51</v>
      </c>
      <c r="G19" t="s">
        <v>97</v>
      </c>
      <c r="H19" s="3">
        <v>2</v>
      </c>
      <c r="I19" s="3">
        <v>8.0500000000000007</v>
      </c>
      <c r="J19" s="3">
        <v>0</v>
      </c>
      <c r="K19" s="4">
        <f t="shared" si="0"/>
        <v>10.050000000000001</v>
      </c>
      <c r="L19" s="3">
        <v>2</v>
      </c>
      <c r="M19" s="3">
        <v>7.65</v>
      </c>
      <c r="N19" s="3">
        <v>0</v>
      </c>
      <c r="O19" s="4">
        <f t="shared" si="1"/>
        <v>9.65</v>
      </c>
      <c r="P19" s="3">
        <v>2.5</v>
      </c>
      <c r="Q19" s="3">
        <v>6.5</v>
      </c>
      <c r="R19" s="3">
        <v>0</v>
      </c>
      <c r="S19" s="4">
        <f t="shared" si="2"/>
        <v>9</v>
      </c>
      <c r="T19" s="3">
        <v>2.9</v>
      </c>
      <c r="U19" s="3">
        <v>7.35</v>
      </c>
      <c r="V19" s="3">
        <v>0</v>
      </c>
      <c r="W19" s="4">
        <f t="shared" si="3"/>
        <v>10.25</v>
      </c>
      <c r="X19" s="4">
        <f t="shared" si="4"/>
        <v>38.950000000000003</v>
      </c>
    </row>
    <row r="20" spans="2:24" x14ac:dyDescent="0.25">
      <c r="B20">
        <v>161523</v>
      </c>
      <c r="C20">
        <v>4142</v>
      </c>
      <c r="D20" t="s">
        <v>182</v>
      </c>
      <c r="E20">
        <v>2010</v>
      </c>
      <c r="F20" t="s">
        <v>51</v>
      </c>
      <c r="G20" t="s">
        <v>183</v>
      </c>
      <c r="H20" s="3">
        <v>2</v>
      </c>
      <c r="I20" s="3">
        <v>8.65</v>
      </c>
      <c r="J20" s="3">
        <v>0</v>
      </c>
      <c r="K20" s="4">
        <f t="shared" ref="K20:K29" si="5">H20+I20-J20</f>
        <v>10.65</v>
      </c>
      <c r="L20" s="3">
        <v>1.5</v>
      </c>
      <c r="M20" s="3">
        <v>7.35</v>
      </c>
      <c r="N20" s="3">
        <v>0</v>
      </c>
      <c r="O20" s="4">
        <f t="shared" ref="O20:O29" si="6">L20+M20-N20</f>
        <v>8.85</v>
      </c>
      <c r="P20" s="3">
        <v>1.8</v>
      </c>
      <c r="Q20" s="3">
        <v>5.85</v>
      </c>
      <c r="R20" s="3">
        <v>0</v>
      </c>
      <c r="S20" s="4">
        <f t="shared" ref="S20:S29" si="7">P20+Q20-R20</f>
        <v>7.6499999999999995</v>
      </c>
      <c r="T20" s="3">
        <v>2.8</v>
      </c>
      <c r="U20" s="3">
        <v>7.15</v>
      </c>
      <c r="V20" s="3">
        <v>0</v>
      </c>
      <c r="W20" s="4">
        <f t="shared" ref="W20:W29" si="8">T20+U20-V20</f>
        <v>9.9499999999999993</v>
      </c>
      <c r="X20" s="4">
        <f t="shared" ref="X20:X29" si="9">K20+O20+S20+W20</f>
        <v>37.099999999999994</v>
      </c>
    </row>
    <row r="21" spans="2:24" x14ac:dyDescent="0.25">
      <c r="D21" s="7" t="s">
        <v>229</v>
      </c>
      <c r="E21">
        <v>2011</v>
      </c>
      <c r="F21" t="s">
        <v>262</v>
      </c>
      <c r="H21" s="3">
        <v>2</v>
      </c>
      <c r="I21" s="3">
        <v>8.1999999999999993</v>
      </c>
      <c r="J21" s="3">
        <v>0</v>
      </c>
      <c r="K21" s="4">
        <f t="shared" si="5"/>
        <v>10.199999999999999</v>
      </c>
      <c r="L21" s="3">
        <v>1.5</v>
      </c>
      <c r="M21" s="3">
        <v>6.45</v>
      </c>
      <c r="N21" s="3">
        <v>0</v>
      </c>
      <c r="O21" s="4">
        <f t="shared" si="6"/>
        <v>7.95</v>
      </c>
      <c r="P21" s="3">
        <v>2.5</v>
      </c>
      <c r="Q21" s="3">
        <v>5.6</v>
      </c>
      <c r="R21" s="3">
        <v>0</v>
      </c>
      <c r="S21" s="4">
        <f t="shared" si="7"/>
        <v>8.1</v>
      </c>
      <c r="T21" s="3">
        <v>2.9</v>
      </c>
      <c r="U21" s="3">
        <v>7.5</v>
      </c>
      <c r="V21" s="3">
        <v>0</v>
      </c>
      <c r="W21" s="4">
        <f t="shared" si="8"/>
        <v>10.4</v>
      </c>
      <c r="X21" s="4">
        <f t="shared" si="9"/>
        <v>36.65</v>
      </c>
    </row>
    <row r="22" spans="2:24" x14ac:dyDescent="0.25">
      <c r="D22" s="7" t="s">
        <v>230</v>
      </c>
      <c r="E22">
        <v>2008</v>
      </c>
      <c r="F22" s="7" t="s">
        <v>51</v>
      </c>
      <c r="H22" s="3">
        <v>2</v>
      </c>
      <c r="I22" s="3">
        <v>8</v>
      </c>
      <c r="J22" s="3">
        <v>0</v>
      </c>
      <c r="K22" s="4">
        <f t="shared" si="5"/>
        <v>10</v>
      </c>
      <c r="L22" s="3">
        <v>2</v>
      </c>
      <c r="M22" s="3">
        <v>7</v>
      </c>
      <c r="N22" s="3">
        <v>0</v>
      </c>
      <c r="O22" s="4">
        <f t="shared" si="6"/>
        <v>9</v>
      </c>
      <c r="P22" s="3">
        <v>2.2999999999999998</v>
      </c>
      <c r="Q22" s="3">
        <v>7.15</v>
      </c>
      <c r="R22" s="3">
        <v>0</v>
      </c>
      <c r="S22" s="4">
        <f t="shared" si="7"/>
        <v>9.4499999999999993</v>
      </c>
      <c r="T22" s="3">
        <v>2.8</v>
      </c>
      <c r="U22" s="3">
        <v>7.75</v>
      </c>
      <c r="V22" s="3">
        <v>0</v>
      </c>
      <c r="W22" s="4">
        <f t="shared" si="8"/>
        <v>10.55</v>
      </c>
      <c r="X22" s="4">
        <f t="shared" si="9"/>
        <v>39</v>
      </c>
    </row>
    <row r="23" spans="2:24" x14ac:dyDescent="0.25">
      <c r="D23" s="7" t="s">
        <v>231</v>
      </c>
      <c r="E23">
        <v>2009</v>
      </c>
      <c r="F23" s="7" t="s">
        <v>51</v>
      </c>
      <c r="H23" s="3">
        <v>2</v>
      </c>
      <c r="I23" s="3">
        <v>7.05</v>
      </c>
      <c r="J23" s="3">
        <v>0</v>
      </c>
      <c r="K23" s="4">
        <f t="shared" si="5"/>
        <v>9.0500000000000007</v>
      </c>
      <c r="L23" s="3">
        <v>1.5</v>
      </c>
      <c r="M23" s="3">
        <v>3.8</v>
      </c>
      <c r="N23" s="3">
        <v>0</v>
      </c>
      <c r="O23" s="4">
        <f t="shared" si="6"/>
        <v>5.3</v>
      </c>
      <c r="P23" s="3">
        <v>1.8</v>
      </c>
      <c r="Q23" s="3">
        <v>7.35</v>
      </c>
      <c r="R23" s="3">
        <v>0</v>
      </c>
      <c r="S23" s="4">
        <f t="shared" si="7"/>
        <v>9.15</v>
      </c>
      <c r="T23" s="3">
        <v>2.9</v>
      </c>
      <c r="U23" s="3">
        <v>7.8</v>
      </c>
      <c r="V23" s="3">
        <v>0</v>
      </c>
      <c r="W23" s="4">
        <f t="shared" si="8"/>
        <v>10.7</v>
      </c>
      <c r="X23" s="4">
        <f t="shared" si="9"/>
        <v>34.200000000000003</v>
      </c>
    </row>
    <row r="24" spans="2:24" x14ac:dyDescent="0.25">
      <c r="D24" s="7" t="s">
        <v>232</v>
      </c>
      <c r="E24">
        <v>2009</v>
      </c>
      <c r="F24" s="7" t="s">
        <v>51</v>
      </c>
      <c r="H24" s="3">
        <v>2</v>
      </c>
      <c r="I24" s="3">
        <v>6.8</v>
      </c>
      <c r="J24" s="3">
        <v>0</v>
      </c>
      <c r="K24" s="4">
        <f t="shared" si="5"/>
        <v>8.8000000000000007</v>
      </c>
      <c r="L24" s="3">
        <v>0.8</v>
      </c>
      <c r="M24" s="3">
        <v>7.9</v>
      </c>
      <c r="N24" s="3">
        <v>4</v>
      </c>
      <c r="O24" s="4">
        <f t="shared" si="6"/>
        <v>4.7000000000000011</v>
      </c>
      <c r="P24" s="3">
        <v>1.8</v>
      </c>
      <c r="Q24" s="3">
        <v>5.2</v>
      </c>
      <c r="R24" s="3">
        <v>0</v>
      </c>
      <c r="S24" s="4">
        <f t="shared" si="7"/>
        <v>7</v>
      </c>
      <c r="T24" s="3">
        <v>2.2999999999999998</v>
      </c>
      <c r="U24" s="3">
        <v>6.6</v>
      </c>
      <c r="V24" s="3">
        <v>0</v>
      </c>
      <c r="W24" s="4">
        <f t="shared" si="8"/>
        <v>8.8999999999999986</v>
      </c>
      <c r="X24" s="4">
        <f t="shared" si="9"/>
        <v>29.4</v>
      </c>
    </row>
    <row r="25" spans="2:24" x14ac:dyDescent="0.25">
      <c r="B25">
        <v>319250</v>
      </c>
      <c r="C25">
        <v>1942</v>
      </c>
      <c r="D25" t="s">
        <v>188</v>
      </c>
      <c r="E25">
        <v>2008</v>
      </c>
      <c r="F25" t="s">
        <v>65</v>
      </c>
      <c r="G25" t="s">
        <v>161</v>
      </c>
      <c r="H25" s="3">
        <v>2</v>
      </c>
      <c r="I25" s="3">
        <v>8.75</v>
      </c>
      <c r="J25" s="3">
        <v>0</v>
      </c>
      <c r="K25" s="4">
        <f t="shared" si="5"/>
        <v>10.75</v>
      </c>
      <c r="L25" s="3">
        <v>2</v>
      </c>
      <c r="M25" s="3">
        <v>7.65</v>
      </c>
      <c r="N25" s="3">
        <v>0</v>
      </c>
      <c r="O25" s="4">
        <f t="shared" si="6"/>
        <v>9.65</v>
      </c>
      <c r="P25" s="3">
        <v>3.1</v>
      </c>
      <c r="Q25" s="3">
        <v>7.45</v>
      </c>
      <c r="R25" s="3">
        <v>0</v>
      </c>
      <c r="S25" s="4">
        <f t="shared" si="7"/>
        <v>10.55</v>
      </c>
      <c r="T25" s="3">
        <v>3.4</v>
      </c>
      <c r="U25" s="3">
        <v>7.85</v>
      </c>
      <c r="V25" s="3">
        <v>0</v>
      </c>
      <c r="W25" s="4">
        <f t="shared" si="8"/>
        <v>11.25</v>
      </c>
      <c r="X25" s="4">
        <f t="shared" si="9"/>
        <v>42.2</v>
      </c>
    </row>
    <row r="26" spans="2:24" x14ac:dyDescent="0.25">
      <c r="B26">
        <v>672902</v>
      </c>
      <c r="C26">
        <v>1942</v>
      </c>
      <c r="D26" t="s">
        <v>189</v>
      </c>
      <c r="E26">
        <v>2008</v>
      </c>
      <c r="F26" t="s">
        <v>65</v>
      </c>
      <c r="G26" t="s">
        <v>161</v>
      </c>
      <c r="H26" s="3">
        <v>2</v>
      </c>
      <c r="I26" s="3">
        <v>8.3000000000000007</v>
      </c>
      <c r="J26" s="3">
        <v>0</v>
      </c>
      <c r="K26" s="4">
        <f t="shared" si="5"/>
        <v>10.3</v>
      </c>
      <c r="L26" s="3">
        <v>1.5</v>
      </c>
      <c r="M26" s="3">
        <v>6.65</v>
      </c>
      <c r="N26" s="3">
        <v>0</v>
      </c>
      <c r="O26" s="4">
        <f t="shared" si="6"/>
        <v>8.15</v>
      </c>
      <c r="P26" s="3">
        <v>3</v>
      </c>
      <c r="Q26" s="3">
        <v>5.0999999999999996</v>
      </c>
      <c r="R26" s="3">
        <v>0</v>
      </c>
      <c r="S26" s="4">
        <f t="shared" si="7"/>
        <v>8.1</v>
      </c>
      <c r="T26" s="3">
        <v>2.8</v>
      </c>
      <c r="U26" s="3">
        <v>7.9</v>
      </c>
      <c r="V26" s="3">
        <v>0</v>
      </c>
      <c r="W26" s="4">
        <f t="shared" si="8"/>
        <v>10.7</v>
      </c>
      <c r="X26" s="4">
        <f t="shared" si="9"/>
        <v>37.25</v>
      </c>
    </row>
    <row r="27" spans="2:24" x14ac:dyDescent="0.25">
      <c r="B27">
        <v>737944</v>
      </c>
      <c r="C27">
        <v>1942</v>
      </c>
      <c r="D27" s="9" t="s">
        <v>190</v>
      </c>
      <c r="E27">
        <v>2008</v>
      </c>
      <c r="F27" t="s">
        <v>65</v>
      </c>
      <c r="G27" t="s">
        <v>161</v>
      </c>
      <c r="H27" s="3">
        <v>2</v>
      </c>
      <c r="I27" s="3">
        <v>8.75</v>
      </c>
      <c r="J27" s="3">
        <v>0</v>
      </c>
      <c r="K27" s="4">
        <f t="shared" si="5"/>
        <v>10.75</v>
      </c>
      <c r="L27" s="3">
        <v>2</v>
      </c>
      <c r="M27" s="3">
        <v>7.65</v>
      </c>
      <c r="N27" s="3">
        <v>0</v>
      </c>
      <c r="O27" s="4">
        <f t="shared" si="6"/>
        <v>9.65</v>
      </c>
      <c r="P27" s="3">
        <v>2.6</v>
      </c>
      <c r="Q27" s="3">
        <v>7.1</v>
      </c>
      <c r="R27" s="3">
        <v>0</v>
      </c>
      <c r="S27" s="4">
        <f t="shared" si="7"/>
        <v>9.6999999999999993</v>
      </c>
      <c r="T27" s="3">
        <v>3.4</v>
      </c>
      <c r="U27" s="3">
        <v>7.85</v>
      </c>
      <c r="V27" s="3">
        <v>0</v>
      </c>
      <c r="W27" s="4">
        <f t="shared" si="8"/>
        <v>11.25</v>
      </c>
      <c r="X27" s="4">
        <f t="shared" si="9"/>
        <v>41.349999999999994</v>
      </c>
    </row>
    <row r="28" spans="2:24" x14ac:dyDescent="0.25">
      <c r="B28">
        <v>239797</v>
      </c>
      <c r="C28">
        <v>1942</v>
      </c>
      <c r="D28" t="s">
        <v>191</v>
      </c>
      <c r="E28">
        <v>2009</v>
      </c>
      <c r="F28" t="s">
        <v>65</v>
      </c>
      <c r="G28" t="s">
        <v>161</v>
      </c>
      <c r="H28" s="3">
        <v>2</v>
      </c>
      <c r="I28" s="3">
        <v>8.15</v>
      </c>
      <c r="J28" s="3">
        <v>0</v>
      </c>
      <c r="K28" s="4">
        <f t="shared" si="5"/>
        <v>10.15</v>
      </c>
      <c r="L28" s="3">
        <v>1.5</v>
      </c>
      <c r="M28" s="3">
        <v>7.2</v>
      </c>
      <c r="N28" s="3">
        <v>0</v>
      </c>
      <c r="O28" s="4">
        <f t="shared" si="6"/>
        <v>8.6999999999999993</v>
      </c>
      <c r="P28" s="3">
        <v>2.5</v>
      </c>
      <c r="Q28" s="3">
        <v>6.5</v>
      </c>
      <c r="R28" s="3">
        <v>0</v>
      </c>
      <c r="S28" s="4">
        <f t="shared" si="7"/>
        <v>9</v>
      </c>
      <c r="T28" s="3">
        <v>3</v>
      </c>
      <c r="U28" s="3">
        <v>7.6</v>
      </c>
      <c r="V28" s="3">
        <v>0</v>
      </c>
      <c r="W28" s="4">
        <f t="shared" si="8"/>
        <v>10.6</v>
      </c>
      <c r="X28" s="4">
        <f t="shared" si="9"/>
        <v>38.450000000000003</v>
      </c>
    </row>
    <row r="29" spans="2:24" x14ac:dyDescent="0.25">
      <c r="D29" t="s">
        <v>266</v>
      </c>
      <c r="E29">
        <v>2007</v>
      </c>
      <c r="F29" t="s">
        <v>21</v>
      </c>
      <c r="H29" s="3">
        <v>2.4</v>
      </c>
      <c r="I29" s="3">
        <v>8.75</v>
      </c>
      <c r="J29" s="3">
        <v>0</v>
      </c>
      <c r="K29" s="4">
        <f t="shared" ref="K29" si="10">H29+I29-J29</f>
        <v>11.15</v>
      </c>
      <c r="L29" s="3">
        <v>2</v>
      </c>
      <c r="M29" s="3">
        <v>8.6999999999999993</v>
      </c>
      <c r="N29" s="3">
        <v>0</v>
      </c>
      <c r="O29" s="4">
        <f t="shared" ref="O29" si="11">L29+M29-N29</f>
        <v>10.7</v>
      </c>
      <c r="P29" s="3">
        <v>3.2</v>
      </c>
      <c r="Q29" s="3">
        <v>7.85</v>
      </c>
      <c r="R29" s="3">
        <v>0</v>
      </c>
      <c r="S29" s="4">
        <f t="shared" ref="S29" si="12">P29+Q29-R29</f>
        <v>11.05</v>
      </c>
      <c r="T29" s="3">
        <v>3.6</v>
      </c>
      <c r="U29" s="3">
        <v>8.4</v>
      </c>
      <c r="V29" s="3">
        <v>0</v>
      </c>
      <c r="W29" s="4">
        <f t="shared" ref="W29" si="13">T29+U29-V29</f>
        <v>12</v>
      </c>
      <c r="X29" s="4">
        <f t="shared" ref="X29" si="14">K29+O29+S29+W29</f>
        <v>44.900000000000006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zoomScale="85" zoomScaleNormal="85" workbookViewId="0"/>
  </sheetViews>
  <sheetFormatPr defaultRowHeight="15" x14ac:dyDescent="0.25"/>
  <cols>
    <col min="1" max="1" width="6.7109375" bestFit="1" customWidth="1"/>
    <col min="2" max="2" width="10" hidden="1" customWidth="1"/>
    <col min="3" max="3" width="8.5703125" hidden="1" customWidth="1"/>
    <col min="4" max="4" width="23" customWidth="1"/>
    <col min="5" max="5" width="6.42578125" bestFit="1" customWidth="1"/>
    <col min="6" max="6" width="27.140625" bestFit="1" customWidth="1"/>
    <col min="7" max="7" width="17.5703125" customWidth="1"/>
    <col min="8" max="8" width="6" bestFit="1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164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x14ac:dyDescent="0.25">
      <c r="A7" s="5"/>
      <c r="B7" s="5">
        <v>3109</v>
      </c>
      <c r="C7" s="5">
        <v>3198</v>
      </c>
      <c r="D7" s="5" t="s">
        <v>63</v>
      </c>
      <c r="E7" s="5"/>
      <c r="F7" s="5"/>
      <c r="G7" s="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5"/>
      <c r="Z7">
        <f>X24</f>
        <v>130.15</v>
      </c>
      <c r="AA7" t="str">
        <f>D19</f>
        <v>Gymnastický klub Vítkovice, z.s.</v>
      </c>
      <c r="AB7">
        <v>1</v>
      </c>
    </row>
    <row r="8" spans="1:29" x14ac:dyDescent="0.25">
      <c r="A8" s="19" t="s">
        <v>235</v>
      </c>
      <c r="B8">
        <f>'IV. liga'!B15</f>
        <v>392600</v>
      </c>
      <c r="C8">
        <f>'IV. liga'!C15</f>
        <v>3198</v>
      </c>
      <c r="D8" t="str">
        <f>'IV. liga'!D15</f>
        <v>Hejtmánková Gabriela Eva</v>
      </c>
      <c r="E8">
        <f>'IV. liga'!E15</f>
        <v>2007</v>
      </c>
      <c r="F8" t="str">
        <f>'IV. liga'!F15</f>
        <v>SGC Ostrava</v>
      </c>
      <c r="G8" t="str">
        <f>'IV. liga'!G15</f>
        <v>Dudová, El-Khairy</v>
      </c>
      <c r="H8" s="3">
        <f>'IV. liga'!H15</f>
        <v>2.8</v>
      </c>
      <c r="I8" s="3">
        <f>'IV. liga'!I15</f>
        <v>8.8000000000000007</v>
      </c>
      <c r="J8" s="3">
        <f>'IV. liga'!J15</f>
        <v>0</v>
      </c>
      <c r="K8" s="4">
        <f>'IV. liga'!K15</f>
        <v>11.600000000000001</v>
      </c>
      <c r="L8" s="3">
        <f>'IV. liga'!L15</f>
        <v>2</v>
      </c>
      <c r="M8" s="3">
        <f>'IV. liga'!M15</f>
        <v>9.1999999999999993</v>
      </c>
      <c r="N8" s="3">
        <f>'IV. liga'!N15</f>
        <v>0</v>
      </c>
      <c r="O8" s="4">
        <f>'IV. liga'!O15</f>
        <v>11.2</v>
      </c>
      <c r="P8" s="3">
        <f>'IV. liga'!P15</f>
        <v>3.2</v>
      </c>
      <c r="Q8" s="3">
        <f>'IV. liga'!Q15</f>
        <v>8.25</v>
      </c>
      <c r="R8" s="3">
        <f>'IV. liga'!R15</f>
        <v>0</v>
      </c>
      <c r="S8" s="4">
        <f>'IV. liga'!S15</f>
        <v>11.45</v>
      </c>
      <c r="T8" s="3">
        <f>'IV. liga'!T15</f>
        <v>3.5</v>
      </c>
      <c r="U8" s="3">
        <f>'IV. liga'!U15</f>
        <v>8.65</v>
      </c>
      <c r="V8" s="3">
        <f>'IV. liga'!V15</f>
        <v>0</v>
      </c>
      <c r="W8" s="4">
        <f>'IV. liga'!W15</f>
        <v>12.15</v>
      </c>
      <c r="X8" s="4">
        <f>'IV. liga'!X15</f>
        <v>46.4</v>
      </c>
      <c r="Z8">
        <f>X24</f>
        <v>130.15</v>
      </c>
      <c r="AA8" t="str">
        <f>D19</f>
        <v>Gymnastický klub Vítkovice, z.s.</v>
      </c>
      <c r="AB8">
        <v>2</v>
      </c>
    </row>
    <row r="9" spans="1:29" x14ac:dyDescent="0.25">
      <c r="A9" s="19"/>
      <c r="B9">
        <f>'IV. liga'!B16</f>
        <v>900893</v>
      </c>
      <c r="C9">
        <f>'IV. liga'!C16</f>
        <v>3198</v>
      </c>
      <c r="D9" t="str">
        <f>'IV. liga'!D16</f>
        <v>Kartusová Eliška</v>
      </c>
      <c r="E9">
        <f>'IV. liga'!E16</f>
        <v>2011</v>
      </c>
      <c r="F9" t="str">
        <f>'IV. liga'!F16</f>
        <v>SGC Ostrava</v>
      </c>
      <c r="G9" t="str">
        <f>'IV. liga'!G16</f>
        <v>Dudová, El-Khairy</v>
      </c>
      <c r="H9" s="3">
        <f>'IV. liga'!H16</f>
        <v>2.8</v>
      </c>
      <c r="I9" s="3">
        <f>'IV. liga'!I16</f>
        <v>8.9499999999999993</v>
      </c>
      <c r="J9" s="3">
        <f>'IV. liga'!J16</f>
        <v>0</v>
      </c>
      <c r="K9" s="4">
        <f>'IV. liga'!K16</f>
        <v>11.75</v>
      </c>
      <c r="L9" s="3">
        <f>'IV. liga'!L16</f>
        <v>2</v>
      </c>
      <c r="M9" s="3">
        <f>'IV. liga'!M16</f>
        <v>8.65</v>
      </c>
      <c r="N9" s="3">
        <f>'IV. liga'!N16</f>
        <v>0</v>
      </c>
      <c r="O9" s="4">
        <f>'IV. liga'!O16</f>
        <v>10.65</v>
      </c>
      <c r="P9" s="3">
        <f>'IV. liga'!P16</f>
        <v>3.1</v>
      </c>
      <c r="Q9" s="3">
        <f>'IV. liga'!Q16</f>
        <v>8</v>
      </c>
      <c r="R9" s="3">
        <f>'IV. liga'!R16</f>
        <v>0</v>
      </c>
      <c r="S9" s="4">
        <f>'IV. liga'!S16</f>
        <v>11.1</v>
      </c>
      <c r="T9" s="3">
        <f>'IV. liga'!T16</f>
        <v>2.9</v>
      </c>
      <c r="U9" s="3">
        <f>'IV. liga'!U16</f>
        <v>8.9</v>
      </c>
      <c r="V9" s="3">
        <f>'IV. liga'!V16</f>
        <v>0</v>
      </c>
      <c r="W9" s="4">
        <f>'IV. liga'!W16</f>
        <v>11.8</v>
      </c>
      <c r="X9" s="4">
        <f>'IV. liga'!X16</f>
        <v>45.3</v>
      </c>
      <c r="Z9">
        <f>X24</f>
        <v>130.15</v>
      </c>
      <c r="AA9" t="str">
        <f>D19</f>
        <v>Gymnastický klub Vítkovice, z.s.</v>
      </c>
      <c r="AB9">
        <v>3</v>
      </c>
    </row>
    <row r="10" spans="1:29" x14ac:dyDescent="0.25">
      <c r="A10" s="19"/>
      <c r="B10">
        <f>'IV. liga'!B17</f>
        <v>628881</v>
      </c>
      <c r="C10">
        <f>'IV. liga'!C17</f>
        <v>3198</v>
      </c>
      <c r="D10" t="str">
        <f>'IV. liga'!D17</f>
        <v>Pospíšilová Natálie</v>
      </c>
      <c r="E10">
        <f>'IV. liga'!E17</f>
        <v>2010</v>
      </c>
      <c r="F10" t="str">
        <f>'IV. liga'!F17</f>
        <v>SGC Ostrava</v>
      </c>
      <c r="G10" t="str">
        <f>'IV. liga'!G17</f>
        <v>Dudová, El-Khairy</v>
      </c>
      <c r="H10" s="3">
        <f>'IV. liga'!H17</f>
        <v>2.8</v>
      </c>
      <c r="I10" s="3">
        <f>'IV. liga'!I17</f>
        <v>8.85</v>
      </c>
      <c r="J10" s="3">
        <f>'IV. liga'!J17</f>
        <v>0</v>
      </c>
      <c r="K10" s="4">
        <f>'IV. liga'!K17</f>
        <v>11.649999999999999</v>
      </c>
      <c r="L10" s="3">
        <f>'IV. liga'!L17</f>
        <v>2</v>
      </c>
      <c r="M10" s="3">
        <f>'IV. liga'!M17</f>
        <v>9.35</v>
      </c>
      <c r="N10" s="3">
        <f>'IV. liga'!N17</f>
        <v>0</v>
      </c>
      <c r="O10" s="4">
        <f>'IV. liga'!O17</f>
        <v>11.35</v>
      </c>
      <c r="P10" s="3">
        <f>'IV. liga'!P17</f>
        <v>3.1</v>
      </c>
      <c r="Q10" s="3">
        <f>'IV. liga'!Q17</f>
        <v>7.95</v>
      </c>
      <c r="R10" s="3">
        <f>'IV. liga'!R17</f>
        <v>0</v>
      </c>
      <c r="S10" s="4">
        <f>'IV. liga'!S17</f>
        <v>11.05</v>
      </c>
      <c r="T10" s="3">
        <f>'IV. liga'!T17</f>
        <v>2.8</v>
      </c>
      <c r="U10" s="3">
        <f>'IV. liga'!U17</f>
        <v>9</v>
      </c>
      <c r="V10" s="3">
        <f>'IV. liga'!V17</f>
        <v>0</v>
      </c>
      <c r="W10" s="4">
        <f>'IV. liga'!W17</f>
        <v>11.8</v>
      </c>
      <c r="X10" s="4">
        <f>'IV. liga'!X17</f>
        <v>45.849999999999994</v>
      </c>
      <c r="Z10">
        <f>X24</f>
        <v>130.15</v>
      </c>
      <c r="AA10" t="str">
        <f>D19</f>
        <v>Gymnastický klub Vítkovice, z.s.</v>
      </c>
      <c r="AB10">
        <v>4</v>
      </c>
    </row>
    <row r="11" spans="1:29" x14ac:dyDescent="0.25">
      <c r="A11" s="19"/>
      <c r="B11">
        <v>0</v>
      </c>
      <c r="C11">
        <v>0</v>
      </c>
      <c r="H11" s="3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0</v>
      </c>
      <c r="Q11" s="3">
        <v>0</v>
      </c>
      <c r="R11" s="3">
        <v>0</v>
      </c>
      <c r="S11" s="4">
        <f>P11+Q11-R11</f>
        <v>0</v>
      </c>
      <c r="T11" s="3">
        <v>0</v>
      </c>
      <c r="U11" s="3">
        <v>0</v>
      </c>
      <c r="V11" s="3">
        <v>0</v>
      </c>
      <c r="W11" s="4">
        <f>T11+U11-V11</f>
        <v>0</v>
      </c>
      <c r="X11" s="4">
        <f>K11+O11+S11+W11</f>
        <v>0</v>
      </c>
      <c r="Z11">
        <f>X24</f>
        <v>130.15</v>
      </c>
      <c r="AA11" t="str">
        <f>D19</f>
        <v>Gymnastický klub Vítkovice, z.s.</v>
      </c>
      <c r="AB11">
        <v>5</v>
      </c>
    </row>
    <row r="12" spans="1:29" x14ac:dyDescent="0.25">
      <c r="A12" s="19"/>
      <c r="B12" s="4"/>
      <c r="C12" s="4"/>
      <c r="D12" s="4" t="s">
        <v>59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35</v>
      </c>
      <c r="L12" s="4"/>
      <c r="M12" s="4"/>
      <c r="N12" s="4">
        <v>0</v>
      </c>
      <c r="O12" s="4">
        <f>LARGE(O8:O11,3)+LARGE(O8:O11,2)+LARGE(O8:O11,1)-N12</f>
        <v>33.200000000000003</v>
      </c>
      <c r="P12" s="4"/>
      <c r="Q12" s="4"/>
      <c r="R12" s="4">
        <v>0</v>
      </c>
      <c r="S12" s="4">
        <f>LARGE(S8:S11,3)+LARGE(S8:S11,2)+LARGE(S8:S11,1)-R12</f>
        <v>33.599999999999994</v>
      </c>
      <c r="T12" s="4"/>
      <c r="U12" s="4"/>
      <c r="V12" s="4">
        <v>0</v>
      </c>
      <c r="W12" s="4">
        <f>LARGE(W8:W11,3)+LARGE(W8:W11,2)+LARGE(W8:W11,1)-V12</f>
        <v>35.75</v>
      </c>
      <c r="X12" s="4">
        <f>K12+O12+S12+W12</f>
        <v>137.55000000000001</v>
      </c>
      <c r="Z12">
        <f>X24</f>
        <v>130.15</v>
      </c>
      <c r="AA12" t="str">
        <f>D19</f>
        <v>Gymnastický klub Vítkovice, z.s.</v>
      </c>
      <c r="AB12">
        <v>6</v>
      </c>
    </row>
    <row r="13" spans="1:29" x14ac:dyDescent="0.25">
      <c r="A13" s="5"/>
      <c r="B13" s="5">
        <v>3084</v>
      </c>
      <c r="C13" s="5">
        <v>7791</v>
      </c>
      <c r="D13" s="5" t="s">
        <v>60</v>
      </c>
      <c r="E13" s="5"/>
      <c r="F13" s="5"/>
      <c r="G13" s="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/>
      <c r="Z13">
        <f>X18</f>
        <v>132.25</v>
      </c>
      <c r="AA13" t="str">
        <f>D13</f>
        <v>Gymnastický klub Vítkovice, z.s. B</v>
      </c>
      <c r="AB13">
        <v>1</v>
      </c>
    </row>
    <row r="14" spans="1:29" x14ac:dyDescent="0.25">
      <c r="A14" s="19" t="s">
        <v>236</v>
      </c>
      <c r="B14">
        <f>'IV. liga'!B11</f>
        <v>881284</v>
      </c>
      <c r="C14">
        <f>'IV. liga'!C11</f>
        <v>7791</v>
      </c>
      <c r="D14" t="str">
        <f>'IV. liga'!D11</f>
        <v>Bártková Kateřina</v>
      </c>
      <c r="E14">
        <f>'IV. liga'!E11</f>
        <v>2010</v>
      </c>
      <c r="F14" t="str">
        <f>'IV. liga'!F11</f>
        <v>GK Vítkovice</v>
      </c>
      <c r="G14" t="str">
        <f>'IV. liga'!G11</f>
        <v>kolektiv trenérů</v>
      </c>
      <c r="H14" s="3">
        <f>'IV. liga'!H11</f>
        <v>2</v>
      </c>
      <c r="I14" s="3">
        <f>'IV. liga'!I11</f>
        <v>8.65</v>
      </c>
      <c r="J14" s="3">
        <f>'IV. liga'!J11</f>
        <v>0</v>
      </c>
      <c r="K14" s="4">
        <f>'IV. liga'!K11</f>
        <v>10.65</v>
      </c>
      <c r="L14" s="3">
        <f>'IV. liga'!L11</f>
        <v>2</v>
      </c>
      <c r="M14" s="3">
        <f>'IV. liga'!M11</f>
        <v>8.6</v>
      </c>
      <c r="N14" s="3">
        <f>'IV. liga'!N11</f>
        <v>0</v>
      </c>
      <c r="O14" s="4">
        <f>'IV. liga'!O11</f>
        <v>10.6</v>
      </c>
      <c r="P14" s="3">
        <f>'IV. liga'!P11</f>
        <v>3.1</v>
      </c>
      <c r="Q14" s="3">
        <f>'IV. liga'!Q11</f>
        <v>5.95</v>
      </c>
      <c r="R14" s="3">
        <f>'IV. liga'!R11</f>
        <v>0</v>
      </c>
      <c r="S14" s="4">
        <f>'IV. liga'!S11</f>
        <v>9.0500000000000007</v>
      </c>
      <c r="T14" s="3">
        <f>'IV. liga'!T11</f>
        <v>3.5</v>
      </c>
      <c r="U14" s="3">
        <f>'IV. liga'!U11</f>
        <v>8.35</v>
      </c>
      <c r="V14" s="3">
        <f>'IV. liga'!V11</f>
        <v>0</v>
      </c>
      <c r="W14" s="4">
        <f>'IV. liga'!W11</f>
        <v>11.85</v>
      </c>
      <c r="X14" s="4">
        <f>'IV. liga'!X11</f>
        <v>42.15</v>
      </c>
      <c r="Z14">
        <f>X18</f>
        <v>132.25</v>
      </c>
      <c r="AA14" t="str">
        <f>D13</f>
        <v>Gymnastický klub Vítkovice, z.s. B</v>
      </c>
      <c r="AB14">
        <v>2</v>
      </c>
    </row>
    <row r="15" spans="1:29" x14ac:dyDescent="0.25">
      <c r="A15" s="19"/>
      <c r="B15">
        <f>'IV. liga'!B12</f>
        <v>764136</v>
      </c>
      <c r="C15">
        <f>'IV. liga'!C12</f>
        <v>7791</v>
      </c>
      <c r="D15" t="str">
        <f>'IV. liga'!D12</f>
        <v>Chudová Adéla</v>
      </c>
      <c r="E15">
        <f>'IV. liga'!E12</f>
        <v>2011</v>
      </c>
      <c r="F15" t="str">
        <f>'IV. liga'!F12</f>
        <v>GK Vítkovice</v>
      </c>
      <c r="G15" t="str">
        <f>'IV. liga'!G12</f>
        <v>kolektiv trenérů</v>
      </c>
      <c r="H15" s="3">
        <f>'IV. liga'!H12</f>
        <v>2</v>
      </c>
      <c r="I15" s="3">
        <f>'IV. liga'!I12</f>
        <v>9</v>
      </c>
      <c r="J15" s="3">
        <f>'IV. liga'!J12</f>
        <v>0</v>
      </c>
      <c r="K15" s="4">
        <f>'IV. liga'!K12</f>
        <v>11</v>
      </c>
      <c r="L15" s="3">
        <f>'IV. liga'!L12</f>
        <v>2</v>
      </c>
      <c r="M15" s="3">
        <f>'IV. liga'!M12</f>
        <v>7.1</v>
      </c>
      <c r="N15" s="3">
        <f>'IV. liga'!N12</f>
        <v>0</v>
      </c>
      <c r="O15" s="4">
        <f>'IV. liga'!O12</f>
        <v>9.1</v>
      </c>
      <c r="P15" s="3">
        <f>'IV. liga'!P12</f>
        <v>3.2</v>
      </c>
      <c r="Q15" s="3">
        <f>'IV. liga'!Q12</f>
        <v>8.1999999999999993</v>
      </c>
      <c r="R15" s="3">
        <f>'IV. liga'!R12</f>
        <v>0</v>
      </c>
      <c r="S15" s="4">
        <f>'IV. liga'!S12</f>
        <v>11.399999999999999</v>
      </c>
      <c r="T15" s="3">
        <f>'IV. liga'!T12</f>
        <v>3.6</v>
      </c>
      <c r="U15" s="3">
        <f>'IV. liga'!U12</f>
        <v>8.15</v>
      </c>
      <c r="V15" s="3">
        <f>'IV. liga'!V12</f>
        <v>0</v>
      </c>
      <c r="W15" s="4">
        <f>'IV. liga'!W12</f>
        <v>11.75</v>
      </c>
      <c r="X15" s="4">
        <f>'IV. liga'!X12</f>
        <v>43.25</v>
      </c>
      <c r="Z15">
        <f>X18</f>
        <v>132.25</v>
      </c>
      <c r="AA15" t="str">
        <f>D13</f>
        <v>Gymnastický klub Vítkovice, z.s. B</v>
      </c>
      <c r="AB15">
        <v>3</v>
      </c>
    </row>
    <row r="16" spans="1:29" x14ac:dyDescent="0.25">
      <c r="A16" s="19"/>
      <c r="B16">
        <f>'IV. liga'!B13</f>
        <v>183734</v>
      </c>
      <c r="C16">
        <f>'IV. liga'!C13</f>
        <v>7791</v>
      </c>
      <c r="D16" t="str">
        <f>'IV. liga'!D13</f>
        <v>Nykodymová Adéla</v>
      </c>
      <c r="E16">
        <f>'IV. liga'!E13</f>
        <v>2010</v>
      </c>
      <c r="F16" t="str">
        <f>'IV. liga'!F13</f>
        <v>GK Vítkovice</v>
      </c>
      <c r="G16" t="str">
        <f>'IV. liga'!G13</f>
        <v>kolektiv trenérů</v>
      </c>
      <c r="H16" s="3">
        <f>'IV. liga'!H13</f>
        <v>2</v>
      </c>
      <c r="I16" s="3">
        <f>'IV. liga'!I13</f>
        <v>9</v>
      </c>
      <c r="J16" s="3">
        <f>'IV. liga'!J13</f>
        <v>0</v>
      </c>
      <c r="K16" s="4">
        <f>'IV. liga'!K13</f>
        <v>11</v>
      </c>
      <c r="L16" s="3">
        <f>'IV. liga'!L13</f>
        <v>2</v>
      </c>
      <c r="M16" s="3">
        <f>'IV. liga'!M13</f>
        <v>8.5</v>
      </c>
      <c r="N16" s="3">
        <f>'IV. liga'!N13</f>
        <v>0</v>
      </c>
      <c r="O16" s="4">
        <f>'IV. liga'!O13</f>
        <v>10.5</v>
      </c>
      <c r="P16" s="3">
        <f>'IV. liga'!P13</f>
        <v>3</v>
      </c>
      <c r="Q16" s="3">
        <f>'IV. liga'!Q13</f>
        <v>8.1</v>
      </c>
      <c r="R16" s="3">
        <f>'IV. liga'!R13</f>
        <v>0</v>
      </c>
      <c r="S16" s="4">
        <f>'IV. liga'!S13</f>
        <v>11.1</v>
      </c>
      <c r="T16" s="3">
        <f>'IV. liga'!T13</f>
        <v>3.5</v>
      </c>
      <c r="U16" s="3">
        <f>'IV. liga'!U13</f>
        <v>7.85</v>
      </c>
      <c r="V16" s="3">
        <f>'IV. liga'!V13</f>
        <v>0</v>
      </c>
      <c r="W16" s="4">
        <f>'IV. liga'!W13</f>
        <v>11.35</v>
      </c>
      <c r="X16" s="4">
        <f>'IV. liga'!X13</f>
        <v>43.95</v>
      </c>
      <c r="Z16">
        <f>X18</f>
        <v>132.25</v>
      </c>
      <c r="AA16" t="str">
        <f>D13</f>
        <v>Gymnastický klub Vítkovice, z.s. B</v>
      </c>
      <c r="AB16">
        <v>4</v>
      </c>
    </row>
    <row r="17" spans="1:28" x14ac:dyDescent="0.25">
      <c r="A17" s="19"/>
      <c r="B17">
        <f>'IV. liga'!B14</f>
        <v>273811</v>
      </c>
      <c r="C17">
        <f>'IV. liga'!C14</f>
        <v>7791</v>
      </c>
      <c r="D17" t="str">
        <f>'IV. liga'!D14</f>
        <v>Raková Linda</v>
      </c>
      <c r="E17">
        <f>'IV. liga'!E14</f>
        <v>2011</v>
      </c>
      <c r="F17" t="str">
        <f>'IV. liga'!F14</f>
        <v>GK Vítkovice</v>
      </c>
      <c r="G17" t="str">
        <f>'IV. liga'!G14</f>
        <v>kolektiv trenérů</v>
      </c>
      <c r="H17" s="3">
        <f>'IV. liga'!H14</f>
        <v>2</v>
      </c>
      <c r="I17" s="3">
        <f>'IV. liga'!I14</f>
        <v>8.65</v>
      </c>
      <c r="J17" s="3">
        <f>'IV. liga'!J14</f>
        <v>0</v>
      </c>
      <c r="K17" s="4">
        <f>'IV. liga'!K14</f>
        <v>10.65</v>
      </c>
      <c r="L17" s="3">
        <f>'IV. liga'!L14</f>
        <v>1.5</v>
      </c>
      <c r="M17" s="3">
        <f>'IV. liga'!M14</f>
        <v>7.5</v>
      </c>
      <c r="N17" s="3">
        <f>'IV. liga'!N14</f>
        <v>0</v>
      </c>
      <c r="O17" s="4">
        <f>'IV. liga'!O14</f>
        <v>9</v>
      </c>
      <c r="P17" s="3">
        <f>'IV. liga'!P14</f>
        <v>3.1</v>
      </c>
      <c r="Q17" s="3">
        <f>'IV. liga'!Q14</f>
        <v>8.5500000000000007</v>
      </c>
      <c r="R17" s="3">
        <f>'IV. liga'!R14</f>
        <v>0</v>
      </c>
      <c r="S17" s="4">
        <f>'IV. liga'!S14</f>
        <v>11.65</v>
      </c>
      <c r="T17" s="3">
        <f>'IV. liga'!T14</f>
        <v>3.4</v>
      </c>
      <c r="U17" s="3">
        <f>'IV. liga'!U14</f>
        <v>8.25</v>
      </c>
      <c r="V17" s="3">
        <f>'IV. liga'!V14</f>
        <v>0</v>
      </c>
      <c r="W17" s="4">
        <f>'IV. liga'!W14</f>
        <v>11.65</v>
      </c>
      <c r="X17" s="4">
        <f>'IV. liga'!X14</f>
        <v>42.949999999999996</v>
      </c>
      <c r="Z17">
        <f>X18</f>
        <v>132.25</v>
      </c>
      <c r="AA17" t="str">
        <f>D13</f>
        <v>Gymnastický klub Vítkovice, z.s. B</v>
      </c>
      <c r="AB17">
        <v>5</v>
      </c>
    </row>
    <row r="18" spans="1:28" x14ac:dyDescent="0.25">
      <c r="A18" s="19"/>
      <c r="B18" s="4"/>
      <c r="C18" s="4"/>
      <c r="D18" s="4" t="s">
        <v>59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32.65</v>
      </c>
      <c r="L18" s="4"/>
      <c r="M18" s="4"/>
      <c r="N18" s="4">
        <v>0</v>
      </c>
      <c r="O18" s="4">
        <f>LARGE(O14:O17,3)+LARGE(O14:O17,2)+LARGE(O14:O17,1)-N18</f>
        <v>30.200000000000003</v>
      </c>
      <c r="P18" s="4"/>
      <c r="Q18" s="4"/>
      <c r="R18" s="4">
        <v>0</v>
      </c>
      <c r="S18" s="4">
        <f>LARGE(S14:S17,3)+LARGE(S14:S17,2)+LARGE(S14:S17,1)-R18</f>
        <v>34.15</v>
      </c>
      <c r="T18" s="4"/>
      <c r="U18" s="4"/>
      <c r="V18" s="4">
        <v>0</v>
      </c>
      <c r="W18" s="4">
        <f>LARGE(W14:W17,3)+LARGE(W14:W17,2)+LARGE(W14:W17,1)-V18</f>
        <v>35.25</v>
      </c>
      <c r="X18" s="4">
        <f>K18+O18+S18+W18</f>
        <v>132.25</v>
      </c>
      <c r="Z18">
        <f>X18</f>
        <v>132.25</v>
      </c>
      <c r="AA18" t="str">
        <f>D13</f>
        <v>Gymnastický klub Vítkovice, z.s. B</v>
      </c>
      <c r="AB18">
        <v>6</v>
      </c>
    </row>
    <row r="19" spans="1:28" x14ac:dyDescent="0.25">
      <c r="A19" s="5"/>
      <c r="B19" s="5">
        <v>3067</v>
      </c>
      <c r="C19" s="5">
        <v>7791</v>
      </c>
      <c r="D19" s="5" t="s">
        <v>58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X12</f>
        <v>137.55000000000001</v>
      </c>
      <c r="AA19" t="str">
        <f>D7</f>
        <v>Sportovní gymnastické centrum Ostrava, z.s.</v>
      </c>
      <c r="AB19">
        <v>1</v>
      </c>
    </row>
    <row r="20" spans="1:28" x14ac:dyDescent="0.25">
      <c r="A20" s="19" t="s">
        <v>240</v>
      </c>
      <c r="B20">
        <f>'IV. liga'!B7</f>
        <v>947130</v>
      </c>
      <c r="C20">
        <f>'IV. liga'!C7</f>
        <v>7791</v>
      </c>
      <c r="D20" t="str">
        <f>'IV. liga'!D7</f>
        <v>Kaczorová Simona</v>
      </c>
      <c r="E20">
        <f>'IV. liga'!E7</f>
        <v>2008</v>
      </c>
      <c r="F20" t="str">
        <f>'IV. liga'!F7</f>
        <v>GK Vítkovice</v>
      </c>
      <c r="G20" t="str">
        <f>'IV. liga'!G7</f>
        <v>Kaczorová</v>
      </c>
      <c r="H20" s="3">
        <f>'IV. liga'!H7</f>
        <v>2.8</v>
      </c>
      <c r="I20" s="3">
        <f>'IV. liga'!I7</f>
        <v>8.1</v>
      </c>
      <c r="J20" s="3">
        <f>'IV. liga'!J7</f>
        <v>0</v>
      </c>
      <c r="K20" s="4">
        <f>'IV. liga'!K7</f>
        <v>10.899999999999999</v>
      </c>
      <c r="L20" s="3">
        <f>'IV. liga'!L7</f>
        <v>2.1</v>
      </c>
      <c r="M20" s="3">
        <f>'IV. liga'!M7</f>
        <v>8.35</v>
      </c>
      <c r="N20" s="3">
        <f>'IV. liga'!N7</f>
        <v>0</v>
      </c>
      <c r="O20" s="4">
        <f>'IV. liga'!O7</f>
        <v>10.45</v>
      </c>
      <c r="P20" s="3">
        <f>'IV. liga'!P7</f>
        <v>3.3</v>
      </c>
      <c r="Q20" s="3">
        <f>'IV. liga'!Q7</f>
        <v>7</v>
      </c>
      <c r="R20" s="3">
        <f>'IV. liga'!R7</f>
        <v>0</v>
      </c>
      <c r="S20" s="4">
        <f>'IV. liga'!S7</f>
        <v>10.3</v>
      </c>
      <c r="T20" s="3">
        <f>'IV. liga'!T7</f>
        <v>3.2</v>
      </c>
      <c r="U20" s="3">
        <f>'IV. liga'!U7</f>
        <v>7.35</v>
      </c>
      <c r="V20" s="3">
        <f>'IV. liga'!V7</f>
        <v>0</v>
      </c>
      <c r="W20" s="4">
        <f>'IV. liga'!W7</f>
        <v>10.55</v>
      </c>
      <c r="X20" s="4">
        <f>'IV. liga'!X7</f>
        <v>42.2</v>
      </c>
      <c r="Z20">
        <f>X12</f>
        <v>137.55000000000001</v>
      </c>
      <c r="AA20" t="str">
        <f>D7</f>
        <v>Sportovní gymnastické centrum Ostrava, z.s.</v>
      </c>
      <c r="AB20">
        <v>2</v>
      </c>
    </row>
    <row r="21" spans="1:28" x14ac:dyDescent="0.25">
      <c r="A21" s="19"/>
      <c r="B21">
        <f>'IV. liga'!B8</f>
        <v>480875</v>
      </c>
      <c r="C21">
        <f>'IV. liga'!C8</f>
        <v>7791</v>
      </c>
      <c r="D21" t="str">
        <f>'IV. liga'!D8</f>
        <v>Kociánová Veronika</v>
      </c>
      <c r="E21">
        <f>'IV. liga'!E8</f>
        <v>2008</v>
      </c>
      <c r="F21" t="str">
        <f>'IV. liga'!F8</f>
        <v>GK Vítkovice</v>
      </c>
      <c r="G21" t="str">
        <f>'IV. liga'!G8</f>
        <v>Kaczorová</v>
      </c>
      <c r="H21" s="3">
        <f>'IV. liga'!H8</f>
        <v>2.8</v>
      </c>
      <c r="I21" s="3">
        <f>'IV. liga'!I8</f>
        <v>8.9499999999999993</v>
      </c>
      <c r="J21" s="3">
        <f>'IV. liga'!J8</f>
        <v>0</v>
      </c>
      <c r="K21" s="4">
        <f>'IV. liga'!K8</f>
        <v>11.75</v>
      </c>
      <c r="L21" s="3">
        <f>'IV. liga'!L8</f>
        <v>2.1</v>
      </c>
      <c r="M21" s="3">
        <f>'IV. liga'!M8</f>
        <v>8.3000000000000007</v>
      </c>
      <c r="N21" s="3">
        <f>'IV. liga'!N8</f>
        <v>0</v>
      </c>
      <c r="O21" s="4">
        <f>'IV. liga'!O8</f>
        <v>10.4</v>
      </c>
      <c r="P21" s="3">
        <f>'IV. liga'!P8</f>
        <v>3.1</v>
      </c>
      <c r="Q21" s="3">
        <f>'IV. liga'!Q8</f>
        <v>7.85</v>
      </c>
      <c r="R21" s="3">
        <f>'IV. liga'!R8</f>
        <v>0</v>
      </c>
      <c r="S21" s="4">
        <f>'IV. liga'!S8</f>
        <v>10.95</v>
      </c>
      <c r="T21" s="3">
        <f>'IV. liga'!T8</f>
        <v>3.3</v>
      </c>
      <c r="U21" s="3">
        <f>'IV. liga'!U8</f>
        <v>7.25</v>
      </c>
      <c r="V21" s="3">
        <f>'IV. liga'!V8</f>
        <v>0</v>
      </c>
      <c r="W21" s="4">
        <f>'IV. liga'!W8</f>
        <v>10.55</v>
      </c>
      <c r="X21" s="4">
        <f>'IV. liga'!X8</f>
        <v>43.649999999999991</v>
      </c>
      <c r="Z21">
        <f>X12</f>
        <v>137.55000000000001</v>
      </c>
      <c r="AA21" t="str">
        <f>D7</f>
        <v>Sportovní gymnastické centrum Ostrava, z.s.</v>
      </c>
      <c r="AB21">
        <v>3</v>
      </c>
    </row>
    <row r="22" spans="1:28" x14ac:dyDescent="0.25">
      <c r="A22" s="19"/>
      <c r="B22">
        <f>'IV. liga'!B9</f>
        <v>281860</v>
      </c>
      <c r="C22">
        <f>'IV. liga'!C9</f>
        <v>7791</v>
      </c>
      <c r="D22" t="str">
        <f>'IV. liga'!D9</f>
        <v>Kostelecká Ella</v>
      </c>
      <c r="E22">
        <f>'IV. liga'!E9</f>
        <v>2008</v>
      </c>
      <c r="F22" t="str">
        <f>'IV. liga'!F9</f>
        <v>GK Vítkovice</v>
      </c>
      <c r="G22" t="str">
        <f>'IV. liga'!G9</f>
        <v>Kaczorová</v>
      </c>
      <c r="H22" s="3">
        <f>'IV. liga'!H9</f>
        <v>2.8</v>
      </c>
      <c r="I22" s="3">
        <f>'IV. liga'!I9</f>
        <v>8.8000000000000007</v>
      </c>
      <c r="J22" s="3">
        <f>'IV. liga'!J9</f>
        <v>0</v>
      </c>
      <c r="K22" s="4">
        <f>'IV. liga'!K9</f>
        <v>11.600000000000001</v>
      </c>
      <c r="L22" s="3">
        <f>'IV. liga'!L9</f>
        <v>2.1</v>
      </c>
      <c r="M22" s="3">
        <f>'IV. liga'!M9</f>
        <v>8.25</v>
      </c>
      <c r="N22" s="3">
        <f>'IV. liga'!N9</f>
        <v>0</v>
      </c>
      <c r="O22" s="4">
        <f>'IV. liga'!O9</f>
        <v>10.35</v>
      </c>
      <c r="P22" s="3">
        <f>'IV. liga'!P9</f>
        <v>3.1</v>
      </c>
      <c r="Q22" s="3">
        <f>'IV. liga'!Q9</f>
        <v>7.6</v>
      </c>
      <c r="R22" s="3">
        <f>'IV. liga'!R9</f>
        <v>0</v>
      </c>
      <c r="S22" s="4">
        <f>'IV. liga'!S9</f>
        <v>10.7</v>
      </c>
      <c r="T22" s="3">
        <f>'IV. liga'!T9</f>
        <v>3.5</v>
      </c>
      <c r="U22" s="3">
        <f>'IV. liga'!U9</f>
        <v>7.7</v>
      </c>
      <c r="V22" s="3">
        <f>'IV. liga'!V9</f>
        <v>0</v>
      </c>
      <c r="W22" s="4">
        <f>'IV. liga'!W9</f>
        <v>11.2</v>
      </c>
      <c r="X22" s="4">
        <f>'IV. liga'!X9</f>
        <v>43.850000000000009</v>
      </c>
      <c r="Z22">
        <f>X12</f>
        <v>137.55000000000001</v>
      </c>
      <c r="AA22" t="str">
        <f>D7</f>
        <v>Sportovní gymnastické centrum Ostrava, z.s.</v>
      </c>
      <c r="AB22">
        <v>4</v>
      </c>
    </row>
    <row r="23" spans="1:28" x14ac:dyDescent="0.25">
      <c r="A23" s="19"/>
      <c r="B23">
        <f>'IV. liga'!B10</f>
        <v>137693</v>
      </c>
      <c r="C23">
        <f>'IV. liga'!C10</f>
        <v>7791</v>
      </c>
      <c r="D23" t="str">
        <f>'IV. liga'!D10</f>
        <v>Smelíková Sofia</v>
      </c>
      <c r="E23">
        <f>'IV. liga'!E10</f>
        <v>2010</v>
      </c>
      <c r="F23" t="str">
        <f>'IV. liga'!F10</f>
        <v>GK Vítkovice</v>
      </c>
      <c r="G23" t="str">
        <f>'IV. liga'!G10</f>
        <v>Kaczorová</v>
      </c>
      <c r="H23" s="3">
        <f>'IV. liga'!H10</f>
        <v>2</v>
      </c>
      <c r="I23" s="3">
        <f>'IV. liga'!I10</f>
        <v>8.8000000000000007</v>
      </c>
      <c r="J23" s="3">
        <f>'IV. liga'!J10</f>
        <v>0</v>
      </c>
      <c r="K23" s="4">
        <f>'IV. liga'!K10</f>
        <v>10.8</v>
      </c>
      <c r="L23" s="3">
        <f>'IV. liga'!L10</f>
        <v>2</v>
      </c>
      <c r="M23" s="3">
        <f>'IV. liga'!M10</f>
        <v>8.1</v>
      </c>
      <c r="N23" s="3">
        <f>'IV. liga'!N10</f>
        <v>0</v>
      </c>
      <c r="O23" s="4">
        <f>'IV. liga'!O10</f>
        <v>10.1</v>
      </c>
      <c r="P23" s="3">
        <f>'IV. liga'!P10</f>
        <v>2.2999999999999998</v>
      </c>
      <c r="Q23" s="3">
        <f>'IV. liga'!Q10</f>
        <v>7.05</v>
      </c>
      <c r="R23" s="3">
        <f>'IV. liga'!R10</f>
        <v>2</v>
      </c>
      <c r="S23" s="4">
        <f>'IV. liga'!S10</f>
        <v>7.35</v>
      </c>
      <c r="T23" s="3">
        <f>'IV. liga'!T10</f>
        <v>3.3</v>
      </c>
      <c r="U23" s="3">
        <f>'IV. liga'!U10</f>
        <v>7.7</v>
      </c>
      <c r="V23" s="3">
        <f>'IV. liga'!V10</f>
        <v>0</v>
      </c>
      <c r="W23" s="4">
        <f>'IV. liga'!W10</f>
        <v>11</v>
      </c>
      <c r="X23" s="4">
        <f>'IV. liga'!X10</f>
        <v>39.25</v>
      </c>
      <c r="Z23">
        <f>X12</f>
        <v>137.55000000000001</v>
      </c>
      <c r="AA23" t="str">
        <f>D7</f>
        <v>Sportovní gymnastické centrum Ostrava, z.s.</v>
      </c>
      <c r="AB23">
        <v>5</v>
      </c>
    </row>
    <row r="24" spans="1:28" x14ac:dyDescent="0.25">
      <c r="A24" s="19"/>
      <c r="B24" s="4"/>
      <c r="C24" s="4"/>
      <c r="D24" s="4" t="s">
        <v>59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34.25</v>
      </c>
      <c r="L24" s="4"/>
      <c r="M24" s="4"/>
      <c r="N24" s="4">
        <v>0</v>
      </c>
      <c r="O24" s="4">
        <f>LARGE(O20:O23,3)+LARGE(O20:O23,2)+LARGE(O20:O23,1)-N24</f>
        <v>31.2</v>
      </c>
      <c r="P24" s="4"/>
      <c r="Q24" s="4"/>
      <c r="R24" s="4">
        <v>0</v>
      </c>
      <c r="S24" s="4">
        <f>LARGE(S20:S23,3)+LARGE(S20:S23,2)+LARGE(S20:S23,1)-R24</f>
        <v>31.95</v>
      </c>
      <c r="T24" s="4"/>
      <c r="U24" s="4"/>
      <c r="V24" s="4">
        <v>0</v>
      </c>
      <c r="W24" s="4">
        <f>LARGE(W20:W23,3)+LARGE(W20:W23,2)+LARGE(W20:W23,1)-V24</f>
        <v>32.75</v>
      </c>
      <c r="X24" s="4">
        <f>K24+O24+S24+W24</f>
        <v>130.15</v>
      </c>
      <c r="Z24">
        <f>X12</f>
        <v>137.55000000000001</v>
      </c>
      <c r="AA24" t="str">
        <f>D7</f>
        <v>Sportovní gymnastické centrum Ostrava, z.s.</v>
      </c>
      <c r="AB24">
        <v>6</v>
      </c>
    </row>
    <row r="25" spans="1:28" x14ac:dyDescent="0.25">
      <c r="A25" s="5"/>
      <c r="B25" s="5">
        <v>3074</v>
      </c>
      <c r="C25" s="5">
        <v>4142</v>
      </c>
      <c r="D25" s="5" t="s">
        <v>95</v>
      </c>
      <c r="E25" s="5"/>
      <c r="F25" s="5"/>
      <c r="G25" s="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/>
      <c r="Z25">
        <f>X30</f>
        <v>117.94999999999999</v>
      </c>
      <c r="AA25" t="str">
        <f>D25</f>
        <v>Tělocvičná jednota Sokol Moravská Ostrava 1</v>
      </c>
      <c r="AB25">
        <v>1</v>
      </c>
    </row>
    <row r="26" spans="1:28" x14ac:dyDescent="0.25">
      <c r="A26" s="19" t="s">
        <v>239</v>
      </c>
      <c r="B26">
        <f>'IV. liga'!B18</f>
        <v>508667</v>
      </c>
      <c r="C26">
        <f>'IV. liga'!C18</f>
        <v>4142</v>
      </c>
      <c r="D26" t="str">
        <f>'IV. liga'!D18</f>
        <v>Davidová Natálie</v>
      </c>
      <c r="E26">
        <f>'IV. liga'!E18</f>
        <v>2009</v>
      </c>
      <c r="F26" t="str">
        <f>'IV. liga'!F18</f>
        <v>T.J. Sokol Moravská Ostrava 1</v>
      </c>
      <c r="G26" t="str">
        <f>'IV. liga'!G18</f>
        <v>Olšarová</v>
      </c>
      <c r="H26" s="3">
        <f>'IV. liga'!H18</f>
        <v>2</v>
      </c>
      <c r="I26" s="3">
        <f>'IV. liga'!I18</f>
        <v>8.5500000000000007</v>
      </c>
      <c r="J26" s="3">
        <f>'IV. liga'!J18</f>
        <v>0</v>
      </c>
      <c r="K26" s="4">
        <f>'IV. liga'!K18</f>
        <v>10.55</v>
      </c>
      <c r="L26" s="3">
        <f>'IV. liga'!L18</f>
        <v>1.5</v>
      </c>
      <c r="M26" s="3">
        <f>'IV. liga'!M18</f>
        <v>7.65</v>
      </c>
      <c r="N26" s="3">
        <f>'IV. liga'!N18</f>
        <v>0</v>
      </c>
      <c r="O26" s="4">
        <f>'IV. liga'!O18</f>
        <v>9.15</v>
      </c>
      <c r="P26" s="3">
        <f>'IV. liga'!P18</f>
        <v>2.6</v>
      </c>
      <c r="Q26" s="3">
        <f>'IV. liga'!Q18</f>
        <v>7.55</v>
      </c>
      <c r="R26" s="3">
        <f>'IV. liga'!R18</f>
        <v>0</v>
      </c>
      <c r="S26" s="4">
        <f>'IV. liga'!S18</f>
        <v>10.15</v>
      </c>
      <c r="T26" s="3">
        <f>'IV. liga'!T18</f>
        <v>2.9</v>
      </c>
      <c r="U26" s="3">
        <f>'IV. liga'!U18</f>
        <v>8.1</v>
      </c>
      <c r="V26" s="3">
        <f>'IV. liga'!V18</f>
        <v>0</v>
      </c>
      <c r="W26" s="4">
        <f>'IV. liga'!W18</f>
        <v>11</v>
      </c>
      <c r="X26" s="4">
        <f>'IV. liga'!X18</f>
        <v>40.85</v>
      </c>
      <c r="Z26">
        <f>X30</f>
        <v>117.94999999999999</v>
      </c>
      <c r="AA26" t="str">
        <f>D25</f>
        <v>Tělocvičná jednota Sokol Moravská Ostrava 1</v>
      </c>
      <c r="AB26">
        <v>2</v>
      </c>
    </row>
    <row r="27" spans="1:28" x14ac:dyDescent="0.25">
      <c r="A27" s="19"/>
      <c r="B27">
        <f>'IV. liga'!B19</f>
        <v>943635</v>
      </c>
      <c r="C27">
        <f>'IV. liga'!C19</f>
        <v>4142</v>
      </c>
      <c r="D27" t="str">
        <f>'IV. liga'!D19</f>
        <v>Krejčí Amálie</v>
      </c>
      <c r="E27">
        <f>'IV. liga'!E19</f>
        <v>2007</v>
      </c>
      <c r="F27" t="str">
        <f>'IV. liga'!F19</f>
        <v>T.J. Sokol Moravská Ostrava 1</v>
      </c>
      <c r="G27" t="str">
        <f>'IV. liga'!G19</f>
        <v>Olšarová</v>
      </c>
      <c r="H27" s="3">
        <f>'IV. liga'!H19</f>
        <v>2</v>
      </c>
      <c r="I27" s="3">
        <f>'IV. liga'!I19</f>
        <v>8.0500000000000007</v>
      </c>
      <c r="J27" s="3">
        <f>'IV. liga'!J19</f>
        <v>0</v>
      </c>
      <c r="K27" s="4">
        <f>'IV. liga'!K19</f>
        <v>10.050000000000001</v>
      </c>
      <c r="L27" s="3">
        <f>'IV. liga'!L19</f>
        <v>2</v>
      </c>
      <c r="M27" s="3">
        <f>'IV. liga'!M19</f>
        <v>7.65</v>
      </c>
      <c r="N27" s="3">
        <f>'IV. liga'!N19</f>
        <v>0</v>
      </c>
      <c r="O27" s="4">
        <f>'IV. liga'!O19</f>
        <v>9.65</v>
      </c>
      <c r="P27" s="3">
        <f>'IV. liga'!P19</f>
        <v>2.5</v>
      </c>
      <c r="Q27" s="3">
        <f>'IV. liga'!Q19</f>
        <v>6.5</v>
      </c>
      <c r="R27" s="3">
        <f>'IV. liga'!R19</f>
        <v>0</v>
      </c>
      <c r="S27" s="4">
        <f>'IV. liga'!S19</f>
        <v>9</v>
      </c>
      <c r="T27" s="3">
        <f>'IV. liga'!T19</f>
        <v>2.9</v>
      </c>
      <c r="U27" s="3">
        <f>'IV. liga'!U19</f>
        <v>7.35</v>
      </c>
      <c r="V27" s="3">
        <f>'IV. liga'!V19</f>
        <v>0</v>
      </c>
      <c r="W27" s="4">
        <f>'IV. liga'!W19</f>
        <v>10.25</v>
      </c>
      <c r="X27" s="4">
        <f>'IV. liga'!X19</f>
        <v>38.950000000000003</v>
      </c>
      <c r="Z27">
        <f>X30</f>
        <v>117.94999999999999</v>
      </c>
      <c r="AA27" t="str">
        <f>D25</f>
        <v>Tělocvičná jednota Sokol Moravská Ostrava 1</v>
      </c>
      <c r="AB27">
        <v>3</v>
      </c>
    </row>
    <row r="28" spans="1:28" x14ac:dyDescent="0.25">
      <c r="A28" s="19"/>
      <c r="B28">
        <f>'IV. liga'!B20</f>
        <v>161523</v>
      </c>
      <c r="C28">
        <f>'IV. liga'!C20</f>
        <v>4142</v>
      </c>
      <c r="D28" t="str">
        <f>'IV. liga'!D20</f>
        <v>Škapová Anna</v>
      </c>
      <c r="E28">
        <f>'IV. liga'!E20</f>
        <v>2010</v>
      </c>
      <c r="F28" t="str">
        <f>'IV. liga'!F20</f>
        <v>T.J. Sokol Moravská Ostrava 1</v>
      </c>
      <c r="G28" t="str">
        <f>'IV. liga'!G20</f>
        <v>Stuchlá</v>
      </c>
      <c r="H28" s="3">
        <f>'IV. liga'!H20</f>
        <v>2</v>
      </c>
      <c r="I28" s="3">
        <f>'IV. liga'!I20</f>
        <v>8.65</v>
      </c>
      <c r="J28" s="3">
        <f>'IV. liga'!J20</f>
        <v>0</v>
      </c>
      <c r="K28" s="4">
        <f>'IV. liga'!K20</f>
        <v>10.65</v>
      </c>
      <c r="L28" s="3">
        <f>'IV. liga'!L20</f>
        <v>1.5</v>
      </c>
      <c r="M28" s="3">
        <f>'IV. liga'!M20</f>
        <v>7.35</v>
      </c>
      <c r="N28" s="3">
        <f>'IV. liga'!N20</f>
        <v>0</v>
      </c>
      <c r="O28" s="4">
        <f>'IV. liga'!O20</f>
        <v>8.85</v>
      </c>
      <c r="P28" s="3">
        <f>'IV. liga'!P20</f>
        <v>1.8</v>
      </c>
      <c r="Q28" s="3">
        <f>'IV. liga'!Q20</f>
        <v>5.85</v>
      </c>
      <c r="R28" s="3">
        <f>'IV. liga'!R20</f>
        <v>0</v>
      </c>
      <c r="S28" s="4">
        <f>'IV. liga'!S20</f>
        <v>7.6499999999999995</v>
      </c>
      <c r="T28" s="3">
        <f>'IV. liga'!T20</f>
        <v>2.8</v>
      </c>
      <c r="U28" s="3">
        <f>'IV. liga'!U20</f>
        <v>7.15</v>
      </c>
      <c r="V28" s="3">
        <f>'IV. liga'!V20</f>
        <v>0</v>
      </c>
      <c r="W28" s="4">
        <f>'IV. liga'!W20</f>
        <v>9.9499999999999993</v>
      </c>
      <c r="X28" s="4">
        <f>'IV. liga'!X20</f>
        <v>37.099999999999994</v>
      </c>
      <c r="Z28">
        <f>X30</f>
        <v>117.94999999999999</v>
      </c>
      <c r="AA28" t="str">
        <f>D25</f>
        <v>Tělocvičná jednota Sokol Moravská Ostrava 1</v>
      </c>
      <c r="AB28">
        <v>4</v>
      </c>
    </row>
    <row r="29" spans="1:28" x14ac:dyDescent="0.25">
      <c r="A29" s="19"/>
      <c r="D29" t="str">
        <f>'IV. liga'!D21</f>
        <v>Šimíčková Karolína</v>
      </c>
      <c r="E29">
        <f>'IV. liga'!E21</f>
        <v>2011</v>
      </c>
      <c r="F29" t="str">
        <f>'IV. liga'!F21</f>
        <v>T.J. Sokol Moravská Ostrava 2</v>
      </c>
      <c r="H29" s="3">
        <f>'IV. liga'!H21</f>
        <v>2</v>
      </c>
      <c r="I29" s="3">
        <f>'IV. liga'!I21</f>
        <v>8.1999999999999993</v>
      </c>
      <c r="J29" s="3">
        <f>'IV. liga'!J21</f>
        <v>0</v>
      </c>
      <c r="K29" s="4">
        <f>'IV. liga'!K21</f>
        <v>10.199999999999999</v>
      </c>
      <c r="L29" s="3">
        <f>'IV. liga'!L21</f>
        <v>1.5</v>
      </c>
      <c r="M29" s="3">
        <f>'IV. liga'!M21</f>
        <v>6.45</v>
      </c>
      <c r="N29" s="3">
        <f>'IV. liga'!N21</f>
        <v>0</v>
      </c>
      <c r="O29" s="4">
        <f>'IV. liga'!O21</f>
        <v>7.95</v>
      </c>
      <c r="P29" s="3">
        <f>'IV. liga'!P21</f>
        <v>2.5</v>
      </c>
      <c r="Q29" s="3">
        <f>'IV. liga'!Q21</f>
        <v>5.6</v>
      </c>
      <c r="R29" s="3">
        <f>'IV. liga'!R21</f>
        <v>0</v>
      </c>
      <c r="S29" s="4">
        <f>'IV. liga'!S21</f>
        <v>8.1</v>
      </c>
      <c r="T29" s="3">
        <f>'IV. liga'!T21</f>
        <v>2.9</v>
      </c>
      <c r="U29" s="3">
        <f>'IV. liga'!U21</f>
        <v>7.5</v>
      </c>
      <c r="V29" s="3">
        <f>'IV. liga'!V21</f>
        <v>0</v>
      </c>
      <c r="W29" s="4">
        <f>'IV. liga'!W21</f>
        <v>10.4</v>
      </c>
      <c r="X29" s="4">
        <f>'IV. liga'!X21</f>
        <v>36.65</v>
      </c>
      <c r="Z29">
        <f>X30</f>
        <v>117.94999999999999</v>
      </c>
      <c r="AA29" t="str">
        <f>D25</f>
        <v>Tělocvičná jednota Sokol Moravská Ostrava 1</v>
      </c>
      <c r="AB29">
        <v>5</v>
      </c>
    </row>
    <row r="30" spans="1:28" x14ac:dyDescent="0.25">
      <c r="A30" s="19"/>
      <c r="B30" s="4"/>
      <c r="C30" s="4"/>
      <c r="D30" s="4" t="s">
        <v>59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31.4</v>
      </c>
      <c r="L30" s="4"/>
      <c r="M30" s="4"/>
      <c r="N30" s="4">
        <v>0</v>
      </c>
      <c r="O30" s="4">
        <f>LARGE(O26:O29,3)+LARGE(O26:O29,2)+LARGE(O26:O29,1)-N30</f>
        <v>27.65</v>
      </c>
      <c r="P30" s="4"/>
      <c r="Q30" s="4"/>
      <c r="R30" s="4">
        <v>0</v>
      </c>
      <c r="S30" s="4">
        <f>LARGE(S26:S29,3)+LARGE(S26:S29,2)+LARGE(S26:S29,1)-R30</f>
        <v>27.25</v>
      </c>
      <c r="T30" s="4"/>
      <c r="U30" s="4"/>
      <c r="V30" s="4">
        <v>0</v>
      </c>
      <c r="W30" s="4">
        <f>LARGE(W26:W29,3)+LARGE(W26:W29,2)+LARGE(W26:W29,1)-V30</f>
        <v>31.65</v>
      </c>
      <c r="X30" s="4">
        <f>K30+O30+S30+W30</f>
        <v>117.94999999999999</v>
      </c>
      <c r="Z30">
        <f>X30</f>
        <v>117.94999999999999</v>
      </c>
      <c r="AA30" t="str">
        <f>D25</f>
        <v>Tělocvičná jednota Sokol Moravská Ostrava 1</v>
      </c>
      <c r="AB30">
        <v>6</v>
      </c>
    </row>
    <row r="31" spans="1:28" x14ac:dyDescent="0.25">
      <c r="A31" s="5"/>
      <c r="B31" s="5"/>
      <c r="C31" s="5"/>
      <c r="D31" s="13" t="s">
        <v>233</v>
      </c>
      <c r="E31" s="5"/>
      <c r="F31" s="5"/>
      <c r="G31" s="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/>
      <c r="Z31">
        <f>X36</f>
        <v>102.6</v>
      </c>
      <c r="AA31">
        <f>'V. liga M'!D19</f>
        <v>9381</v>
      </c>
      <c r="AB31">
        <v>1</v>
      </c>
    </row>
    <row r="32" spans="1:28" x14ac:dyDescent="0.25">
      <c r="A32" s="19" t="s">
        <v>241</v>
      </c>
      <c r="D32" t="str">
        <f>'IV. liga'!D22</f>
        <v>Kelišková Jana</v>
      </c>
      <c r="E32">
        <f>'IV. liga'!E22</f>
        <v>2008</v>
      </c>
      <c r="F32" t="str">
        <f>'IV. liga'!F22</f>
        <v>T.J. Sokol Moravská Ostrava 1</v>
      </c>
      <c r="H32" s="3">
        <f>'IV. liga'!H22</f>
        <v>2</v>
      </c>
      <c r="I32" s="3">
        <f>'IV. liga'!I22</f>
        <v>8</v>
      </c>
      <c r="J32" s="3">
        <f>'IV. liga'!J22</f>
        <v>0</v>
      </c>
      <c r="K32" s="4">
        <f>'IV. liga'!K22</f>
        <v>10</v>
      </c>
      <c r="L32" s="3">
        <f>'IV. liga'!L22</f>
        <v>2</v>
      </c>
      <c r="M32" s="3">
        <f>'IV. liga'!M22</f>
        <v>7</v>
      </c>
      <c r="N32" s="3">
        <f>'IV. liga'!N22</f>
        <v>0</v>
      </c>
      <c r="O32" s="4">
        <f>'IV. liga'!O22</f>
        <v>9</v>
      </c>
      <c r="P32" s="3">
        <f>'IV. liga'!P22</f>
        <v>2.2999999999999998</v>
      </c>
      <c r="Q32" s="3">
        <f>'IV. liga'!Q22</f>
        <v>7.15</v>
      </c>
      <c r="R32" s="3">
        <f>'IV. liga'!R22</f>
        <v>0</v>
      </c>
      <c r="S32" s="4">
        <f>'IV. liga'!S22</f>
        <v>9.4499999999999993</v>
      </c>
      <c r="T32" s="3">
        <f>'IV. liga'!T22</f>
        <v>2.8</v>
      </c>
      <c r="U32" s="3">
        <f>'IV. liga'!U22</f>
        <v>7.75</v>
      </c>
      <c r="V32" s="3">
        <f>'IV. liga'!V22</f>
        <v>0</v>
      </c>
      <c r="W32" s="4">
        <f>'IV. liga'!W22</f>
        <v>10.55</v>
      </c>
      <c r="X32" s="4">
        <f>'IV. liga'!X22</f>
        <v>39</v>
      </c>
      <c r="Z32">
        <f>X36</f>
        <v>102.6</v>
      </c>
      <c r="AA32">
        <f>'V. liga M'!D19</f>
        <v>9381</v>
      </c>
      <c r="AB32">
        <v>2</v>
      </c>
    </row>
    <row r="33" spans="1:28" x14ac:dyDescent="0.25">
      <c r="A33" s="19"/>
      <c r="D33" t="str">
        <f>'IV. liga'!D23</f>
        <v xml:space="preserve">Maláčová Lucie </v>
      </c>
      <c r="E33">
        <f>'IV. liga'!E23</f>
        <v>2009</v>
      </c>
      <c r="F33" t="str">
        <f>'IV. liga'!F23</f>
        <v>T.J. Sokol Moravská Ostrava 1</v>
      </c>
      <c r="H33" s="3">
        <f>'IV. liga'!H23</f>
        <v>2</v>
      </c>
      <c r="I33" s="3">
        <f>'IV. liga'!I23</f>
        <v>7.05</v>
      </c>
      <c r="J33" s="3">
        <f>'IV. liga'!J23</f>
        <v>0</v>
      </c>
      <c r="K33" s="4">
        <f>'IV. liga'!K23</f>
        <v>9.0500000000000007</v>
      </c>
      <c r="L33" s="3">
        <f>'IV. liga'!L23</f>
        <v>1.5</v>
      </c>
      <c r="M33" s="3">
        <f>'IV. liga'!M23</f>
        <v>3.8</v>
      </c>
      <c r="N33" s="3">
        <f>'IV. liga'!N23</f>
        <v>0</v>
      </c>
      <c r="O33" s="4">
        <f>'IV. liga'!O23</f>
        <v>5.3</v>
      </c>
      <c r="P33" s="3">
        <f>'IV. liga'!P23</f>
        <v>1.8</v>
      </c>
      <c r="Q33" s="3">
        <f>'IV. liga'!Q23</f>
        <v>7.35</v>
      </c>
      <c r="R33" s="3">
        <f>'IV. liga'!R23</f>
        <v>0</v>
      </c>
      <c r="S33" s="4">
        <f>'IV. liga'!S23</f>
        <v>9.15</v>
      </c>
      <c r="T33" s="3">
        <f>'IV. liga'!T23</f>
        <v>2.9</v>
      </c>
      <c r="U33" s="3">
        <f>'IV. liga'!U23</f>
        <v>7.8</v>
      </c>
      <c r="V33" s="3">
        <f>'IV. liga'!V23</f>
        <v>0</v>
      </c>
      <c r="W33" s="4">
        <f>'IV. liga'!W23</f>
        <v>10.7</v>
      </c>
      <c r="X33" s="4">
        <f>'IV. liga'!X23</f>
        <v>34.200000000000003</v>
      </c>
      <c r="Z33">
        <f>X36</f>
        <v>102.6</v>
      </c>
      <c r="AA33">
        <f>'V. liga M'!D19</f>
        <v>9381</v>
      </c>
      <c r="AB33">
        <v>3</v>
      </c>
    </row>
    <row r="34" spans="1:28" x14ac:dyDescent="0.25">
      <c r="A34" s="19"/>
      <c r="D34" t="str">
        <f>'IV. liga'!D24</f>
        <v xml:space="preserve">Morchová Barbora </v>
      </c>
      <c r="E34">
        <f>'IV. liga'!E24</f>
        <v>2009</v>
      </c>
      <c r="F34" t="str">
        <f>'IV. liga'!F24</f>
        <v>T.J. Sokol Moravská Ostrava 1</v>
      </c>
      <c r="H34" s="3">
        <f>'IV. liga'!H24</f>
        <v>2</v>
      </c>
      <c r="I34" s="3">
        <f>'IV. liga'!I24</f>
        <v>6.8</v>
      </c>
      <c r="J34" s="3">
        <f>'IV. liga'!J24</f>
        <v>0</v>
      </c>
      <c r="K34" s="4">
        <f>'IV. liga'!K24</f>
        <v>8.8000000000000007</v>
      </c>
      <c r="L34" s="3">
        <f>'IV. liga'!L24</f>
        <v>0.8</v>
      </c>
      <c r="M34" s="3">
        <f>'IV. liga'!M24</f>
        <v>7.9</v>
      </c>
      <c r="N34" s="3">
        <f>'IV. liga'!N24</f>
        <v>4</v>
      </c>
      <c r="O34" s="4">
        <f>'IV. liga'!O24</f>
        <v>4.7000000000000011</v>
      </c>
      <c r="P34" s="3">
        <f>'IV. liga'!P24</f>
        <v>1.8</v>
      </c>
      <c r="Q34" s="3">
        <f>'IV. liga'!Q24</f>
        <v>5.2</v>
      </c>
      <c r="R34" s="3">
        <f>'IV. liga'!R24</f>
        <v>0</v>
      </c>
      <c r="S34" s="4">
        <f>'IV. liga'!S24</f>
        <v>7</v>
      </c>
      <c r="T34" s="3">
        <f>'IV. liga'!T24</f>
        <v>2.2999999999999998</v>
      </c>
      <c r="U34" s="3">
        <f>'IV. liga'!U24</f>
        <v>6.6</v>
      </c>
      <c r="V34" s="3">
        <f>'IV. liga'!V24</f>
        <v>0</v>
      </c>
      <c r="W34" s="4">
        <f>'IV. liga'!W24</f>
        <v>8.8999999999999986</v>
      </c>
      <c r="X34" s="4">
        <f>'IV. liga'!X24</f>
        <v>29.4</v>
      </c>
      <c r="Z34">
        <f>X36</f>
        <v>102.6</v>
      </c>
      <c r="AA34">
        <f>'V. liga M'!D19</f>
        <v>9381</v>
      </c>
      <c r="AB34">
        <v>4</v>
      </c>
    </row>
    <row r="35" spans="1:28" x14ac:dyDescent="0.25">
      <c r="A35" s="19"/>
      <c r="H35" s="3">
        <v>0</v>
      </c>
      <c r="I35" s="3">
        <v>0</v>
      </c>
      <c r="J35" s="3">
        <v>0</v>
      </c>
      <c r="K35" s="4">
        <v>0</v>
      </c>
      <c r="L35" s="3">
        <v>0</v>
      </c>
      <c r="M35" s="3">
        <v>0</v>
      </c>
      <c r="N35" s="3">
        <v>0</v>
      </c>
      <c r="O35" s="4">
        <v>0</v>
      </c>
      <c r="P35" s="3">
        <v>0</v>
      </c>
      <c r="Q35" s="3">
        <v>0</v>
      </c>
      <c r="R35" s="3">
        <v>0</v>
      </c>
      <c r="S35" s="4">
        <v>0</v>
      </c>
      <c r="T35" s="3">
        <v>0</v>
      </c>
      <c r="U35" s="3">
        <v>0</v>
      </c>
      <c r="V35" s="3">
        <v>0</v>
      </c>
      <c r="W35" s="4">
        <v>0</v>
      </c>
      <c r="X35" s="3">
        <v>0</v>
      </c>
      <c r="Z35">
        <f>X36</f>
        <v>102.6</v>
      </c>
      <c r="AA35">
        <f>'V. liga M'!D19</f>
        <v>9381</v>
      </c>
      <c r="AB35">
        <v>5</v>
      </c>
    </row>
    <row r="36" spans="1:28" x14ac:dyDescent="0.25">
      <c r="A36" s="19"/>
      <c r="B36" s="4"/>
      <c r="C36" s="4"/>
      <c r="D36" s="4" t="s">
        <v>59</v>
      </c>
      <c r="E36" s="4"/>
      <c r="F36" s="4"/>
      <c r="G36" s="4"/>
      <c r="H36" s="4"/>
      <c r="I36" s="4"/>
      <c r="J36" s="4">
        <v>0</v>
      </c>
      <c r="K36" s="4">
        <f>LARGE(K32:K34,3)+LARGE(K32:K34,2)+LARGE(K32:K34,1)-J36</f>
        <v>27.85</v>
      </c>
      <c r="L36" s="4"/>
      <c r="M36" s="4"/>
      <c r="N36" s="4">
        <v>0</v>
      </c>
      <c r="O36" s="4">
        <f>LARGE(O32:O34,3)+LARGE(O32:O34,2)+LARGE(O32:O34,1)-N36</f>
        <v>19</v>
      </c>
      <c r="P36" s="4"/>
      <c r="Q36" s="4"/>
      <c r="R36" s="4">
        <v>0</v>
      </c>
      <c r="S36" s="4">
        <f>LARGE(S32:S34,3)+LARGE(S32:S34,2)+LARGE(S32:S34,1)-R36</f>
        <v>25.599999999999998</v>
      </c>
      <c r="T36" s="4"/>
      <c r="U36" s="4"/>
      <c r="V36" s="4">
        <v>0</v>
      </c>
      <c r="W36" s="4">
        <f>LARGE(W32:W34,3)+LARGE(W32:W34,2)+LARGE(W32:W34,1)-V36</f>
        <v>30.15</v>
      </c>
      <c r="X36" s="4">
        <f>K36+O36+S36+W36</f>
        <v>102.6</v>
      </c>
      <c r="Z36">
        <f>X36</f>
        <v>102.6</v>
      </c>
      <c r="AA36">
        <f>'V. liga M'!D19</f>
        <v>9381</v>
      </c>
      <c r="AB36">
        <v>6</v>
      </c>
    </row>
    <row r="37" spans="1:28" x14ac:dyDescent="0.25">
      <c r="Y37" s="8"/>
    </row>
    <row r="40" spans="1:28" x14ac:dyDescent="0.25">
      <c r="D40" s="15" t="s">
        <v>268</v>
      </c>
      <c r="E40" s="15"/>
      <c r="F40" s="18"/>
      <c r="G40" s="18"/>
      <c r="H40" s="18"/>
      <c r="V40" s="15" t="s">
        <v>270</v>
      </c>
      <c r="W40" s="15"/>
      <c r="X40" s="15"/>
    </row>
    <row r="41" spans="1:28" x14ac:dyDescent="0.25">
      <c r="D41" s="15" t="s">
        <v>267</v>
      </c>
      <c r="E41" s="15"/>
      <c r="F41" s="18"/>
      <c r="G41" s="18"/>
      <c r="H41" s="18"/>
      <c r="V41" s="15" t="s">
        <v>269</v>
      </c>
      <c r="W41" s="15"/>
      <c r="X41" s="15"/>
    </row>
    <row r="44" spans="1:28" x14ac:dyDescent="0.25">
      <c r="D44" s="50"/>
      <c r="E44" s="50"/>
      <c r="F44" s="50"/>
      <c r="G44" s="61" t="s">
        <v>271</v>
      </c>
      <c r="H44" s="62"/>
      <c r="I44" s="62"/>
      <c r="J44" s="62"/>
      <c r="K44" s="62"/>
      <c r="L44" s="62"/>
      <c r="M44" s="62"/>
      <c r="N44" s="62"/>
      <c r="O44" s="62"/>
      <c r="P44" s="63"/>
    </row>
    <row r="45" spans="1:28" x14ac:dyDescent="0.25">
      <c r="D45" s="59"/>
      <c r="E45" s="50"/>
      <c r="F45" s="50"/>
      <c r="G45" s="41" t="s">
        <v>272</v>
      </c>
      <c r="H45" s="42" t="s">
        <v>288</v>
      </c>
      <c r="I45" s="44"/>
      <c r="J45" s="43"/>
      <c r="K45" s="42" t="s">
        <v>276</v>
      </c>
      <c r="L45" s="44"/>
      <c r="M45" s="43"/>
      <c r="N45" s="45" t="s">
        <v>283</v>
      </c>
      <c r="O45" s="45"/>
      <c r="P45" s="79"/>
    </row>
    <row r="46" spans="1:28" x14ac:dyDescent="0.25">
      <c r="D46" s="38"/>
      <c r="E46" s="56"/>
      <c r="F46" s="56"/>
      <c r="G46" s="36" t="s">
        <v>273</v>
      </c>
      <c r="H46" s="32" t="s">
        <v>222</v>
      </c>
      <c r="I46" s="39"/>
      <c r="J46" s="33"/>
      <c r="K46" s="47" t="s">
        <v>289</v>
      </c>
      <c r="L46" s="84"/>
      <c r="M46" s="78"/>
      <c r="N46" s="84" t="s">
        <v>226</v>
      </c>
      <c r="O46" s="84"/>
      <c r="P46" s="78"/>
    </row>
    <row r="47" spans="1:28" x14ac:dyDescent="0.25">
      <c r="D47" s="74"/>
      <c r="E47" s="56"/>
      <c r="F47" s="56"/>
      <c r="G47" s="49" t="s">
        <v>287</v>
      </c>
      <c r="H47" s="32" t="s">
        <v>285</v>
      </c>
      <c r="I47" s="39"/>
      <c r="J47" s="33"/>
      <c r="K47" s="32" t="s">
        <v>277</v>
      </c>
      <c r="L47" s="39"/>
      <c r="M47" s="33"/>
      <c r="N47" s="84" t="s">
        <v>281</v>
      </c>
      <c r="O47" s="84"/>
      <c r="P47" s="78"/>
    </row>
    <row r="48" spans="1:28" x14ac:dyDescent="0.25">
      <c r="D48" s="74"/>
      <c r="E48" s="56"/>
      <c r="F48" s="56"/>
      <c r="G48" s="51" t="s">
        <v>278</v>
      </c>
      <c r="H48" s="34" t="s">
        <v>284</v>
      </c>
      <c r="I48" s="40"/>
      <c r="J48" s="35"/>
      <c r="K48" s="48" t="s">
        <v>275</v>
      </c>
      <c r="L48" s="87"/>
      <c r="M48" s="83"/>
      <c r="N48" s="87" t="s">
        <v>290</v>
      </c>
      <c r="O48" s="87"/>
      <c r="P48" s="83"/>
    </row>
  </sheetData>
  <sheetProtection formatCells="0" formatColumns="0" formatRows="0" insertColumns="0" insertRows="0" insertHyperlinks="0" deleteColumns="0" deleteRows="0" sort="0" autoFilter="0" pivotTables="0"/>
  <mergeCells count="22">
    <mergeCell ref="N48:P48"/>
    <mergeCell ref="H48:J48"/>
    <mergeCell ref="G44:P44"/>
    <mergeCell ref="K45:M45"/>
    <mergeCell ref="N45:P45"/>
    <mergeCell ref="K46:M46"/>
    <mergeCell ref="N46:P46"/>
    <mergeCell ref="K47:M47"/>
    <mergeCell ref="N47:P47"/>
    <mergeCell ref="K48:M48"/>
    <mergeCell ref="H45:J45"/>
    <mergeCell ref="H46:J46"/>
    <mergeCell ref="H47:J47"/>
    <mergeCell ref="V40:X40"/>
    <mergeCell ref="V41:X41"/>
    <mergeCell ref="D41:E41"/>
    <mergeCell ref="D40:E40"/>
    <mergeCell ref="A32:A36"/>
    <mergeCell ref="A26:A30"/>
    <mergeCell ref="A8:A12"/>
    <mergeCell ref="A14:A18"/>
    <mergeCell ref="A20:A24"/>
  </mergeCells>
  <pageMargins left="0.7" right="0.7" top="0.75" bottom="0.75" header="0.3" footer="0.3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zoomScale="85" zoomScaleNormal="85" workbookViewId="0"/>
  </sheetViews>
  <sheetFormatPr defaultRowHeight="15" x14ac:dyDescent="0.25"/>
  <cols>
    <col min="1" max="1" width="6.7109375" bestFit="1" customWidth="1"/>
    <col min="2" max="3" width="10" hidden="1" customWidth="1"/>
    <col min="4" max="4" width="20.5703125" customWidth="1"/>
    <col min="5" max="5" width="8" customWidth="1"/>
    <col min="6" max="6" width="27.140625" bestFit="1" customWidth="1"/>
    <col min="7" max="7" width="21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7" ht="18.75" x14ac:dyDescent="0.3">
      <c r="D1" s="1" t="s">
        <v>263</v>
      </c>
    </row>
    <row r="2" spans="1:27" ht="18.75" x14ac:dyDescent="0.3">
      <c r="D2" s="1" t="s">
        <v>1</v>
      </c>
    </row>
    <row r="3" spans="1:27" ht="18.75" x14ac:dyDescent="0.3">
      <c r="D3" s="1" t="s">
        <v>192</v>
      </c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7" x14ac:dyDescent="0.25">
      <c r="A7" s="14" t="s">
        <v>235</v>
      </c>
      <c r="B7">
        <v>151116</v>
      </c>
      <c r="C7">
        <v>7791</v>
      </c>
      <c r="D7" t="s">
        <v>193</v>
      </c>
      <c r="E7">
        <v>2011</v>
      </c>
      <c r="F7" t="s">
        <v>21</v>
      </c>
      <c r="G7" t="s">
        <v>29</v>
      </c>
      <c r="H7" s="3">
        <v>3</v>
      </c>
      <c r="I7" s="3">
        <v>9.6</v>
      </c>
      <c r="J7" s="3">
        <v>0</v>
      </c>
      <c r="K7" s="24">
        <f>H7+I7-J7</f>
        <v>12.6</v>
      </c>
      <c r="L7" s="3">
        <v>1.6</v>
      </c>
      <c r="M7" s="3">
        <v>9.4</v>
      </c>
      <c r="N7" s="3">
        <v>0</v>
      </c>
      <c r="O7" s="24">
        <f>L7+M7-N7</f>
        <v>11</v>
      </c>
      <c r="P7" s="3">
        <v>2.9</v>
      </c>
      <c r="Q7" s="3">
        <v>8.9</v>
      </c>
      <c r="R7" s="3">
        <v>0</v>
      </c>
      <c r="S7" s="24">
        <f>P7+Q7-R7</f>
        <v>11.8</v>
      </c>
      <c r="T7" s="3">
        <v>3.1</v>
      </c>
      <c r="U7" s="3">
        <v>8.4499999999999993</v>
      </c>
      <c r="V7" s="3">
        <v>0</v>
      </c>
      <c r="W7" s="24">
        <f>T7+U7-V7</f>
        <v>11.549999999999999</v>
      </c>
      <c r="X7" s="24">
        <f>K7+O7+S7+W7</f>
        <v>46.95</v>
      </c>
      <c r="Z7" t="s">
        <v>194</v>
      </c>
    </row>
    <row r="8" spans="1:27" x14ac:dyDescent="0.25">
      <c r="A8" s="14" t="s">
        <v>236</v>
      </c>
      <c r="B8">
        <v>780128</v>
      </c>
      <c r="C8">
        <v>7791</v>
      </c>
      <c r="D8" t="s">
        <v>199</v>
      </c>
      <c r="E8">
        <v>2012</v>
      </c>
      <c r="F8" t="s">
        <v>21</v>
      </c>
      <c r="G8" t="s">
        <v>29</v>
      </c>
      <c r="H8" s="3">
        <v>3</v>
      </c>
      <c r="I8" s="3">
        <v>9.0500000000000007</v>
      </c>
      <c r="J8" s="3">
        <v>0</v>
      </c>
      <c r="K8" s="4">
        <f>H8+I8-J8</f>
        <v>12.05</v>
      </c>
      <c r="L8" s="3">
        <v>1.6</v>
      </c>
      <c r="M8" s="3">
        <v>9.0500000000000007</v>
      </c>
      <c r="N8" s="3">
        <v>0</v>
      </c>
      <c r="O8" s="4">
        <f>L8+M8-N8</f>
        <v>10.65</v>
      </c>
      <c r="P8" s="3">
        <v>2.8</v>
      </c>
      <c r="Q8" s="3">
        <v>9.0500000000000007</v>
      </c>
      <c r="R8" s="3">
        <v>0</v>
      </c>
      <c r="S8" s="4">
        <f>P8+Q8-R8</f>
        <v>11.850000000000001</v>
      </c>
      <c r="T8" s="3">
        <v>2.9</v>
      </c>
      <c r="U8" s="3">
        <v>9.1</v>
      </c>
      <c r="V8" s="3">
        <v>0</v>
      </c>
      <c r="W8" s="4">
        <f>T8+U8-V8</f>
        <v>12</v>
      </c>
      <c r="X8" s="4">
        <f>K8+O8+S8+W8</f>
        <v>46.550000000000004</v>
      </c>
      <c r="Z8" t="s">
        <v>194</v>
      </c>
    </row>
    <row r="9" spans="1:27" x14ac:dyDescent="0.25">
      <c r="A9" s="14" t="s">
        <v>240</v>
      </c>
      <c r="B9">
        <v>653503</v>
      </c>
      <c r="C9">
        <v>7791</v>
      </c>
      <c r="D9" t="s">
        <v>207</v>
      </c>
      <c r="E9">
        <v>2010</v>
      </c>
      <c r="F9" t="s">
        <v>21</v>
      </c>
      <c r="G9" t="s">
        <v>35</v>
      </c>
      <c r="H9" s="3">
        <v>3</v>
      </c>
      <c r="I9" s="3">
        <v>9.0500000000000007</v>
      </c>
      <c r="J9" s="3">
        <v>0</v>
      </c>
      <c r="K9" s="4">
        <f>H9+I9-J9</f>
        <v>12.05</v>
      </c>
      <c r="L9" s="3">
        <v>1.6</v>
      </c>
      <c r="M9" s="3">
        <v>9.3000000000000007</v>
      </c>
      <c r="N9" s="3">
        <v>0</v>
      </c>
      <c r="O9" s="4">
        <f>L9+M9-N9</f>
        <v>10.9</v>
      </c>
      <c r="P9" s="3">
        <v>2.9</v>
      </c>
      <c r="Q9" s="3">
        <v>8.75</v>
      </c>
      <c r="R9" s="3">
        <v>0</v>
      </c>
      <c r="S9" s="4">
        <f>P9+Q9-R9</f>
        <v>11.65</v>
      </c>
      <c r="T9" s="3">
        <v>3.1</v>
      </c>
      <c r="U9" s="3">
        <v>8</v>
      </c>
      <c r="V9" s="3">
        <v>0</v>
      </c>
      <c r="W9" s="4">
        <f>T9+U9-V9</f>
        <v>11.1</v>
      </c>
      <c r="X9" s="4">
        <f>K9+O9+S9+W9</f>
        <v>45.7</v>
      </c>
      <c r="Z9" t="s">
        <v>194</v>
      </c>
    </row>
    <row r="10" spans="1:27" x14ac:dyDescent="0.25">
      <c r="A10" s="14" t="s">
        <v>239</v>
      </c>
      <c r="B10">
        <v>683721</v>
      </c>
      <c r="C10">
        <v>7791</v>
      </c>
      <c r="D10" t="s">
        <v>198</v>
      </c>
      <c r="E10">
        <v>2012</v>
      </c>
      <c r="F10" t="s">
        <v>21</v>
      </c>
      <c r="G10" t="s">
        <v>29</v>
      </c>
      <c r="H10" s="3">
        <v>3</v>
      </c>
      <c r="I10" s="3">
        <v>8.9</v>
      </c>
      <c r="J10" s="3">
        <v>0</v>
      </c>
      <c r="K10" s="4">
        <f>H10+I10-J10</f>
        <v>11.9</v>
      </c>
      <c r="L10" s="3">
        <v>1.6</v>
      </c>
      <c r="M10" s="3">
        <v>8.85</v>
      </c>
      <c r="N10" s="3">
        <v>0</v>
      </c>
      <c r="O10" s="4">
        <f>L10+M10-N10</f>
        <v>10.45</v>
      </c>
      <c r="P10" s="3">
        <v>2.8</v>
      </c>
      <c r="Q10" s="3">
        <v>8.75</v>
      </c>
      <c r="R10" s="3">
        <v>0</v>
      </c>
      <c r="S10" s="4">
        <f>P10+Q10-R10</f>
        <v>11.55</v>
      </c>
      <c r="T10" s="3">
        <v>3</v>
      </c>
      <c r="U10" s="3">
        <v>8.4</v>
      </c>
      <c r="V10" s="3">
        <v>0</v>
      </c>
      <c r="W10" s="4">
        <f>T10+U10-V10</f>
        <v>11.4</v>
      </c>
      <c r="X10" s="4">
        <f>K10+O10+S10+W10</f>
        <v>45.300000000000004</v>
      </c>
      <c r="Z10" t="s">
        <v>194</v>
      </c>
    </row>
    <row r="11" spans="1:27" x14ac:dyDescent="0.25">
      <c r="A11" s="14" t="s">
        <v>241</v>
      </c>
      <c r="B11">
        <v>303069</v>
      </c>
      <c r="C11">
        <v>7791</v>
      </c>
      <c r="D11" t="s">
        <v>211</v>
      </c>
      <c r="E11">
        <v>2011</v>
      </c>
      <c r="F11" t="s">
        <v>21</v>
      </c>
      <c r="G11" t="s">
        <v>35</v>
      </c>
      <c r="H11" s="3">
        <v>3</v>
      </c>
      <c r="I11" s="3">
        <v>9</v>
      </c>
      <c r="J11" s="3">
        <v>0</v>
      </c>
      <c r="K11" s="4">
        <f>H11+I11-J11</f>
        <v>12</v>
      </c>
      <c r="L11" s="3">
        <v>1.6</v>
      </c>
      <c r="M11" s="3">
        <v>9</v>
      </c>
      <c r="N11" s="3">
        <v>0</v>
      </c>
      <c r="O11" s="4">
        <f>L11+M11-N11</f>
        <v>10.6</v>
      </c>
      <c r="P11" s="3">
        <v>2.7</v>
      </c>
      <c r="Q11" s="3">
        <v>8.6</v>
      </c>
      <c r="R11" s="3">
        <v>0</v>
      </c>
      <c r="S11" s="4">
        <f>P11+Q11-R11</f>
        <v>11.3</v>
      </c>
      <c r="T11" s="3">
        <v>3</v>
      </c>
      <c r="U11" s="3">
        <v>8.4</v>
      </c>
      <c r="V11" s="3">
        <v>0</v>
      </c>
      <c r="W11" s="4">
        <f>T11+U11-V11</f>
        <v>11.4</v>
      </c>
      <c r="X11" s="4">
        <f>K11+O11+S11+W11</f>
        <v>45.300000000000004</v>
      </c>
      <c r="Z11" t="s">
        <v>194</v>
      </c>
      <c r="AA11" s="3"/>
    </row>
    <row r="12" spans="1:27" x14ac:dyDescent="0.25">
      <c r="A12" s="14" t="s">
        <v>237</v>
      </c>
      <c r="B12">
        <v>225644</v>
      </c>
      <c r="C12">
        <v>4142</v>
      </c>
      <c r="D12" t="s">
        <v>185</v>
      </c>
      <c r="E12">
        <v>2010</v>
      </c>
      <c r="F12" t="s">
        <v>51</v>
      </c>
      <c r="G12" t="s">
        <v>97</v>
      </c>
      <c r="H12" s="3">
        <v>3</v>
      </c>
      <c r="I12" s="3">
        <v>8.75</v>
      </c>
      <c r="J12" s="3">
        <v>0</v>
      </c>
      <c r="K12" s="4">
        <f>H12+I12-J12</f>
        <v>11.75</v>
      </c>
      <c r="L12" s="3">
        <v>1.6</v>
      </c>
      <c r="M12" s="3">
        <v>9.15</v>
      </c>
      <c r="N12" s="3">
        <v>0</v>
      </c>
      <c r="O12" s="4">
        <f>L12+M12-N12</f>
        <v>10.75</v>
      </c>
      <c r="P12" s="3">
        <v>2.8</v>
      </c>
      <c r="Q12" s="3">
        <v>8.1999999999999993</v>
      </c>
      <c r="R12" s="3">
        <v>0</v>
      </c>
      <c r="S12" s="4">
        <f>P12+Q12-R12</f>
        <v>11</v>
      </c>
      <c r="T12" s="3">
        <v>2.9</v>
      </c>
      <c r="U12" s="3">
        <v>8.9</v>
      </c>
      <c r="V12" s="3">
        <v>0</v>
      </c>
      <c r="W12" s="4">
        <f>T12+U12-V12</f>
        <v>11.8</v>
      </c>
      <c r="X12" s="4">
        <f>K12+O12+S12+W12</f>
        <v>45.3</v>
      </c>
      <c r="Z12" t="s">
        <v>194</v>
      </c>
      <c r="AA12" s="3"/>
    </row>
    <row r="13" spans="1:27" x14ac:dyDescent="0.25">
      <c r="A13" s="14" t="s">
        <v>243</v>
      </c>
      <c r="B13">
        <v>835276</v>
      </c>
      <c r="C13">
        <v>7791</v>
      </c>
      <c r="D13" t="s">
        <v>209</v>
      </c>
      <c r="E13">
        <v>2011</v>
      </c>
      <c r="F13" t="s">
        <v>21</v>
      </c>
      <c r="G13" t="s">
        <v>35</v>
      </c>
      <c r="H13" s="3">
        <v>3</v>
      </c>
      <c r="I13" s="3">
        <v>8.5</v>
      </c>
      <c r="J13" s="3">
        <v>0</v>
      </c>
      <c r="K13" s="4">
        <f>H13+I13-J13</f>
        <v>11.5</v>
      </c>
      <c r="L13" s="3">
        <v>1.6</v>
      </c>
      <c r="M13" s="3">
        <v>8.85</v>
      </c>
      <c r="N13" s="3">
        <v>0</v>
      </c>
      <c r="O13" s="4">
        <f>L13+M13-N13</f>
        <v>10.45</v>
      </c>
      <c r="P13" s="3">
        <v>2.8</v>
      </c>
      <c r="Q13" s="3">
        <v>8.5500000000000007</v>
      </c>
      <c r="R13" s="3">
        <v>0</v>
      </c>
      <c r="S13" s="4">
        <f>P13+Q13-R13</f>
        <v>11.350000000000001</v>
      </c>
      <c r="T13" s="3">
        <v>2.9</v>
      </c>
      <c r="U13" s="3">
        <v>8.35</v>
      </c>
      <c r="V13" s="3">
        <v>0</v>
      </c>
      <c r="W13" s="4">
        <f>T13+U13-V13</f>
        <v>11.25</v>
      </c>
      <c r="X13" s="4">
        <f>K13+O13+S13+W13</f>
        <v>44.55</v>
      </c>
      <c r="Z13" t="s">
        <v>194</v>
      </c>
      <c r="AA13" s="3"/>
    </row>
    <row r="14" spans="1:27" x14ac:dyDescent="0.25">
      <c r="A14" s="14" t="s">
        <v>238</v>
      </c>
      <c r="B14">
        <v>280640</v>
      </c>
      <c r="C14">
        <v>7791</v>
      </c>
      <c r="D14" t="s">
        <v>201</v>
      </c>
      <c r="E14">
        <v>2012</v>
      </c>
      <c r="F14" t="s">
        <v>21</v>
      </c>
      <c r="G14" t="s">
        <v>29</v>
      </c>
      <c r="H14" s="3">
        <v>3</v>
      </c>
      <c r="I14" s="3">
        <v>9.35</v>
      </c>
      <c r="J14" s="3">
        <v>0</v>
      </c>
      <c r="K14" s="4">
        <f>H14+I14-J14</f>
        <v>12.35</v>
      </c>
      <c r="L14" s="3">
        <v>1.6</v>
      </c>
      <c r="M14" s="3">
        <v>9.1</v>
      </c>
      <c r="N14" s="3">
        <v>0</v>
      </c>
      <c r="O14" s="4">
        <f>L14+M14-N14</f>
        <v>10.7</v>
      </c>
      <c r="P14" s="3">
        <v>2.9</v>
      </c>
      <c r="Q14" s="3">
        <v>7.3</v>
      </c>
      <c r="R14" s="3">
        <v>0</v>
      </c>
      <c r="S14" s="4">
        <f>P14+Q14-R14</f>
        <v>10.199999999999999</v>
      </c>
      <c r="T14" s="3">
        <v>2.9</v>
      </c>
      <c r="U14" s="3">
        <v>8.25</v>
      </c>
      <c r="V14" s="3">
        <v>0</v>
      </c>
      <c r="W14" s="4">
        <f>T14+U14-V14</f>
        <v>11.15</v>
      </c>
      <c r="X14" s="4">
        <f>K14+O14+S14+W14</f>
        <v>44.4</v>
      </c>
      <c r="Z14" t="s">
        <v>194</v>
      </c>
    </row>
    <row r="15" spans="1:27" x14ac:dyDescent="0.25">
      <c r="A15" s="14" t="s">
        <v>242</v>
      </c>
      <c r="B15">
        <v>391823</v>
      </c>
      <c r="C15">
        <v>7791</v>
      </c>
      <c r="D15" t="s">
        <v>195</v>
      </c>
      <c r="E15">
        <v>2010</v>
      </c>
      <c r="F15" t="s">
        <v>21</v>
      </c>
      <c r="G15" t="s">
        <v>176</v>
      </c>
      <c r="H15" s="3">
        <v>3</v>
      </c>
      <c r="I15" s="3">
        <v>9</v>
      </c>
      <c r="J15" s="3">
        <v>0</v>
      </c>
      <c r="K15" s="24">
        <f>H15+I15-J15</f>
        <v>12</v>
      </c>
      <c r="L15" s="3">
        <v>1.6</v>
      </c>
      <c r="M15" s="3">
        <v>8.9499999999999993</v>
      </c>
      <c r="N15" s="3">
        <v>0</v>
      </c>
      <c r="O15" s="24">
        <f>L15+M15-N15</f>
        <v>10.549999999999999</v>
      </c>
      <c r="P15" s="3">
        <v>2.9</v>
      </c>
      <c r="Q15" s="3">
        <v>7.9</v>
      </c>
      <c r="R15" s="3">
        <v>0</v>
      </c>
      <c r="S15" s="24">
        <f>P15+Q15-R15</f>
        <v>10.8</v>
      </c>
      <c r="T15" s="3">
        <v>3.3</v>
      </c>
      <c r="U15" s="3">
        <v>7.7</v>
      </c>
      <c r="V15" s="3">
        <v>0</v>
      </c>
      <c r="W15" s="24">
        <f>T15+U15-V15</f>
        <v>11</v>
      </c>
      <c r="X15" s="24">
        <f>K15+O15+S15+W15</f>
        <v>44.349999999999994</v>
      </c>
      <c r="Z15" t="s">
        <v>194</v>
      </c>
    </row>
    <row r="16" spans="1:27" x14ac:dyDescent="0.25">
      <c r="A16" s="14" t="s">
        <v>244</v>
      </c>
      <c r="B16">
        <v>402560</v>
      </c>
      <c r="C16">
        <v>4142</v>
      </c>
      <c r="D16" t="s">
        <v>187</v>
      </c>
      <c r="E16">
        <v>2010</v>
      </c>
      <c r="F16" t="s">
        <v>51</v>
      </c>
      <c r="H16" s="3">
        <v>3</v>
      </c>
      <c r="I16" s="3">
        <v>9</v>
      </c>
      <c r="J16" s="3">
        <v>0</v>
      </c>
      <c r="K16" s="4">
        <f>H16+I16-J16</f>
        <v>12</v>
      </c>
      <c r="L16" s="3">
        <v>1.6</v>
      </c>
      <c r="M16" s="3">
        <v>9.0500000000000007</v>
      </c>
      <c r="N16" s="3">
        <v>0</v>
      </c>
      <c r="O16" s="4">
        <f>L16+M16-N16</f>
        <v>10.65</v>
      </c>
      <c r="P16" s="3">
        <v>2.8</v>
      </c>
      <c r="Q16" s="3">
        <v>6.6</v>
      </c>
      <c r="R16" s="3">
        <v>0</v>
      </c>
      <c r="S16" s="4">
        <f>P16+Q16-R16</f>
        <v>9.3999999999999986</v>
      </c>
      <c r="T16" s="3">
        <v>2.8</v>
      </c>
      <c r="U16" s="3">
        <v>8.3000000000000007</v>
      </c>
      <c r="V16" s="3">
        <v>0</v>
      </c>
      <c r="W16" s="4">
        <f>T16+U16-V16</f>
        <v>11.100000000000001</v>
      </c>
      <c r="X16" s="4">
        <f>K16+O16+S16+W16</f>
        <v>43.15</v>
      </c>
      <c r="Z16" t="s">
        <v>194</v>
      </c>
    </row>
    <row r="17" spans="1:26" x14ac:dyDescent="0.25">
      <c r="A17" s="14" t="s">
        <v>245</v>
      </c>
      <c r="B17">
        <v>236825</v>
      </c>
      <c r="C17">
        <v>4142</v>
      </c>
      <c r="D17" t="s">
        <v>184</v>
      </c>
      <c r="E17">
        <v>2011</v>
      </c>
      <c r="F17" t="s">
        <v>51</v>
      </c>
      <c r="G17" t="s">
        <v>97</v>
      </c>
      <c r="H17" s="3">
        <v>3</v>
      </c>
      <c r="I17" s="3">
        <v>8.85</v>
      </c>
      <c r="J17" s="3">
        <v>0</v>
      </c>
      <c r="K17" s="4">
        <f>H17+I17-J17</f>
        <v>11.85</v>
      </c>
      <c r="L17" s="3">
        <v>1.6</v>
      </c>
      <c r="M17" s="3">
        <v>8.9</v>
      </c>
      <c r="N17" s="3">
        <v>0</v>
      </c>
      <c r="O17" s="4">
        <f>L17+M17-N17</f>
        <v>10.5</v>
      </c>
      <c r="P17" s="3">
        <v>2.7</v>
      </c>
      <c r="Q17" s="3">
        <v>8</v>
      </c>
      <c r="R17" s="3">
        <v>0</v>
      </c>
      <c r="S17" s="4">
        <f>P17+Q17-R17</f>
        <v>10.7</v>
      </c>
      <c r="T17" s="3">
        <v>2.7</v>
      </c>
      <c r="U17" s="3">
        <v>6.95</v>
      </c>
      <c r="V17" s="3">
        <v>0</v>
      </c>
      <c r="W17" s="4">
        <f>T17+U17-V17</f>
        <v>9.65</v>
      </c>
      <c r="X17" s="4">
        <f>K17+O17+S17+W17</f>
        <v>42.699999999999996</v>
      </c>
      <c r="Z17" t="s">
        <v>205</v>
      </c>
    </row>
    <row r="18" spans="1:26" x14ac:dyDescent="0.25">
      <c r="A18" s="14" t="s">
        <v>246</v>
      </c>
      <c r="B18">
        <v>935210</v>
      </c>
      <c r="C18">
        <v>7791</v>
      </c>
      <c r="D18" t="s">
        <v>202</v>
      </c>
      <c r="E18">
        <v>2011</v>
      </c>
      <c r="F18" t="s">
        <v>21</v>
      </c>
      <c r="G18" t="s">
        <v>176</v>
      </c>
      <c r="H18" s="3">
        <v>3</v>
      </c>
      <c r="I18" s="3">
        <v>8.6999999999999993</v>
      </c>
      <c r="J18" s="3">
        <v>0</v>
      </c>
      <c r="K18" s="4">
        <f>H18+I18-J18</f>
        <v>11.7</v>
      </c>
      <c r="L18" s="3">
        <v>1.6</v>
      </c>
      <c r="M18" s="3">
        <v>8.9</v>
      </c>
      <c r="N18" s="3">
        <v>0</v>
      </c>
      <c r="O18" s="4">
        <f>L18+M18-N18</f>
        <v>10.5</v>
      </c>
      <c r="P18" s="3">
        <v>2.8</v>
      </c>
      <c r="Q18" s="3">
        <v>7.1</v>
      </c>
      <c r="R18" s="3">
        <v>0</v>
      </c>
      <c r="S18" s="4">
        <f>P18+Q18-R18</f>
        <v>9.8999999999999986</v>
      </c>
      <c r="T18" s="3">
        <v>3.1</v>
      </c>
      <c r="U18" s="3">
        <v>7.4</v>
      </c>
      <c r="V18" s="3">
        <v>0</v>
      </c>
      <c r="W18" s="4">
        <f>T18+U18-V18</f>
        <v>10.5</v>
      </c>
      <c r="X18" s="4">
        <f>K18+O18+S18+W18</f>
        <v>42.599999999999994</v>
      </c>
      <c r="Z18" t="s">
        <v>205</v>
      </c>
    </row>
    <row r="19" spans="1:26" x14ac:dyDescent="0.25">
      <c r="A19" s="14" t="s">
        <v>247</v>
      </c>
      <c r="B19">
        <v>643880</v>
      </c>
      <c r="C19">
        <v>7791</v>
      </c>
      <c r="D19" t="s">
        <v>208</v>
      </c>
      <c r="E19">
        <v>2010</v>
      </c>
      <c r="F19" t="s">
        <v>21</v>
      </c>
      <c r="G19" t="s">
        <v>77</v>
      </c>
      <c r="H19" s="3">
        <v>3</v>
      </c>
      <c r="I19" s="3">
        <v>7.75</v>
      </c>
      <c r="J19" s="3">
        <v>0</v>
      </c>
      <c r="K19" s="4">
        <f>H19+I19-J19</f>
        <v>10.75</v>
      </c>
      <c r="L19" s="3">
        <v>1.6</v>
      </c>
      <c r="M19" s="3">
        <v>8.1999999999999993</v>
      </c>
      <c r="N19" s="3">
        <v>0</v>
      </c>
      <c r="O19" s="4">
        <f>L19+M19-N19</f>
        <v>9.7999999999999989</v>
      </c>
      <c r="P19" s="3">
        <v>2.7</v>
      </c>
      <c r="Q19" s="3">
        <v>7.85</v>
      </c>
      <c r="R19" s="3">
        <v>0</v>
      </c>
      <c r="S19" s="4">
        <f>P19+Q19-R19</f>
        <v>10.55</v>
      </c>
      <c r="T19" s="3">
        <v>2.8</v>
      </c>
      <c r="U19" s="3">
        <v>8.35</v>
      </c>
      <c r="V19" s="3">
        <v>0</v>
      </c>
      <c r="W19" s="4">
        <f>T19+U19-V19</f>
        <v>11.149999999999999</v>
      </c>
      <c r="X19" s="4">
        <f>K19+O19+S19+W19</f>
        <v>42.25</v>
      </c>
      <c r="Z19" t="s">
        <v>205</v>
      </c>
    </row>
    <row r="20" spans="1:26" x14ac:dyDescent="0.25">
      <c r="A20" s="14" t="s">
        <v>248</v>
      </c>
      <c r="B20">
        <v>495860</v>
      </c>
      <c r="C20">
        <v>7791</v>
      </c>
      <c r="D20" t="s">
        <v>197</v>
      </c>
      <c r="E20">
        <v>2010</v>
      </c>
      <c r="F20" t="s">
        <v>21</v>
      </c>
      <c r="G20" t="s">
        <v>176</v>
      </c>
      <c r="H20" s="3">
        <v>3</v>
      </c>
      <c r="I20" s="3">
        <v>8.8000000000000007</v>
      </c>
      <c r="J20" s="3">
        <v>0</v>
      </c>
      <c r="K20" s="24">
        <f>H20+I20-J20</f>
        <v>11.8</v>
      </c>
      <c r="L20" s="3">
        <v>1.6</v>
      </c>
      <c r="M20" s="3">
        <v>8.85</v>
      </c>
      <c r="N20" s="3">
        <v>0</v>
      </c>
      <c r="O20" s="24">
        <f>L20+M20-N20</f>
        <v>10.45</v>
      </c>
      <c r="P20" s="3">
        <v>2.9</v>
      </c>
      <c r="Q20" s="3">
        <v>6.7</v>
      </c>
      <c r="R20" s="3">
        <v>0</v>
      </c>
      <c r="S20" s="24">
        <f>P20+Q20-R20</f>
        <v>9.6</v>
      </c>
      <c r="T20" s="3">
        <v>3.2</v>
      </c>
      <c r="U20" s="3">
        <v>6.35</v>
      </c>
      <c r="V20" s="3">
        <v>0</v>
      </c>
      <c r="W20" s="24">
        <f>T20+U20-V20</f>
        <v>9.5500000000000007</v>
      </c>
      <c r="X20" s="24">
        <f>K20+O20+S20+W20</f>
        <v>41.400000000000006</v>
      </c>
      <c r="Z20" t="s">
        <v>205</v>
      </c>
    </row>
    <row r="21" spans="1:26" x14ac:dyDescent="0.25">
      <c r="A21" s="14" t="s">
        <v>249</v>
      </c>
      <c r="D21" t="s">
        <v>203</v>
      </c>
      <c r="H21" s="3">
        <v>3</v>
      </c>
      <c r="I21" s="3">
        <v>8</v>
      </c>
      <c r="J21" s="3">
        <v>0</v>
      </c>
      <c r="K21" s="4">
        <f>H21+I21-J21</f>
        <v>11</v>
      </c>
      <c r="L21" s="3">
        <v>1.6</v>
      </c>
      <c r="M21" s="3">
        <v>8.9499999999999993</v>
      </c>
      <c r="N21" s="3">
        <v>0</v>
      </c>
      <c r="O21" s="4">
        <f>L21+M21-N21</f>
        <v>10.549999999999999</v>
      </c>
      <c r="P21" s="3">
        <v>2.9</v>
      </c>
      <c r="Q21" s="3">
        <v>5.95</v>
      </c>
      <c r="R21" s="3">
        <v>0</v>
      </c>
      <c r="S21" s="4">
        <f>P21+Q21-R21</f>
        <v>8.85</v>
      </c>
      <c r="T21" s="3">
        <v>2.9</v>
      </c>
      <c r="U21" s="3">
        <v>7.95</v>
      </c>
      <c r="V21" s="3">
        <v>0</v>
      </c>
      <c r="W21" s="4">
        <f>T21+U21-V21</f>
        <v>10.85</v>
      </c>
      <c r="X21" s="4">
        <f>K21+O21+S21+W21</f>
        <v>41.25</v>
      </c>
      <c r="Z21" t="s">
        <v>210</v>
      </c>
    </row>
    <row r="22" spans="1:26" x14ac:dyDescent="0.25">
      <c r="A22" s="14" t="s">
        <v>250</v>
      </c>
      <c r="B22">
        <v>532161</v>
      </c>
      <c r="C22">
        <v>7791</v>
      </c>
      <c r="D22" t="s">
        <v>196</v>
      </c>
      <c r="E22">
        <v>2010</v>
      </c>
      <c r="F22" t="s">
        <v>21</v>
      </c>
      <c r="G22" t="s">
        <v>176</v>
      </c>
      <c r="H22" s="3">
        <v>3</v>
      </c>
      <c r="I22" s="3">
        <v>8.5500000000000007</v>
      </c>
      <c r="J22" s="3">
        <v>0</v>
      </c>
      <c r="K22" s="24">
        <f>H22+I22-J22</f>
        <v>11.55</v>
      </c>
      <c r="L22" s="3">
        <v>1.6</v>
      </c>
      <c r="M22" s="3">
        <v>8.35</v>
      </c>
      <c r="N22" s="3">
        <v>0</v>
      </c>
      <c r="O22" s="24">
        <f>L22+M22-N22</f>
        <v>9.9499999999999993</v>
      </c>
      <c r="P22" s="3">
        <v>2.9</v>
      </c>
      <c r="Q22" s="3">
        <v>7</v>
      </c>
      <c r="R22" s="3">
        <v>0</v>
      </c>
      <c r="S22" s="24">
        <f>P22+Q22-R22</f>
        <v>9.9</v>
      </c>
      <c r="T22" s="3">
        <v>3.1</v>
      </c>
      <c r="U22" s="3">
        <v>6.7</v>
      </c>
      <c r="V22" s="3">
        <v>0</v>
      </c>
      <c r="W22" s="24">
        <f>T22+U22-V22</f>
        <v>9.8000000000000007</v>
      </c>
      <c r="X22" s="24">
        <f>K22+O22+S22+W22</f>
        <v>41.2</v>
      </c>
      <c r="Z22" t="s">
        <v>210</v>
      </c>
    </row>
    <row r="23" spans="1:26" x14ac:dyDescent="0.25">
      <c r="A23" s="14" t="s">
        <v>251</v>
      </c>
      <c r="B23">
        <v>654972</v>
      </c>
      <c r="C23">
        <v>4142</v>
      </c>
      <c r="D23" t="s">
        <v>218</v>
      </c>
      <c r="E23">
        <v>2011</v>
      </c>
      <c r="F23" t="s">
        <v>51</v>
      </c>
      <c r="G23" t="s">
        <v>97</v>
      </c>
      <c r="H23" s="3">
        <v>3</v>
      </c>
      <c r="I23" s="3">
        <v>7.25</v>
      </c>
      <c r="J23" s="3">
        <v>0</v>
      </c>
      <c r="K23" s="4">
        <f>H23+I23-J23</f>
        <v>10.25</v>
      </c>
      <c r="L23" s="3">
        <v>1.6</v>
      </c>
      <c r="M23" s="3">
        <v>8.35</v>
      </c>
      <c r="N23" s="3">
        <v>0</v>
      </c>
      <c r="O23" s="4">
        <f>L23+M23-N23</f>
        <v>9.9499999999999993</v>
      </c>
      <c r="P23" s="3">
        <v>2.8</v>
      </c>
      <c r="Q23" s="3">
        <v>7.5</v>
      </c>
      <c r="R23" s="3">
        <v>0</v>
      </c>
      <c r="S23" s="4">
        <f>P23+Q23-R23</f>
        <v>10.3</v>
      </c>
      <c r="T23" s="3">
        <v>2.7</v>
      </c>
      <c r="U23" s="3">
        <v>7.9</v>
      </c>
      <c r="V23" s="3">
        <v>0</v>
      </c>
      <c r="W23" s="4">
        <f>T23+U23-V23</f>
        <v>10.600000000000001</v>
      </c>
      <c r="X23" s="4">
        <f>K23+O23+S23+W23</f>
        <v>41.1</v>
      </c>
    </row>
    <row r="24" spans="1:26" x14ac:dyDescent="0.25">
      <c r="A24" s="14" t="s">
        <v>252</v>
      </c>
      <c r="B24">
        <v>531526</v>
      </c>
      <c r="C24">
        <v>4142</v>
      </c>
      <c r="D24" t="s">
        <v>217</v>
      </c>
      <c r="E24">
        <v>2011</v>
      </c>
      <c r="F24" t="s">
        <v>51</v>
      </c>
      <c r="G24" t="s">
        <v>97</v>
      </c>
      <c r="H24" s="3">
        <v>3</v>
      </c>
      <c r="I24" s="3">
        <v>7.6</v>
      </c>
      <c r="J24" s="3">
        <v>0</v>
      </c>
      <c r="K24" s="4">
        <f>H24+I24-J24</f>
        <v>10.6</v>
      </c>
      <c r="L24" s="3">
        <v>1.6</v>
      </c>
      <c r="M24" s="3">
        <v>8.1999999999999993</v>
      </c>
      <c r="N24" s="3">
        <v>0</v>
      </c>
      <c r="O24" s="4">
        <f>L24+M24-N24</f>
        <v>9.7999999999999989</v>
      </c>
      <c r="P24" s="3">
        <v>2.8</v>
      </c>
      <c r="Q24" s="3">
        <v>7.15</v>
      </c>
      <c r="R24" s="3">
        <v>0</v>
      </c>
      <c r="S24" s="4">
        <f>P24+Q24-R24</f>
        <v>9.9499999999999993</v>
      </c>
      <c r="T24" s="3">
        <v>2.8</v>
      </c>
      <c r="U24" s="3">
        <v>7.9</v>
      </c>
      <c r="V24" s="3">
        <v>0</v>
      </c>
      <c r="W24" s="4">
        <f>T24+U24-V24</f>
        <v>10.7</v>
      </c>
      <c r="X24" s="4">
        <f>K24+O24+S24+W24</f>
        <v>41.05</v>
      </c>
    </row>
    <row r="25" spans="1:26" x14ac:dyDescent="0.25">
      <c r="A25" s="14" t="s">
        <v>253</v>
      </c>
      <c r="B25">
        <v>660420</v>
      </c>
      <c r="C25">
        <v>4142</v>
      </c>
      <c r="D25" t="s">
        <v>186</v>
      </c>
      <c r="E25">
        <v>2012</v>
      </c>
      <c r="F25" t="s">
        <v>51</v>
      </c>
      <c r="H25" s="3">
        <v>3</v>
      </c>
      <c r="I25" s="3">
        <v>7.9</v>
      </c>
      <c r="J25" s="3">
        <v>0</v>
      </c>
      <c r="K25" s="4">
        <f>H25+I25-J25</f>
        <v>10.9</v>
      </c>
      <c r="L25" s="3">
        <v>1.6</v>
      </c>
      <c r="M25" s="3">
        <v>9</v>
      </c>
      <c r="N25" s="3">
        <v>0</v>
      </c>
      <c r="O25" s="4">
        <f>L25+M25-N25</f>
        <v>10.6</v>
      </c>
      <c r="P25" s="3">
        <v>2.8</v>
      </c>
      <c r="Q25" s="3">
        <v>7.1</v>
      </c>
      <c r="R25" s="3">
        <v>0</v>
      </c>
      <c r="S25" s="4">
        <f>P25+Q25-R25</f>
        <v>9.8999999999999986</v>
      </c>
      <c r="T25" s="3">
        <v>2.2999999999999998</v>
      </c>
      <c r="U25" s="3">
        <v>7.15</v>
      </c>
      <c r="V25" s="3">
        <v>0</v>
      </c>
      <c r="W25" s="4">
        <f>T25+U25-V25</f>
        <v>9.4499999999999993</v>
      </c>
      <c r="X25" s="4">
        <f>K25+O25+S25+W25</f>
        <v>40.849999999999994</v>
      </c>
    </row>
    <row r="26" spans="1:26" x14ac:dyDescent="0.25">
      <c r="A26" s="14" t="s">
        <v>254</v>
      </c>
      <c r="B26">
        <v>855108</v>
      </c>
      <c r="C26">
        <v>7791</v>
      </c>
      <c r="D26" t="s">
        <v>206</v>
      </c>
      <c r="E26">
        <v>2011</v>
      </c>
      <c r="F26" t="s">
        <v>21</v>
      </c>
      <c r="G26" t="s">
        <v>176</v>
      </c>
      <c r="H26" s="3">
        <v>3</v>
      </c>
      <c r="I26" s="3">
        <v>8.6999999999999993</v>
      </c>
      <c r="J26" s="3">
        <v>0</v>
      </c>
      <c r="K26" s="4">
        <f>H26+I26-J26</f>
        <v>11.7</v>
      </c>
      <c r="L26" s="3">
        <v>1.6</v>
      </c>
      <c r="M26" s="3">
        <v>8.5500000000000007</v>
      </c>
      <c r="N26" s="3">
        <v>0</v>
      </c>
      <c r="O26" s="4">
        <f>L26+M26-N26</f>
        <v>10.15</v>
      </c>
      <c r="P26" s="3">
        <v>2.8</v>
      </c>
      <c r="Q26" s="3">
        <v>6.15</v>
      </c>
      <c r="R26" s="3">
        <v>0</v>
      </c>
      <c r="S26" s="4">
        <f>P26+Q26-R26</f>
        <v>8.9499999999999993</v>
      </c>
      <c r="T26" s="3">
        <v>2.8</v>
      </c>
      <c r="U26" s="3">
        <v>6.85</v>
      </c>
      <c r="V26" s="3">
        <v>0</v>
      </c>
      <c r="W26" s="4">
        <f>T26+U26-V26</f>
        <v>9.6499999999999986</v>
      </c>
      <c r="X26" s="4">
        <f>K26+O26+S26+W26</f>
        <v>40.450000000000003</v>
      </c>
    </row>
    <row r="27" spans="1:26" x14ac:dyDescent="0.25">
      <c r="A27" s="14" t="s">
        <v>255</v>
      </c>
      <c r="B27">
        <v>514305</v>
      </c>
      <c r="C27">
        <v>7791</v>
      </c>
      <c r="D27" t="s">
        <v>204</v>
      </c>
      <c r="E27">
        <v>2010</v>
      </c>
      <c r="F27" t="s">
        <v>21</v>
      </c>
      <c r="G27" t="s">
        <v>77</v>
      </c>
      <c r="H27" s="3">
        <v>3</v>
      </c>
      <c r="I27" s="3">
        <v>8.5500000000000007</v>
      </c>
      <c r="J27" s="3">
        <v>0</v>
      </c>
      <c r="K27" s="4">
        <f>H27+I27-J27</f>
        <v>11.55</v>
      </c>
      <c r="L27" s="3">
        <v>1.6</v>
      </c>
      <c r="M27" s="3">
        <v>8.75</v>
      </c>
      <c r="N27" s="3">
        <v>0</v>
      </c>
      <c r="O27" s="4">
        <f>L27+M27-N27</f>
        <v>10.35</v>
      </c>
      <c r="P27" s="3">
        <v>2.7</v>
      </c>
      <c r="Q27" s="3">
        <v>5.5</v>
      </c>
      <c r="R27" s="3">
        <v>0</v>
      </c>
      <c r="S27" s="4">
        <f>P27+Q27-R27</f>
        <v>8.1999999999999993</v>
      </c>
      <c r="T27" s="3">
        <v>2.2000000000000002</v>
      </c>
      <c r="U27" s="3">
        <v>7.45</v>
      </c>
      <c r="V27" s="3">
        <v>0</v>
      </c>
      <c r="W27" s="4">
        <f>T27+U27-V27</f>
        <v>9.65</v>
      </c>
      <c r="X27" s="4">
        <f>K27+O27+S27+W27</f>
        <v>39.75</v>
      </c>
    </row>
    <row r="28" spans="1:26" x14ac:dyDescent="0.25">
      <c r="A28" s="14" t="s">
        <v>256</v>
      </c>
      <c r="C28">
        <v>9381</v>
      </c>
      <c r="D28" t="s">
        <v>212</v>
      </c>
      <c r="E28">
        <v>2012</v>
      </c>
      <c r="F28" t="s">
        <v>53</v>
      </c>
      <c r="H28" s="3">
        <v>3</v>
      </c>
      <c r="I28" s="3">
        <v>8</v>
      </c>
      <c r="J28" s="3">
        <v>0</v>
      </c>
      <c r="K28" s="4">
        <f>H28+I28-J28</f>
        <v>11</v>
      </c>
      <c r="L28" s="3">
        <v>1.1000000000000001</v>
      </c>
      <c r="M28" s="3">
        <v>7.95</v>
      </c>
      <c r="N28" s="3">
        <v>0</v>
      </c>
      <c r="O28" s="4">
        <f>L28+M28-N28</f>
        <v>9.0500000000000007</v>
      </c>
      <c r="P28" s="3">
        <v>2.8</v>
      </c>
      <c r="Q28" s="3">
        <v>6.8</v>
      </c>
      <c r="R28" s="3">
        <v>0</v>
      </c>
      <c r="S28" s="4">
        <f>P28+Q28-R28</f>
        <v>9.6</v>
      </c>
      <c r="T28" s="3">
        <v>2.9</v>
      </c>
      <c r="U28" s="3">
        <v>6.15</v>
      </c>
      <c r="V28" s="3">
        <v>0</v>
      </c>
      <c r="W28" s="4">
        <f>T28+U28-V28</f>
        <v>9.0500000000000007</v>
      </c>
      <c r="X28" s="4">
        <f>K28+O28+S28+W28</f>
        <v>38.700000000000003</v>
      </c>
    </row>
    <row r="29" spans="1:26" x14ac:dyDescent="0.25">
      <c r="A29" s="14" t="s">
        <v>257</v>
      </c>
      <c r="C29">
        <v>9381</v>
      </c>
      <c r="D29" t="s">
        <v>213</v>
      </c>
      <c r="E29">
        <v>2011</v>
      </c>
      <c r="F29" t="s">
        <v>53</v>
      </c>
      <c r="H29" s="3">
        <v>3</v>
      </c>
      <c r="I29" s="3">
        <v>7.7</v>
      </c>
      <c r="J29" s="3">
        <v>0</v>
      </c>
      <c r="K29" s="4">
        <f>H29+I29-J29</f>
        <v>10.7</v>
      </c>
      <c r="L29" s="3">
        <v>1.6</v>
      </c>
      <c r="M29" s="3">
        <v>7.9</v>
      </c>
      <c r="N29" s="3">
        <v>0</v>
      </c>
      <c r="O29" s="4">
        <f>L29+M29-N29</f>
        <v>9.5</v>
      </c>
      <c r="P29" s="3">
        <v>2.8</v>
      </c>
      <c r="Q29" s="3">
        <v>5.9</v>
      </c>
      <c r="R29" s="3">
        <v>0</v>
      </c>
      <c r="S29" s="4">
        <f>P29+Q29-R29</f>
        <v>8.6999999999999993</v>
      </c>
      <c r="T29" s="3">
        <v>2.9</v>
      </c>
      <c r="U29" s="3">
        <v>6.7</v>
      </c>
      <c r="V29" s="3">
        <v>0</v>
      </c>
      <c r="W29" s="4">
        <f>T29+U29-V29</f>
        <v>9.6</v>
      </c>
      <c r="X29" s="4">
        <f>K29+O29+S29+W29</f>
        <v>38.5</v>
      </c>
    </row>
    <row r="30" spans="1:26" x14ac:dyDescent="0.25">
      <c r="A30" s="14" t="s">
        <v>258</v>
      </c>
      <c r="C30">
        <v>9381</v>
      </c>
      <c r="D30" t="s">
        <v>215</v>
      </c>
      <c r="E30">
        <v>2011</v>
      </c>
      <c r="F30" t="s">
        <v>53</v>
      </c>
      <c r="G30" t="s">
        <v>97</v>
      </c>
      <c r="H30" s="3">
        <v>3</v>
      </c>
      <c r="I30" s="3">
        <v>7.75</v>
      </c>
      <c r="J30" s="3">
        <v>0</v>
      </c>
      <c r="K30" s="4">
        <f>H30+I30-J30</f>
        <v>10.75</v>
      </c>
      <c r="L30" s="3">
        <v>1.7</v>
      </c>
      <c r="M30" s="3">
        <v>6.45</v>
      </c>
      <c r="N30" s="3">
        <v>1</v>
      </c>
      <c r="O30" s="4">
        <f>L30+M30-N30</f>
        <v>7.15</v>
      </c>
      <c r="P30" s="3">
        <v>2.8</v>
      </c>
      <c r="Q30" s="3">
        <v>6.9</v>
      </c>
      <c r="R30" s="3">
        <v>0</v>
      </c>
      <c r="S30" s="4">
        <f>P30+Q30-R30</f>
        <v>9.6999999999999993</v>
      </c>
      <c r="T30" s="3">
        <v>2.9</v>
      </c>
      <c r="U30" s="3">
        <v>6.45</v>
      </c>
      <c r="V30" s="3">
        <v>0</v>
      </c>
      <c r="W30" s="4">
        <f>T30+U30-V30</f>
        <v>9.35</v>
      </c>
      <c r="X30" s="4">
        <f>K30+O30+S30+W30</f>
        <v>36.949999999999996</v>
      </c>
    </row>
    <row r="31" spans="1:26" x14ac:dyDescent="0.25">
      <c r="A31" s="14" t="s">
        <v>259</v>
      </c>
      <c r="C31">
        <v>9381</v>
      </c>
      <c r="D31" t="s">
        <v>214</v>
      </c>
      <c r="E31">
        <v>2011</v>
      </c>
      <c r="F31" t="s">
        <v>53</v>
      </c>
      <c r="H31" s="3">
        <v>3</v>
      </c>
      <c r="I31" s="3">
        <v>7.95</v>
      </c>
      <c r="J31" s="3">
        <v>0</v>
      </c>
      <c r="K31" s="4">
        <f>H31+I31-J31</f>
        <v>10.95</v>
      </c>
      <c r="L31" s="3">
        <v>1.1000000000000001</v>
      </c>
      <c r="M31" s="3">
        <v>7.3</v>
      </c>
      <c r="N31" s="3">
        <v>0</v>
      </c>
      <c r="O31" s="4">
        <f>L31+M31-N31</f>
        <v>8.4</v>
      </c>
      <c r="P31" s="3">
        <v>2.1</v>
      </c>
      <c r="Q31" s="3">
        <v>4.8499999999999996</v>
      </c>
      <c r="R31" s="3">
        <v>0</v>
      </c>
      <c r="S31" s="4">
        <f>P31+Q31-R31</f>
        <v>6.9499999999999993</v>
      </c>
      <c r="T31" s="3">
        <v>2.9</v>
      </c>
      <c r="U31" s="3">
        <v>7.3</v>
      </c>
      <c r="V31" s="3">
        <v>0</v>
      </c>
      <c r="W31" s="4">
        <f>T31+U31-V31</f>
        <v>10.199999999999999</v>
      </c>
      <c r="X31" s="4">
        <f>K31+O31+S31+W31</f>
        <v>36.5</v>
      </c>
    </row>
    <row r="32" spans="1:26" x14ac:dyDescent="0.25">
      <c r="H32" s="3"/>
      <c r="I32" s="3"/>
      <c r="J32" s="3"/>
      <c r="K32" s="24"/>
      <c r="L32" s="3"/>
      <c r="M32" s="3"/>
      <c r="N32" s="3"/>
      <c r="O32" s="24"/>
      <c r="P32" s="3"/>
      <c r="Q32" s="3"/>
      <c r="R32" s="3"/>
      <c r="S32" s="24"/>
      <c r="T32" s="3"/>
      <c r="U32" s="3"/>
      <c r="V32" s="3"/>
      <c r="W32" s="24"/>
      <c r="X32" s="24"/>
    </row>
    <row r="34" spans="4:24" x14ac:dyDescent="0.25">
      <c r="D34" s="15" t="s">
        <v>268</v>
      </c>
      <c r="E34" s="15"/>
      <c r="F34" s="18"/>
      <c r="G34" s="18"/>
      <c r="H34" s="18"/>
      <c r="V34" s="15" t="s">
        <v>270</v>
      </c>
      <c r="W34" s="15"/>
      <c r="X34" s="15"/>
    </row>
    <row r="35" spans="4:24" x14ac:dyDescent="0.25">
      <c r="D35" s="15" t="s">
        <v>267</v>
      </c>
      <c r="E35" s="15"/>
      <c r="F35" s="18"/>
      <c r="G35" s="18"/>
      <c r="H35" s="18"/>
      <c r="V35" s="15" t="s">
        <v>269</v>
      </c>
      <c r="W35" s="15"/>
      <c r="X35" s="15"/>
    </row>
    <row r="37" spans="4:24" x14ac:dyDescent="0.25">
      <c r="G37" s="61" t="s">
        <v>271</v>
      </c>
      <c r="H37" s="62"/>
      <c r="I37" s="62"/>
      <c r="J37" s="62"/>
      <c r="K37" s="62"/>
      <c r="L37" s="62"/>
      <c r="M37" s="62"/>
      <c r="N37" s="62"/>
      <c r="O37" s="62"/>
      <c r="P37" s="63"/>
    </row>
    <row r="38" spans="4:24" x14ac:dyDescent="0.25">
      <c r="G38" s="41" t="s">
        <v>272</v>
      </c>
      <c r="H38" s="42" t="s">
        <v>288</v>
      </c>
      <c r="I38" s="44"/>
      <c r="J38" s="43"/>
      <c r="K38" s="42" t="s">
        <v>276</v>
      </c>
      <c r="L38" s="44"/>
      <c r="M38" s="43"/>
      <c r="N38" s="45" t="s">
        <v>283</v>
      </c>
      <c r="O38" s="45"/>
      <c r="P38" s="79"/>
    </row>
    <row r="39" spans="4:24" x14ac:dyDescent="0.25">
      <c r="G39" s="36" t="s">
        <v>273</v>
      </c>
      <c r="H39" s="32" t="s">
        <v>222</v>
      </c>
      <c r="I39" s="39"/>
      <c r="J39" s="33"/>
      <c r="K39" s="47" t="s">
        <v>292</v>
      </c>
      <c r="L39" s="84"/>
      <c r="M39" s="78"/>
      <c r="N39" s="84" t="s">
        <v>226</v>
      </c>
      <c r="O39" s="84"/>
      <c r="P39" s="78"/>
    </row>
    <row r="40" spans="4:24" x14ac:dyDescent="0.25">
      <c r="G40" s="49" t="s">
        <v>287</v>
      </c>
      <c r="H40" s="32" t="s">
        <v>285</v>
      </c>
      <c r="I40" s="39"/>
      <c r="J40" s="33"/>
      <c r="K40" s="32" t="s">
        <v>277</v>
      </c>
      <c r="L40" s="39"/>
      <c r="M40" s="33"/>
      <c r="N40" s="84" t="s">
        <v>281</v>
      </c>
      <c r="O40" s="84"/>
      <c r="P40" s="78"/>
    </row>
    <row r="41" spans="4:24" x14ac:dyDescent="0.25">
      <c r="G41" s="51" t="s">
        <v>278</v>
      </c>
      <c r="H41" s="34" t="s">
        <v>284</v>
      </c>
      <c r="I41" s="40"/>
      <c r="J41" s="35"/>
      <c r="K41" s="48" t="s">
        <v>275</v>
      </c>
      <c r="L41" s="87"/>
      <c r="M41" s="83"/>
      <c r="N41" s="87" t="s">
        <v>286</v>
      </c>
      <c r="O41" s="87"/>
      <c r="P41" s="83"/>
    </row>
    <row r="44" spans="4:24" x14ac:dyDescent="0.25">
      <c r="D44" s="50"/>
      <c r="E44" s="50"/>
      <c r="F44" s="50"/>
      <c r="G44" s="50"/>
      <c r="H44" s="50"/>
      <c r="I44" s="50"/>
      <c r="J44" s="50"/>
    </row>
    <row r="45" spans="4:24" x14ac:dyDescent="0.25">
      <c r="D45" s="59"/>
      <c r="E45" s="50"/>
      <c r="F45" s="50"/>
      <c r="G45" s="59"/>
      <c r="H45" s="50"/>
      <c r="I45" s="50"/>
      <c r="J45" s="50"/>
    </row>
    <row r="46" spans="4:24" x14ac:dyDescent="0.25">
      <c r="D46" s="38"/>
      <c r="E46" s="56"/>
      <c r="F46" s="56"/>
      <c r="G46" s="74"/>
      <c r="H46" s="75"/>
      <c r="I46" s="75"/>
      <c r="J46" s="75"/>
    </row>
    <row r="47" spans="4:24" x14ac:dyDescent="0.25">
      <c r="D47" s="74"/>
      <c r="E47" s="56"/>
      <c r="F47" s="56"/>
      <c r="G47" s="38"/>
      <c r="H47" s="75"/>
      <c r="I47" s="56"/>
      <c r="J47" s="56"/>
    </row>
    <row r="48" spans="4:24" x14ac:dyDescent="0.25">
      <c r="D48" s="74"/>
      <c r="E48" s="56"/>
      <c r="F48" s="56"/>
      <c r="G48" s="74"/>
      <c r="H48" s="75"/>
      <c r="I48" s="56"/>
      <c r="J48" s="56"/>
    </row>
  </sheetData>
  <mergeCells count="17">
    <mergeCell ref="N40:P40"/>
    <mergeCell ref="H41:J41"/>
    <mergeCell ref="K41:M41"/>
    <mergeCell ref="N41:P41"/>
    <mergeCell ref="G37:P37"/>
    <mergeCell ref="H38:J38"/>
    <mergeCell ref="K38:M38"/>
    <mergeCell ref="N38:P38"/>
    <mergeCell ref="H39:J39"/>
    <mergeCell ref="K39:M39"/>
    <mergeCell ref="N39:P39"/>
    <mergeCell ref="H40:J40"/>
    <mergeCell ref="K40:M40"/>
    <mergeCell ref="D34:E34"/>
    <mergeCell ref="V34:X34"/>
    <mergeCell ref="D35:E35"/>
    <mergeCell ref="V35:X35"/>
  </mergeCells>
  <pageMargins left="0.7" right="0.7" top="0.78740157499999996" bottom="0.78740157499999996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workbookViewId="0">
      <selection activeCell="J4" sqref="J4"/>
    </sheetView>
  </sheetViews>
  <sheetFormatPr defaultRowHeight="15" x14ac:dyDescent="0.25"/>
  <cols>
    <col min="1" max="3" width="10" customWidth="1"/>
    <col min="4" max="4" width="20.5703125" customWidth="1"/>
    <col min="5" max="5" width="8" hidden="1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192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391823</v>
      </c>
      <c r="C7">
        <v>7791</v>
      </c>
      <c r="D7" t="s">
        <v>195</v>
      </c>
      <c r="E7">
        <v>2010</v>
      </c>
      <c r="F7" t="s">
        <v>21</v>
      </c>
      <c r="G7" t="s">
        <v>176</v>
      </c>
      <c r="H7" s="3">
        <v>3</v>
      </c>
      <c r="I7" s="3">
        <v>9</v>
      </c>
      <c r="J7" s="3">
        <v>0</v>
      </c>
      <c r="K7" s="24">
        <f>H7+I7-J7</f>
        <v>12</v>
      </c>
      <c r="L7" s="3">
        <v>1.6</v>
      </c>
      <c r="M7" s="3">
        <v>8.9499999999999993</v>
      </c>
      <c r="N7" s="3">
        <v>0</v>
      </c>
      <c r="O7" s="24">
        <f>L7+M7-N7</f>
        <v>10.549999999999999</v>
      </c>
      <c r="P7" s="3">
        <v>2.9</v>
      </c>
      <c r="Q7" s="3">
        <v>7.9</v>
      </c>
      <c r="R7" s="3">
        <v>0</v>
      </c>
      <c r="S7" s="24">
        <f>P7+Q7-R7</f>
        <v>10.8</v>
      </c>
      <c r="T7" s="3">
        <v>3.3</v>
      </c>
      <c r="U7" s="3">
        <v>7.7</v>
      </c>
      <c r="V7" s="3">
        <v>0</v>
      </c>
      <c r="W7" s="24">
        <f>T7+U7-V7</f>
        <v>11</v>
      </c>
      <c r="X7" s="24">
        <f>K7+O7+S7+W7</f>
        <v>44.349999999999994</v>
      </c>
      <c r="Z7" t="s">
        <v>194</v>
      </c>
    </row>
    <row r="8" spans="1:26" x14ac:dyDescent="0.25">
      <c r="B8">
        <v>532161</v>
      </c>
      <c r="C8">
        <v>7791</v>
      </c>
      <c r="D8" t="s">
        <v>196</v>
      </c>
      <c r="E8">
        <v>2010</v>
      </c>
      <c r="F8" t="s">
        <v>21</v>
      </c>
      <c r="G8" t="s">
        <v>176</v>
      </c>
      <c r="H8" s="3">
        <v>3</v>
      </c>
      <c r="I8" s="3">
        <v>8.5500000000000007</v>
      </c>
      <c r="J8" s="3">
        <v>0</v>
      </c>
      <c r="K8" s="24">
        <f>H8+I8-J8</f>
        <v>11.55</v>
      </c>
      <c r="L8" s="3">
        <v>1.6</v>
      </c>
      <c r="M8" s="3">
        <v>8.35</v>
      </c>
      <c r="N8" s="3">
        <v>0</v>
      </c>
      <c r="O8" s="24">
        <f>L8+M8-N8</f>
        <v>9.9499999999999993</v>
      </c>
      <c r="P8" s="3">
        <v>2.9</v>
      </c>
      <c r="Q8" s="3">
        <v>7</v>
      </c>
      <c r="R8" s="3">
        <v>0</v>
      </c>
      <c r="S8" s="24">
        <f>P8+Q8-R8</f>
        <v>9.9</v>
      </c>
      <c r="T8" s="3">
        <v>3.1</v>
      </c>
      <c r="U8" s="3">
        <v>6.7</v>
      </c>
      <c r="V8" s="3">
        <v>0</v>
      </c>
      <c r="W8" s="24">
        <f>T8+U8-V8</f>
        <v>9.8000000000000007</v>
      </c>
      <c r="X8" s="24">
        <f>K8+O8+S8+W8</f>
        <v>41.2</v>
      </c>
      <c r="Z8" t="s">
        <v>194</v>
      </c>
    </row>
    <row r="9" spans="1:26" x14ac:dyDescent="0.25">
      <c r="B9">
        <v>495860</v>
      </c>
      <c r="C9">
        <v>7791</v>
      </c>
      <c r="D9" t="s">
        <v>197</v>
      </c>
      <c r="E9">
        <v>2010</v>
      </c>
      <c r="F9" t="s">
        <v>21</v>
      </c>
      <c r="G9" t="s">
        <v>176</v>
      </c>
      <c r="H9" s="3">
        <v>3</v>
      </c>
      <c r="I9" s="3">
        <v>8.8000000000000007</v>
      </c>
      <c r="J9" s="3">
        <v>0</v>
      </c>
      <c r="K9" s="24">
        <f>H9+I9-J9</f>
        <v>11.8</v>
      </c>
      <c r="L9" s="3">
        <v>1.6</v>
      </c>
      <c r="M9" s="3">
        <v>8.85</v>
      </c>
      <c r="N9" s="3">
        <v>0</v>
      </c>
      <c r="O9" s="24">
        <f>L9+M9-N9</f>
        <v>10.45</v>
      </c>
      <c r="P9" s="3">
        <v>2.9</v>
      </c>
      <c r="Q9" s="3">
        <v>6.7</v>
      </c>
      <c r="R9" s="3">
        <v>0</v>
      </c>
      <c r="S9" s="24">
        <f>P9+Q9-R9</f>
        <v>9.6</v>
      </c>
      <c r="T9" s="3">
        <v>3.2</v>
      </c>
      <c r="U9" s="3">
        <v>6.35</v>
      </c>
      <c r="V9" s="3">
        <v>0</v>
      </c>
      <c r="W9" s="24">
        <f>T9+U9-V9</f>
        <v>9.5500000000000007</v>
      </c>
      <c r="X9" s="24">
        <f>K9+O9+S9+W9</f>
        <v>41.400000000000006</v>
      </c>
      <c r="Z9" t="s">
        <v>194</v>
      </c>
    </row>
    <row r="10" spans="1:26" x14ac:dyDescent="0.25">
      <c r="H10" s="3"/>
      <c r="I10" s="3"/>
      <c r="J10" s="3"/>
      <c r="K10" s="24"/>
      <c r="L10" s="3"/>
      <c r="M10" s="3"/>
      <c r="N10" s="3"/>
      <c r="O10" s="24"/>
      <c r="P10" s="3"/>
      <c r="Q10" s="3"/>
      <c r="R10" s="3"/>
      <c r="S10" s="24"/>
      <c r="T10" s="3"/>
      <c r="U10" s="3"/>
      <c r="V10" s="3"/>
      <c r="W10" s="24"/>
      <c r="X10" s="24"/>
      <c r="Z10" t="s">
        <v>194</v>
      </c>
    </row>
    <row r="11" spans="1:26" x14ac:dyDescent="0.25">
      <c r="B11">
        <v>514305</v>
      </c>
      <c r="C11">
        <v>7791</v>
      </c>
      <c r="D11" t="s">
        <v>204</v>
      </c>
      <c r="E11">
        <v>2010</v>
      </c>
      <c r="F11" t="s">
        <v>21</v>
      </c>
      <c r="G11" t="s">
        <v>77</v>
      </c>
      <c r="H11" s="3">
        <v>3</v>
      </c>
      <c r="I11" s="3">
        <v>8.5500000000000007</v>
      </c>
      <c r="J11" s="3">
        <v>0</v>
      </c>
      <c r="K11" s="4">
        <f>H11+I11-J11</f>
        <v>11.55</v>
      </c>
      <c r="L11" s="3">
        <v>1.6</v>
      </c>
      <c r="M11" s="3">
        <v>8.75</v>
      </c>
      <c r="N11" s="3">
        <v>0</v>
      </c>
      <c r="O11" s="4">
        <f>L11+M11-N11</f>
        <v>10.35</v>
      </c>
      <c r="P11" s="3">
        <v>2.7</v>
      </c>
      <c r="Q11" s="3">
        <v>5.5</v>
      </c>
      <c r="R11" s="3">
        <v>0</v>
      </c>
      <c r="S11" s="4">
        <f>P11+Q11-R11</f>
        <v>8.1999999999999993</v>
      </c>
      <c r="T11" s="3">
        <v>2.2000000000000002</v>
      </c>
      <c r="U11" s="3">
        <v>7.45</v>
      </c>
      <c r="V11" s="3">
        <v>0</v>
      </c>
      <c r="W11" s="4">
        <f>T11+U11-V11</f>
        <v>9.65</v>
      </c>
      <c r="X11" s="4">
        <f>K11+O11+S11+W11</f>
        <v>39.75</v>
      </c>
      <c r="Z11" t="s">
        <v>194</v>
      </c>
    </row>
    <row r="12" spans="1:26" x14ac:dyDescent="0.25">
      <c r="B12">
        <v>855108</v>
      </c>
      <c r="C12">
        <v>7791</v>
      </c>
      <c r="D12" t="s">
        <v>206</v>
      </c>
      <c r="E12">
        <v>2011</v>
      </c>
      <c r="F12" t="s">
        <v>21</v>
      </c>
      <c r="G12" t="s">
        <v>176</v>
      </c>
      <c r="H12" s="3">
        <v>3</v>
      </c>
      <c r="I12" s="3">
        <v>8.6999999999999993</v>
      </c>
      <c r="J12" s="3">
        <v>0</v>
      </c>
      <c r="K12" s="4">
        <f>H12+I12-J12</f>
        <v>11.7</v>
      </c>
      <c r="L12" s="3">
        <v>1.6</v>
      </c>
      <c r="M12" s="3">
        <v>8.5500000000000007</v>
      </c>
      <c r="N12" s="3">
        <v>0</v>
      </c>
      <c r="O12" s="4">
        <f>L12+M12-N12</f>
        <v>10.15</v>
      </c>
      <c r="P12" s="3">
        <v>2.8</v>
      </c>
      <c r="Q12" s="3">
        <v>6.15</v>
      </c>
      <c r="R12" s="3">
        <v>0</v>
      </c>
      <c r="S12" s="4">
        <f>P12+Q12-R12</f>
        <v>8.9499999999999993</v>
      </c>
      <c r="T12" s="3">
        <v>2.8</v>
      </c>
      <c r="U12" s="3">
        <v>6.85</v>
      </c>
      <c r="V12" s="3">
        <v>0</v>
      </c>
      <c r="W12" s="4">
        <f>T12+U12-V12</f>
        <v>9.6499999999999986</v>
      </c>
      <c r="X12" s="4">
        <f>K12+O12+S12+W12</f>
        <v>40.450000000000003</v>
      </c>
      <c r="Z12" t="s">
        <v>194</v>
      </c>
    </row>
    <row r="13" spans="1:26" x14ac:dyDescent="0.25">
      <c r="B13">
        <v>643880</v>
      </c>
      <c r="C13">
        <v>7791</v>
      </c>
      <c r="D13" t="s">
        <v>208</v>
      </c>
      <c r="E13">
        <v>2010</v>
      </c>
      <c r="F13" t="s">
        <v>21</v>
      </c>
      <c r="G13" t="s">
        <v>77</v>
      </c>
      <c r="H13" s="3">
        <v>3</v>
      </c>
      <c r="I13" s="3">
        <v>7.75</v>
      </c>
      <c r="J13" s="3">
        <v>0</v>
      </c>
      <c r="K13" s="4">
        <f>H13+I13-J13</f>
        <v>10.75</v>
      </c>
      <c r="L13" s="3">
        <v>1.6</v>
      </c>
      <c r="M13" s="3">
        <v>8.1999999999999993</v>
      </c>
      <c r="N13" s="3">
        <v>0</v>
      </c>
      <c r="O13" s="4">
        <f>L13+M13-N13</f>
        <v>9.7999999999999989</v>
      </c>
      <c r="P13" s="3">
        <v>2.7</v>
      </c>
      <c r="Q13" s="3">
        <v>7.85</v>
      </c>
      <c r="R13" s="3">
        <v>0</v>
      </c>
      <c r="S13" s="4">
        <f>P13+Q13-R13</f>
        <v>10.55</v>
      </c>
      <c r="T13" s="3">
        <v>2.8</v>
      </c>
      <c r="U13" s="3">
        <v>8.35</v>
      </c>
      <c r="V13" s="3">
        <v>0</v>
      </c>
      <c r="W13" s="4">
        <f>T13+U13-V13</f>
        <v>11.149999999999999</v>
      </c>
      <c r="X13" s="4">
        <f>K13+O13+S13+W13</f>
        <v>42.25</v>
      </c>
      <c r="Z13" t="s">
        <v>194</v>
      </c>
    </row>
    <row r="14" spans="1:26" x14ac:dyDescent="0.25">
      <c r="B14">
        <v>935210</v>
      </c>
      <c r="C14">
        <v>7791</v>
      </c>
      <c r="D14" t="s">
        <v>202</v>
      </c>
      <c r="E14">
        <v>2011</v>
      </c>
      <c r="F14" t="s">
        <v>21</v>
      </c>
      <c r="G14" t="s">
        <v>176</v>
      </c>
      <c r="H14" s="3">
        <v>3</v>
      </c>
      <c r="I14" s="3">
        <v>8.6999999999999993</v>
      </c>
      <c r="J14" s="3">
        <v>0</v>
      </c>
      <c r="K14" s="4">
        <f>H14+I14-J14</f>
        <v>11.7</v>
      </c>
      <c r="L14" s="3">
        <v>1.6</v>
      </c>
      <c r="M14" s="3">
        <v>8.9</v>
      </c>
      <c r="N14" s="3">
        <v>0</v>
      </c>
      <c r="O14" s="4">
        <f>L14+M14-N14</f>
        <v>10.5</v>
      </c>
      <c r="P14" s="3">
        <v>2.8</v>
      </c>
      <c r="Q14" s="3">
        <v>7.1</v>
      </c>
      <c r="R14" s="3">
        <v>0</v>
      </c>
      <c r="S14" s="4">
        <f>P14+Q14-R14</f>
        <v>9.8999999999999986</v>
      </c>
      <c r="T14" s="3">
        <v>3.1</v>
      </c>
      <c r="U14" s="3">
        <v>7.4</v>
      </c>
      <c r="V14" s="3">
        <v>0</v>
      </c>
      <c r="W14" s="4">
        <f>T14+U14-V14</f>
        <v>10.5</v>
      </c>
      <c r="X14" s="4">
        <f>K14+O14+S14+W14</f>
        <v>42.599999999999994</v>
      </c>
      <c r="Z14" t="s">
        <v>194</v>
      </c>
    </row>
    <row r="15" spans="1:26" x14ac:dyDescent="0.25">
      <c r="B15">
        <v>151116</v>
      </c>
      <c r="C15">
        <v>7791</v>
      </c>
      <c r="D15" t="s">
        <v>193</v>
      </c>
      <c r="E15">
        <v>2011</v>
      </c>
      <c r="F15" t="s">
        <v>21</v>
      </c>
      <c r="G15" t="s">
        <v>29</v>
      </c>
      <c r="H15" s="3">
        <v>3</v>
      </c>
      <c r="I15" s="3">
        <v>9.6</v>
      </c>
      <c r="J15" s="3">
        <v>0</v>
      </c>
      <c r="K15" s="24">
        <f>H15+I15-J15</f>
        <v>12.6</v>
      </c>
      <c r="L15" s="3">
        <v>1.6</v>
      </c>
      <c r="M15" s="3">
        <v>9.4</v>
      </c>
      <c r="N15" s="3">
        <v>0</v>
      </c>
      <c r="O15" s="24">
        <f>L15+M15-N15</f>
        <v>11</v>
      </c>
      <c r="P15" s="3">
        <v>2.9</v>
      </c>
      <c r="Q15" s="3">
        <v>8.9</v>
      </c>
      <c r="R15" s="3">
        <v>0</v>
      </c>
      <c r="S15" s="24">
        <f>P15+Q15-R15</f>
        <v>11.8</v>
      </c>
      <c r="T15" s="3">
        <v>3.1</v>
      </c>
      <c r="U15" s="3">
        <v>8.4499999999999993</v>
      </c>
      <c r="V15" s="3">
        <v>0</v>
      </c>
      <c r="W15" s="24">
        <f>T15+U15-V15</f>
        <v>11.549999999999999</v>
      </c>
      <c r="X15" s="24">
        <f>K15+O15+S15+W15</f>
        <v>46.95</v>
      </c>
      <c r="Z15" t="s">
        <v>194</v>
      </c>
    </row>
    <row r="16" spans="1:26" x14ac:dyDescent="0.25">
      <c r="B16">
        <v>780128</v>
      </c>
      <c r="C16">
        <v>7791</v>
      </c>
      <c r="D16" t="s">
        <v>199</v>
      </c>
      <c r="E16">
        <v>2012</v>
      </c>
      <c r="F16" t="s">
        <v>21</v>
      </c>
      <c r="G16" t="s">
        <v>29</v>
      </c>
      <c r="H16" s="3">
        <v>3</v>
      </c>
      <c r="I16" s="3">
        <v>9.0500000000000007</v>
      </c>
      <c r="J16" s="3">
        <v>0</v>
      </c>
      <c r="K16" s="4">
        <f>H16+I16-J16</f>
        <v>12.05</v>
      </c>
      <c r="L16" s="3">
        <v>1.6</v>
      </c>
      <c r="M16" s="3">
        <v>9.0500000000000007</v>
      </c>
      <c r="N16" s="3">
        <v>0</v>
      </c>
      <c r="O16" s="4">
        <f>L16+M16-N16</f>
        <v>10.65</v>
      </c>
      <c r="P16" s="3">
        <v>2.8</v>
      </c>
      <c r="Q16" s="3">
        <v>9.0500000000000007</v>
      </c>
      <c r="R16" s="3">
        <v>0</v>
      </c>
      <c r="S16" s="4">
        <f>P16+Q16-R16</f>
        <v>11.850000000000001</v>
      </c>
      <c r="T16" s="3">
        <v>2.9</v>
      </c>
      <c r="U16" s="3">
        <v>9.1</v>
      </c>
      <c r="V16" s="3">
        <v>0</v>
      </c>
      <c r="W16" s="4">
        <f>T16+U16-V16</f>
        <v>12</v>
      </c>
      <c r="X16" s="4">
        <f>K16+O16+S16+W16</f>
        <v>46.550000000000004</v>
      </c>
      <c r="Z16" t="s">
        <v>194</v>
      </c>
    </row>
    <row r="17" spans="2:26" x14ac:dyDescent="0.25">
      <c r="B17">
        <v>653503</v>
      </c>
      <c r="C17">
        <v>7791</v>
      </c>
      <c r="D17" t="s">
        <v>207</v>
      </c>
      <c r="E17">
        <v>2010</v>
      </c>
      <c r="F17" t="s">
        <v>21</v>
      </c>
      <c r="G17" t="s">
        <v>35</v>
      </c>
      <c r="H17" s="3">
        <v>3</v>
      </c>
      <c r="I17" s="3">
        <v>9.0500000000000007</v>
      </c>
      <c r="J17" s="3">
        <v>0</v>
      </c>
      <c r="K17" s="4">
        <f>H17+I17-J17</f>
        <v>12.05</v>
      </c>
      <c r="L17" s="3">
        <v>1.6</v>
      </c>
      <c r="M17" s="3">
        <v>9.3000000000000007</v>
      </c>
      <c r="N17" s="3">
        <v>0</v>
      </c>
      <c r="O17" s="4">
        <f>L17+M17-N17</f>
        <v>10.9</v>
      </c>
      <c r="P17" s="3">
        <v>2.9</v>
      </c>
      <c r="Q17" s="3">
        <v>8.75</v>
      </c>
      <c r="R17" s="3">
        <v>0</v>
      </c>
      <c r="S17" s="4">
        <f>P17+Q17-R17</f>
        <v>11.65</v>
      </c>
      <c r="T17" s="3">
        <v>3.1</v>
      </c>
      <c r="U17" s="3">
        <v>8</v>
      </c>
      <c r="V17" s="3">
        <v>0</v>
      </c>
      <c r="W17" s="4">
        <f>T17+U17-V17</f>
        <v>11.1</v>
      </c>
      <c r="X17" s="4">
        <f>K17+O17+S17+W17</f>
        <v>45.7</v>
      </c>
      <c r="Z17" t="s">
        <v>205</v>
      </c>
    </row>
    <row r="18" spans="2:26" x14ac:dyDescent="0.25">
      <c r="B18">
        <v>280640</v>
      </c>
      <c r="C18">
        <v>7791</v>
      </c>
      <c r="D18" t="s">
        <v>201</v>
      </c>
      <c r="E18">
        <v>2012</v>
      </c>
      <c r="F18" t="s">
        <v>21</v>
      </c>
      <c r="G18" t="s">
        <v>29</v>
      </c>
      <c r="H18" s="3">
        <v>3</v>
      </c>
      <c r="I18" s="3">
        <v>9.35</v>
      </c>
      <c r="J18" s="3">
        <v>0</v>
      </c>
      <c r="K18" s="4">
        <f>H18+I18-J18</f>
        <v>12.35</v>
      </c>
      <c r="L18" s="3">
        <v>1.6</v>
      </c>
      <c r="M18" s="3">
        <v>9.1</v>
      </c>
      <c r="N18" s="3">
        <v>0</v>
      </c>
      <c r="O18" s="4">
        <f>L18+M18-N18</f>
        <v>10.7</v>
      </c>
      <c r="P18" s="3">
        <v>2.9</v>
      </c>
      <c r="Q18" s="3">
        <v>7.3</v>
      </c>
      <c r="R18" s="3">
        <v>0</v>
      </c>
      <c r="S18" s="4">
        <f>P18+Q18-R18</f>
        <v>10.199999999999999</v>
      </c>
      <c r="T18" s="3">
        <v>2.9</v>
      </c>
      <c r="U18" s="3">
        <v>8.25</v>
      </c>
      <c r="V18" s="3">
        <v>0</v>
      </c>
      <c r="W18" s="4">
        <f>T18+U18-V18</f>
        <v>11.15</v>
      </c>
      <c r="X18" s="4">
        <f>K18+O18+S18+W18</f>
        <v>44.4</v>
      </c>
      <c r="Z18" t="s">
        <v>205</v>
      </c>
    </row>
    <row r="19" spans="2:26" x14ac:dyDescent="0.25">
      <c r="B19">
        <v>683721</v>
      </c>
      <c r="C19">
        <v>7791</v>
      </c>
      <c r="D19" t="s">
        <v>198</v>
      </c>
      <c r="E19">
        <v>2012</v>
      </c>
      <c r="F19" t="s">
        <v>21</v>
      </c>
      <c r="G19" t="s">
        <v>29</v>
      </c>
      <c r="H19" s="3">
        <v>3</v>
      </c>
      <c r="I19" s="3">
        <v>8.9</v>
      </c>
      <c r="J19" s="3">
        <v>0</v>
      </c>
      <c r="K19" s="4">
        <f>H19+I19-J19</f>
        <v>11.9</v>
      </c>
      <c r="L19" s="3">
        <v>1.6</v>
      </c>
      <c r="M19" s="3">
        <v>8.85</v>
      </c>
      <c r="N19" s="3">
        <v>0</v>
      </c>
      <c r="O19" s="4">
        <f>L19+M19-N19</f>
        <v>10.45</v>
      </c>
      <c r="P19" s="3">
        <v>2.8</v>
      </c>
      <c r="Q19" s="3">
        <v>8.75</v>
      </c>
      <c r="R19" s="3">
        <v>0</v>
      </c>
      <c r="S19" s="4">
        <f>P19+Q19-R19</f>
        <v>11.55</v>
      </c>
      <c r="T19" s="3">
        <v>3</v>
      </c>
      <c r="U19" s="3">
        <v>8.4</v>
      </c>
      <c r="V19" s="3">
        <v>0</v>
      </c>
      <c r="W19" s="4">
        <f>T19+U19-V19</f>
        <v>11.4</v>
      </c>
      <c r="X19" s="4">
        <f>K19+O19+S19+W19</f>
        <v>45.300000000000004</v>
      </c>
      <c r="Z19" t="s">
        <v>205</v>
      </c>
    </row>
    <row r="20" spans="2:26" x14ac:dyDescent="0.25">
      <c r="B20">
        <v>835276</v>
      </c>
      <c r="C20">
        <v>7791</v>
      </c>
      <c r="D20" t="s">
        <v>209</v>
      </c>
      <c r="E20">
        <v>2011</v>
      </c>
      <c r="F20" t="s">
        <v>21</v>
      </c>
      <c r="G20" t="s">
        <v>35</v>
      </c>
      <c r="H20" s="3">
        <v>3</v>
      </c>
      <c r="I20" s="3">
        <v>8.5</v>
      </c>
      <c r="J20" s="3">
        <v>0</v>
      </c>
      <c r="K20" s="4">
        <f>H20+I20-J20</f>
        <v>11.5</v>
      </c>
      <c r="L20" s="3">
        <v>1.6</v>
      </c>
      <c r="M20" s="3">
        <v>8.85</v>
      </c>
      <c r="N20" s="3">
        <v>0</v>
      </c>
      <c r="O20" s="4">
        <f>L20+M20-N20</f>
        <v>10.45</v>
      </c>
      <c r="P20" s="3">
        <v>2.8</v>
      </c>
      <c r="Q20" s="3">
        <v>8.5500000000000007</v>
      </c>
      <c r="R20" s="3">
        <v>0</v>
      </c>
      <c r="S20" s="4">
        <f>P20+Q20-R20</f>
        <v>11.350000000000001</v>
      </c>
      <c r="T20" s="3">
        <v>2.9</v>
      </c>
      <c r="U20" s="3">
        <v>8.35</v>
      </c>
      <c r="V20" s="3">
        <v>0</v>
      </c>
      <c r="W20" s="4">
        <f>T20+U20-V20</f>
        <v>11.25</v>
      </c>
      <c r="X20" s="4">
        <f>K20+O20+S20+W20</f>
        <v>44.55</v>
      </c>
      <c r="Z20" t="s">
        <v>205</v>
      </c>
    </row>
    <row r="21" spans="2:26" x14ac:dyDescent="0.25">
      <c r="B21">
        <v>303069</v>
      </c>
      <c r="C21">
        <v>7791</v>
      </c>
      <c r="D21" t="s">
        <v>211</v>
      </c>
      <c r="E21">
        <v>2011</v>
      </c>
      <c r="F21" t="s">
        <v>21</v>
      </c>
      <c r="G21" t="s">
        <v>35</v>
      </c>
      <c r="H21" s="3">
        <v>3</v>
      </c>
      <c r="I21" s="3">
        <v>9</v>
      </c>
      <c r="J21" s="3">
        <v>0</v>
      </c>
      <c r="K21" s="4">
        <f>H21+I21-J21</f>
        <v>12</v>
      </c>
      <c r="L21" s="3">
        <v>1.6</v>
      </c>
      <c r="M21" s="3">
        <v>9</v>
      </c>
      <c r="N21" s="3">
        <v>0</v>
      </c>
      <c r="O21" s="4">
        <f>L21+M21-N21</f>
        <v>10.6</v>
      </c>
      <c r="P21" s="3">
        <v>2.7</v>
      </c>
      <c r="Q21" s="3">
        <v>8.6</v>
      </c>
      <c r="R21" s="3">
        <v>0</v>
      </c>
      <c r="S21" s="4">
        <f>P21+Q21-R21</f>
        <v>11.3</v>
      </c>
      <c r="T21" s="3">
        <v>3</v>
      </c>
      <c r="U21" s="3">
        <v>8.4</v>
      </c>
      <c r="V21" s="3">
        <v>0</v>
      </c>
      <c r="W21" s="4">
        <f>T21+U21-V21</f>
        <v>11.4</v>
      </c>
      <c r="X21" s="4">
        <f>K21+O21+S21+W21</f>
        <v>45.300000000000004</v>
      </c>
      <c r="Z21" t="s">
        <v>210</v>
      </c>
    </row>
    <row r="22" spans="2:26" x14ac:dyDescent="0.25">
      <c r="B22">
        <v>531526</v>
      </c>
      <c r="C22">
        <v>4142</v>
      </c>
      <c r="D22" t="s">
        <v>217</v>
      </c>
      <c r="E22">
        <v>2011</v>
      </c>
      <c r="F22" t="s">
        <v>51</v>
      </c>
      <c r="G22" t="s">
        <v>97</v>
      </c>
      <c r="H22" s="3">
        <v>3</v>
      </c>
      <c r="I22" s="3">
        <v>7.6</v>
      </c>
      <c r="J22" s="3">
        <v>0</v>
      </c>
      <c r="K22" s="4">
        <f>H22+I22-J22</f>
        <v>10.6</v>
      </c>
      <c r="L22" s="3">
        <v>1.6</v>
      </c>
      <c r="M22" s="3">
        <v>8.1999999999999993</v>
      </c>
      <c r="N22" s="3">
        <v>0</v>
      </c>
      <c r="O22" s="4">
        <f>L22+M22-N22</f>
        <v>9.7999999999999989</v>
      </c>
      <c r="P22" s="3">
        <v>2.8</v>
      </c>
      <c r="Q22" s="3">
        <v>7.15</v>
      </c>
      <c r="R22" s="3">
        <v>0</v>
      </c>
      <c r="S22" s="4">
        <f>P22+Q22-R22</f>
        <v>9.9499999999999993</v>
      </c>
      <c r="T22" s="3">
        <v>2.8</v>
      </c>
      <c r="U22" s="3">
        <v>7.9</v>
      </c>
      <c r="V22" s="3">
        <v>0</v>
      </c>
      <c r="W22" s="4">
        <f>T22+U22-V22</f>
        <v>10.7</v>
      </c>
      <c r="X22" s="4">
        <f>K22+O22+S22+W22</f>
        <v>41.05</v>
      </c>
      <c r="Z22" t="s">
        <v>210</v>
      </c>
    </row>
    <row r="23" spans="2:26" x14ac:dyDescent="0.25">
      <c r="B23">
        <v>654972</v>
      </c>
      <c r="C23">
        <v>4142</v>
      </c>
      <c r="D23" t="s">
        <v>218</v>
      </c>
      <c r="E23">
        <v>2011</v>
      </c>
      <c r="F23" t="s">
        <v>51</v>
      </c>
      <c r="G23" t="s">
        <v>97</v>
      </c>
      <c r="H23" s="3">
        <v>3</v>
      </c>
      <c r="I23" s="3">
        <v>7.25</v>
      </c>
      <c r="J23" s="3">
        <v>0</v>
      </c>
      <c r="K23" s="4">
        <f>H23+I23-J23</f>
        <v>10.25</v>
      </c>
      <c r="L23" s="3">
        <v>1.6</v>
      </c>
      <c r="M23" s="3">
        <v>8.35</v>
      </c>
      <c r="N23" s="3">
        <v>0</v>
      </c>
      <c r="O23" s="4">
        <f>L23+M23-N23</f>
        <v>9.9499999999999993</v>
      </c>
      <c r="P23" s="3">
        <v>2.8</v>
      </c>
      <c r="Q23" s="3">
        <v>7.5</v>
      </c>
      <c r="R23" s="3">
        <v>0</v>
      </c>
      <c r="S23" s="4">
        <f>P23+Q23-R23</f>
        <v>10.3</v>
      </c>
      <c r="T23" s="3">
        <v>2.7</v>
      </c>
      <c r="U23" s="3">
        <v>7.9</v>
      </c>
      <c r="V23" s="3">
        <v>0</v>
      </c>
      <c r="W23" s="4">
        <f>T23+U23-V23</f>
        <v>10.600000000000001</v>
      </c>
      <c r="X23" s="4">
        <f>K23+O23+S23+W23</f>
        <v>41.1</v>
      </c>
    </row>
    <row r="24" spans="2:26" x14ac:dyDescent="0.25">
      <c r="C24">
        <v>9381</v>
      </c>
      <c r="D24" t="s">
        <v>212</v>
      </c>
      <c r="E24">
        <v>2012</v>
      </c>
      <c r="F24" t="s">
        <v>53</v>
      </c>
      <c r="H24" s="3">
        <v>3</v>
      </c>
      <c r="I24" s="3">
        <v>8</v>
      </c>
      <c r="J24" s="3">
        <v>0</v>
      </c>
      <c r="K24" s="4">
        <f>H24+I24-J24</f>
        <v>11</v>
      </c>
      <c r="L24" s="3">
        <v>1.1000000000000001</v>
      </c>
      <c r="M24" s="3">
        <v>7.95</v>
      </c>
      <c r="N24" s="3">
        <v>0</v>
      </c>
      <c r="O24" s="4">
        <f>L24+M24-N24</f>
        <v>9.0500000000000007</v>
      </c>
      <c r="P24" s="3">
        <v>2.8</v>
      </c>
      <c r="Q24" s="3">
        <v>6.8</v>
      </c>
      <c r="R24" s="3">
        <v>0</v>
      </c>
      <c r="S24" s="4">
        <f>P24+Q24-R24</f>
        <v>9.6</v>
      </c>
      <c r="T24" s="3">
        <v>2.9</v>
      </c>
      <c r="U24" s="3">
        <v>6.15</v>
      </c>
      <c r="V24" s="3">
        <v>0</v>
      </c>
      <c r="W24" s="4">
        <f>T24+U24-V24</f>
        <v>9.0500000000000007</v>
      </c>
      <c r="X24" s="4">
        <f>K24+O24+S24+W24</f>
        <v>38.700000000000003</v>
      </c>
    </row>
    <row r="25" spans="2:26" x14ac:dyDescent="0.25">
      <c r="C25">
        <v>9381</v>
      </c>
      <c r="D25" t="s">
        <v>213</v>
      </c>
      <c r="E25">
        <v>2011</v>
      </c>
      <c r="F25" t="s">
        <v>53</v>
      </c>
      <c r="H25" s="3">
        <v>3</v>
      </c>
      <c r="I25" s="3">
        <v>7.7</v>
      </c>
      <c r="J25" s="3">
        <v>0</v>
      </c>
      <c r="K25" s="4">
        <f>H25+I25-J25</f>
        <v>10.7</v>
      </c>
      <c r="L25" s="3">
        <v>1.6</v>
      </c>
      <c r="M25" s="3">
        <v>7.9</v>
      </c>
      <c r="N25" s="3">
        <v>0</v>
      </c>
      <c r="O25" s="4">
        <f>L25+M25-N25</f>
        <v>9.5</v>
      </c>
      <c r="P25" s="3">
        <v>2.8</v>
      </c>
      <c r="Q25" s="3">
        <v>5.9</v>
      </c>
      <c r="R25" s="3">
        <v>0</v>
      </c>
      <c r="S25" s="4">
        <f>P25+Q25-R25</f>
        <v>8.6999999999999993</v>
      </c>
      <c r="T25" s="3">
        <v>2.9</v>
      </c>
      <c r="U25" s="3">
        <v>6.7</v>
      </c>
      <c r="V25" s="3">
        <v>0</v>
      </c>
      <c r="W25" s="4">
        <f>T25+U25-V25</f>
        <v>9.6</v>
      </c>
      <c r="X25" s="4">
        <f>K25+O25+S25+W25</f>
        <v>38.5</v>
      </c>
    </row>
    <row r="26" spans="2:26" x14ac:dyDescent="0.25">
      <c r="C26">
        <v>9381</v>
      </c>
      <c r="D26" t="s">
        <v>214</v>
      </c>
      <c r="E26">
        <v>2011</v>
      </c>
      <c r="F26" t="s">
        <v>53</v>
      </c>
      <c r="H26" s="3">
        <v>3</v>
      </c>
      <c r="I26" s="3">
        <v>7.95</v>
      </c>
      <c r="J26" s="3">
        <v>0</v>
      </c>
      <c r="K26" s="4">
        <f>H26+I26-J26</f>
        <v>10.95</v>
      </c>
      <c r="L26" s="3">
        <v>1.1000000000000001</v>
      </c>
      <c r="M26" s="3">
        <v>7.3</v>
      </c>
      <c r="N26" s="3">
        <v>0</v>
      </c>
      <c r="O26" s="4">
        <f>L26+M26-N26</f>
        <v>8.4</v>
      </c>
      <c r="P26" s="3">
        <v>2.1</v>
      </c>
      <c r="Q26" s="3">
        <v>4.8499999999999996</v>
      </c>
      <c r="R26" s="3">
        <v>0</v>
      </c>
      <c r="S26" s="4">
        <f>P26+Q26-R26</f>
        <v>6.9499999999999993</v>
      </c>
      <c r="T26" s="3">
        <v>2.9</v>
      </c>
      <c r="U26" s="3">
        <v>7.3</v>
      </c>
      <c r="V26" s="3">
        <v>0</v>
      </c>
      <c r="W26" s="4">
        <f>T26+U26-V26</f>
        <v>10.199999999999999</v>
      </c>
      <c r="X26" s="4">
        <f>K26+O26+S26+W26</f>
        <v>36.5</v>
      </c>
    </row>
    <row r="27" spans="2:26" x14ac:dyDescent="0.25">
      <c r="C27">
        <v>9381</v>
      </c>
      <c r="D27" t="s">
        <v>215</v>
      </c>
      <c r="E27">
        <v>2011</v>
      </c>
      <c r="F27" t="s">
        <v>53</v>
      </c>
      <c r="G27" t="s">
        <v>97</v>
      </c>
      <c r="H27" s="3">
        <v>3</v>
      </c>
      <c r="I27" s="3">
        <v>7.75</v>
      </c>
      <c r="J27" s="3">
        <v>0</v>
      </c>
      <c r="K27" s="4">
        <f>H27+I27-J27</f>
        <v>10.75</v>
      </c>
      <c r="L27" s="3">
        <v>1.7</v>
      </c>
      <c r="M27" s="3">
        <v>6.45</v>
      </c>
      <c r="N27" s="3">
        <v>1</v>
      </c>
      <c r="O27" s="4">
        <f>L27+M27-N27</f>
        <v>7.15</v>
      </c>
      <c r="P27" s="3">
        <v>2.8</v>
      </c>
      <c r="Q27" s="3">
        <v>6.9</v>
      </c>
      <c r="R27" s="3">
        <v>0</v>
      </c>
      <c r="S27" s="4">
        <f>P27+Q27-R27</f>
        <v>9.6999999999999993</v>
      </c>
      <c r="T27" s="3">
        <v>2.9</v>
      </c>
      <c r="U27" s="3">
        <v>6.45</v>
      </c>
      <c r="V27" s="3">
        <v>0</v>
      </c>
      <c r="W27" s="4">
        <f>T27+U27-V27</f>
        <v>9.35</v>
      </c>
      <c r="X27" s="4">
        <f>K27+O27+S27+W27</f>
        <v>36.949999999999996</v>
      </c>
    </row>
    <row r="28" spans="2:26" x14ac:dyDescent="0.25">
      <c r="B28">
        <v>236825</v>
      </c>
      <c r="C28">
        <v>4142</v>
      </c>
      <c r="D28" t="s">
        <v>184</v>
      </c>
      <c r="E28">
        <v>2011</v>
      </c>
      <c r="F28" t="s">
        <v>51</v>
      </c>
      <c r="G28" t="s">
        <v>97</v>
      </c>
      <c r="H28" s="3">
        <v>3</v>
      </c>
      <c r="I28" s="3">
        <v>8.85</v>
      </c>
      <c r="J28" s="3">
        <v>0</v>
      </c>
      <c r="K28" s="4">
        <f>H28+I28-J28</f>
        <v>11.85</v>
      </c>
      <c r="L28" s="3">
        <v>1.6</v>
      </c>
      <c r="M28" s="3">
        <v>8.9</v>
      </c>
      <c r="N28" s="3">
        <v>0</v>
      </c>
      <c r="O28" s="4">
        <f>L28+M28-N28</f>
        <v>10.5</v>
      </c>
      <c r="P28" s="3">
        <v>2.7</v>
      </c>
      <c r="Q28" s="3">
        <v>8</v>
      </c>
      <c r="R28" s="3">
        <v>0</v>
      </c>
      <c r="S28" s="4">
        <f>P28+Q28-R28</f>
        <v>10.7</v>
      </c>
      <c r="T28" s="3">
        <v>2.7</v>
      </c>
      <c r="U28" s="3">
        <v>6.95</v>
      </c>
      <c r="V28" s="3">
        <v>0</v>
      </c>
      <c r="W28" s="4">
        <f>T28+U28-V28</f>
        <v>9.65</v>
      </c>
      <c r="X28" s="4">
        <f>K28+O28+S28+W28</f>
        <v>42.699999999999996</v>
      </c>
    </row>
    <row r="29" spans="2:26" x14ac:dyDescent="0.25">
      <c r="B29">
        <v>225644</v>
      </c>
      <c r="C29">
        <v>4142</v>
      </c>
      <c r="D29" t="s">
        <v>185</v>
      </c>
      <c r="E29">
        <v>2010</v>
      </c>
      <c r="F29" t="s">
        <v>51</v>
      </c>
      <c r="G29" t="s">
        <v>97</v>
      </c>
      <c r="H29" s="3">
        <v>3</v>
      </c>
      <c r="I29" s="3">
        <v>8.75</v>
      </c>
      <c r="J29" s="3">
        <v>0</v>
      </c>
      <c r="K29" s="4">
        <f>H29+I29-J29</f>
        <v>11.75</v>
      </c>
      <c r="L29" s="3">
        <v>1.6</v>
      </c>
      <c r="M29" s="3">
        <v>9.15</v>
      </c>
      <c r="N29" s="3">
        <v>0</v>
      </c>
      <c r="O29" s="4">
        <f>L29+M29-N29</f>
        <v>10.75</v>
      </c>
      <c r="P29" s="3">
        <v>2.8</v>
      </c>
      <c r="Q29" s="3">
        <v>8.1999999999999993</v>
      </c>
      <c r="R29" s="3">
        <v>0</v>
      </c>
      <c r="S29" s="4">
        <f>P29+Q29-R29</f>
        <v>11</v>
      </c>
      <c r="T29" s="3">
        <v>2.9</v>
      </c>
      <c r="U29" s="3">
        <v>8.9</v>
      </c>
      <c r="V29" s="3">
        <v>0</v>
      </c>
      <c r="W29" s="4">
        <f>T29+U29-V29</f>
        <v>11.8</v>
      </c>
      <c r="X29" s="4">
        <f>K29+O29+S29+W29</f>
        <v>45.3</v>
      </c>
    </row>
    <row r="30" spans="2:26" x14ac:dyDescent="0.25">
      <c r="B30">
        <v>660420</v>
      </c>
      <c r="C30">
        <v>4142</v>
      </c>
      <c r="D30" t="s">
        <v>186</v>
      </c>
      <c r="E30">
        <v>2012</v>
      </c>
      <c r="F30" t="s">
        <v>51</v>
      </c>
      <c r="H30" s="3">
        <v>3</v>
      </c>
      <c r="I30" s="3">
        <v>7.9</v>
      </c>
      <c r="J30" s="3">
        <v>0</v>
      </c>
      <c r="K30" s="4">
        <f>H30+I30-J30</f>
        <v>10.9</v>
      </c>
      <c r="L30" s="3">
        <v>1.6</v>
      </c>
      <c r="M30" s="3">
        <v>9</v>
      </c>
      <c r="N30" s="3">
        <v>0</v>
      </c>
      <c r="O30" s="4">
        <f>L30+M30-N30</f>
        <v>10.6</v>
      </c>
      <c r="P30" s="3">
        <v>2.8</v>
      </c>
      <c r="Q30" s="3">
        <v>7.1</v>
      </c>
      <c r="R30" s="3">
        <v>0</v>
      </c>
      <c r="S30" s="4">
        <f>P30+Q30-R30</f>
        <v>9.8999999999999986</v>
      </c>
      <c r="T30" s="3">
        <v>2.2999999999999998</v>
      </c>
      <c r="U30" s="3">
        <v>7.15</v>
      </c>
      <c r="V30" s="3">
        <v>0</v>
      </c>
      <c r="W30" s="4">
        <f>T30+U30-V30</f>
        <v>9.4499999999999993</v>
      </c>
      <c r="X30" s="4">
        <f>K30+O30+S30+W30</f>
        <v>40.849999999999994</v>
      </c>
    </row>
    <row r="31" spans="2:26" x14ac:dyDescent="0.25">
      <c r="B31">
        <v>402560</v>
      </c>
      <c r="C31">
        <v>4142</v>
      </c>
      <c r="D31" t="s">
        <v>187</v>
      </c>
      <c r="E31">
        <v>2010</v>
      </c>
      <c r="F31" t="s">
        <v>51</v>
      </c>
      <c r="H31" s="3">
        <v>3</v>
      </c>
      <c r="I31" s="3">
        <v>9</v>
      </c>
      <c r="J31" s="3">
        <v>0</v>
      </c>
      <c r="K31" s="4">
        <f>H31+I31-J31</f>
        <v>12</v>
      </c>
      <c r="L31" s="3">
        <v>1.6</v>
      </c>
      <c r="M31" s="3">
        <v>9.0500000000000007</v>
      </c>
      <c r="N31" s="3">
        <v>0</v>
      </c>
      <c r="O31" s="4">
        <f>L31+M31-N31</f>
        <v>10.65</v>
      </c>
      <c r="P31" s="3">
        <v>2.8</v>
      </c>
      <c r="Q31" s="3">
        <v>6.6</v>
      </c>
      <c r="R31" s="3">
        <v>0</v>
      </c>
      <c r="S31" s="4">
        <f>P31+Q31-R31</f>
        <v>9.3999999999999986</v>
      </c>
      <c r="T31" s="3">
        <v>2.8</v>
      </c>
      <c r="U31" s="3">
        <v>8.3000000000000007</v>
      </c>
      <c r="V31" s="3">
        <v>0</v>
      </c>
      <c r="W31" s="4">
        <f>T31+U31-V31</f>
        <v>11.100000000000001</v>
      </c>
      <c r="X31" s="4">
        <f>K31+O31+S31+W31</f>
        <v>43.15</v>
      </c>
    </row>
    <row r="32" spans="2:26" x14ac:dyDescent="0.25">
      <c r="D32" t="s">
        <v>203</v>
      </c>
      <c r="H32" s="3">
        <v>3</v>
      </c>
      <c r="I32" s="3">
        <v>8</v>
      </c>
      <c r="J32" s="3">
        <v>0</v>
      </c>
      <c r="K32" s="4">
        <f>H32+I32-J32</f>
        <v>11</v>
      </c>
      <c r="L32" s="3">
        <v>1.6</v>
      </c>
      <c r="M32" s="3">
        <v>8.9499999999999993</v>
      </c>
      <c r="N32" s="3">
        <v>0</v>
      </c>
      <c r="O32" s="4">
        <f>L32+M32-N32</f>
        <v>10.549999999999999</v>
      </c>
      <c r="P32" s="3">
        <v>2.9</v>
      </c>
      <c r="Q32" s="3">
        <v>5.95</v>
      </c>
      <c r="R32" s="3">
        <v>0</v>
      </c>
      <c r="S32" s="4">
        <f>P32+Q32-R32</f>
        <v>8.85</v>
      </c>
      <c r="T32" s="3">
        <v>2.9</v>
      </c>
      <c r="U32" s="3">
        <v>7.95</v>
      </c>
      <c r="V32" s="3">
        <v>0</v>
      </c>
      <c r="W32" s="4">
        <f>T32+U32-V32</f>
        <v>10.85</v>
      </c>
      <c r="X32" s="4">
        <f>K32+O32+S32+W32</f>
        <v>41.25</v>
      </c>
    </row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6"/>
  <sheetViews>
    <sheetView tabSelected="1" topLeftCell="B1" zoomScale="85" zoomScaleNormal="85" workbookViewId="0">
      <selection activeCell="B1" sqref="B1"/>
    </sheetView>
  </sheetViews>
  <sheetFormatPr defaultRowHeight="15" x14ac:dyDescent="0.25"/>
  <cols>
    <col min="1" max="1" width="10" hidden="1" customWidth="1"/>
    <col min="2" max="2" width="6.5703125" customWidth="1"/>
    <col min="3" max="3" width="10" hidden="1" customWidth="1"/>
    <col min="4" max="4" width="9" hidden="1" customWidth="1"/>
    <col min="5" max="5" width="19" customWidth="1"/>
    <col min="6" max="6" width="8.140625" customWidth="1"/>
    <col min="7" max="7" width="13.28515625" customWidth="1"/>
    <col min="8" max="8" width="21.7109375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6" max="32" width="0" hidden="1" customWidth="1"/>
  </cols>
  <sheetData>
    <row r="1" spans="1:30" ht="18.75" x14ac:dyDescent="0.3">
      <c r="E1" s="21" t="s">
        <v>0</v>
      </c>
    </row>
    <row r="2" spans="1:30" ht="18.75" x14ac:dyDescent="0.3">
      <c r="E2" s="21" t="s">
        <v>1</v>
      </c>
    </row>
    <row r="3" spans="1:30" ht="18.75" x14ac:dyDescent="0.3">
      <c r="E3" s="21" t="s">
        <v>192</v>
      </c>
    </row>
    <row r="6" spans="1:30" x14ac:dyDescent="0.25">
      <c r="A6" s="2" t="s">
        <v>3</v>
      </c>
      <c r="B6" s="22" t="s">
        <v>3</v>
      </c>
      <c r="C6" s="22" t="s">
        <v>54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10</v>
      </c>
      <c r="N6" s="22" t="s">
        <v>11</v>
      </c>
      <c r="O6" s="22" t="s">
        <v>12</v>
      </c>
      <c r="P6" s="22" t="s">
        <v>14</v>
      </c>
      <c r="Q6" s="22" t="s">
        <v>10</v>
      </c>
      <c r="R6" s="22" t="s">
        <v>11</v>
      </c>
      <c r="S6" s="22" t="s">
        <v>12</v>
      </c>
      <c r="T6" s="22" t="s">
        <v>15</v>
      </c>
      <c r="U6" s="22" t="s">
        <v>10</v>
      </c>
      <c r="V6" s="22" t="s">
        <v>11</v>
      </c>
      <c r="W6" s="22" t="s">
        <v>12</v>
      </c>
      <c r="X6" s="22" t="s">
        <v>16</v>
      </c>
      <c r="Y6" s="22" t="s">
        <v>17</v>
      </c>
      <c r="Z6" s="22" t="s">
        <v>18</v>
      </c>
      <c r="AA6" s="22" t="s">
        <v>55</v>
      </c>
      <c r="AB6" s="22" t="s">
        <v>56</v>
      </c>
      <c r="AC6" s="22" t="s">
        <v>57</v>
      </c>
      <c r="AD6" s="22" t="s">
        <v>19</v>
      </c>
    </row>
    <row r="7" spans="1:30" x14ac:dyDescent="0.25">
      <c r="A7" s="5"/>
      <c r="B7" s="23"/>
      <c r="C7" s="23">
        <v>3087</v>
      </c>
      <c r="D7" s="23">
        <v>7791</v>
      </c>
      <c r="E7" s="23" t="s">
        <v>61</v>
      </c>
      <c r="F7" s="23"/>
      <c r="G7" s="23"/>
      <c r="H7" s="23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3"/>
      <c r="AA7">
        <f>Y30</f>
        <v>128.85</v>
      </c>
      <c r="AB7" t="str">
        <f>E25</f>
        <v>Gymnastický klub Vítkovice, z.s.</v>
      </c>
      <c r="AC7">
        <v>1</v>
      </c>
    </row>
    <row r="8" spans="1:30" x14ac:dyDescent="0.25">
      <c r="B8" s="16" t="s">
        <v>235</v>
      </c>
      <c r="C8">
        <f>'3641_V. liga'!B15</f>
        <v>151116</v>
      </c>
      <c r="D8">
        <f>'3641_V. liga'!C15</f>
        <v>7791</v>
      </c>
      <c r="E8" t="str">
        <f>'3641_V. liga'!D15</f>
        <v>Biolková Julie</v>
      </c>
      <c r="F8">
        <f>'3641_V. liga'!E15</f>
        <v>2011</v>
      </c>
      <c r="G8" t="str">
        <f>'3641_V. liga'!F15</f>
        <v>GK Vítkovice</v>
      </c>
      <c r="H8" t="str">
        <f>'3641_V. liga'!G15</f>
        <v>Prutkayová</v>
      </c>
      <c r="I8" s="3">
        <f>'3641_V. liga'!H15</f>
        <v>3</v>
      </c>
      <c r="J8" s="3">
        <f>'3641_V. liga'!I15</f>
        <v>9.6</v>
      </c>
      <c r="K8" s="3">
        <f>'3641_V. liga'!J15</f>
        <v>0</v>
      </c>
      <c r="L8" s="3">
        <f>'3641_V. liga'!K15</f>
        <v>12.6</v>
      </c>
      <c r="M8" s="3">
        <f>'3641_V. liga'!L15</f>
        <v>1.6</v>
      </c>
      <c r="N8" s="3">
        <f>'3641_V. liga'!M15</f>
        <v>9.4</v>
      </c>
      <c r="O8" s="3">
        <f>'3641_V. liga'!N15</f>
        <v>0</v>
      </c>
      <c r="P8" s="3">
        <f>'3641_V. liga'!O15</f>
        <v>11</v>
      </c>
      <c r="Q8" s="3">
        <f>'3641_V. liga'!P15</f>
        <v>2.9</v>
      </c>
      <c r="R8" s="3">
        <f>'3641_V. liga'!Q15</f>
        <v>8.9</v>
      </c>
      <c r="S8" s="3">
        <f>'3641_V. liga'!R15</f>
        <v>0</v>
      </c>
      <c r="T8" s="3">
        <f>'3641_V. liga'!S15</f>
        <v>11.8</v>
      </c>
      <c r="U8" s="3">
        <f>'3641_V. liga'!T15</f>
        <v>3.1</v>
      </c>
      <c r="V8" s="3">
        <f>'3641_V. liga'!U15</f>
        <v>8.4499999999999993</v>
      </c>
      <c r="W8" s="3">
        <f>'3641_V. liga'!V15</f>
        <v>0</v>
      </c>
      <c r="X8" s="3">
        <f>'3641_V. liga'!W15</f>
        <v>11.549999999999999</v>
      </c>
      <c r="Y8" s="3">
        <f>'3641_V. liga'!X15</f>
        <v>46.95</v>
      </c>
      <c r="AA8">
        <f>Y30</f>
        <v>128.85</v>
      </c>
      <c r="AB8" t="str">
        <f>E25</f>
        <v>Gymnastický klub Vítkovice, z.s.</v>
      </c>
      <c r="AC8">
        <v>2</v>
      </c>
    </row>
    <row r="9" spans="1:30" x14ac:dyDescent="0.25">
      <c r="B9" s="16"/>
      <c r="C9">
        <f>'3641_V. liga'!B16</f>
        <v>780128</v>
      </c>
      <c r="D9">
        <f>'3641_V. liga'!C16</f>
        <v>7791</v>
      </c>
      <c r="E9" t="str">
        <f>'3641_V. liga'!D16</f>
        <v>Kolářová Zoe Laura</v>
      </c>
      <c r="F9">
        <f>'3641_V. liga'!E16</f>
        <v>2012</v>
      </c>
      <c r="G9" t="str">
        <f>'3641_V. liga'!F16</f>
        <v>GK Vítkovice</v>
      </c>
      <c r="H9" t="str">
        <f>'3641_V. liga'!G16</f>
        <v>Prutkayová</v>
      </c>
      <c r="I9" s="3">
        <f>'3641_V. liga'!H16</f>
        <v>3</v>
      </c>
      <c r="J9" s="3">
        <f>'3641_V. liga'!I16</f>
        <v>9.0500000000000007</v>
      </c>
      <c r="K9" s="3">
        <f>'3641_V. liga'!J16</f>
        <v>0</v>
      </c>
      <c r="L9" s="3">
        <f>'3641_V. liga'!K16</f>
        <v>12.05</v>
      </c>
      <c r="M9" s="3">
        <f>'3641_V. liga'!L16</f>
        <v>1.6</v>
      </c>
      <c r="N9" s="3">
        <f>'3641_V. liga'!M16</f>
        <v>9.0500000000000007</v>
      </c>
      <c r="O9" s="3">
        <f>'3641_V. liga'!N16</f>
        <v>0</v>
      </c>
      <c r="P9" s="3">
        <f>'3641_V. liga'!O16</f>
        <v>10.65</v>
      </c>
      <c r="Q9" s="3">
        <f>'3641_V. liga'!P16</f>
        <v>2.8</v>
      </c>
      <c r="R9" s="3">
        <f>'3641_V. liga'!Q16</f>
        <v>9.0500000000000007</v>
      </c>
      <c r="S9" s="3">
        <f>'3641_V. liga'!R16</f>
        <v>0</v>
      </c>
      <c r="T9" s="3">
        <f>'3641_V. liga'!S16</f>
        <v>11.850000000000001</v>
      </c>
      <c r="U9" s="3">
        <f>'3641_V. liga'!T16</f>
        <v>2.9</v>
      </c>
      <c r="V9" s="3">
        <f>'3641_V. liga'!U16</f>
        <v>9.1</v>
      </c>
      <c r="W9" s="3">
        <f>'3641_V. liga'!V16</f>
        <v>0</v>
      </c>
      <c r="X9" s="3">
        <f>'3641_V. liga'!W16</f>
        <v>12</v>
      </c>
      <c r="Y9" s="3">
        <f>'3641_V. liga'!X16</f>
        <v>46.550000000000004</v>
      </c>
      <c r="AA9">
        <f>Y30</f>
        <v>128.85</v>
      </c>
      <c r="AB9" t="str">
        <f>E25</f>
        <v>Gymnastický klub Vítkovice, z.s.</v>
      </c>
      <c r="AC9">
        <v>3</v>
      </c>
    </row>
    <row r="10" spans="1:30" x14ac:dyDescent="0.25">
      <c r="B10" s="16"/>
      <c r="C10">
        <f>'3641_V. liga'!B17</f>
        <v>653503</v>
      </c>
      <c r="D10">
        <f>'3641_V. liga'!C17</f>
        <v>7791</v>
      </c>
      <c r="E10" t="str">
        <f>'3641_V. liga'!D17</f>
        <v>Neníčková Aneta</v>
      </c>
      <c r="F10">
        <f>'3641_V. liga'!E17</f>
        <v>2010</v>
      </c>
      <c r="G10" t="str">
        <f>'3641_V. liga'!F17</f>
        <v>GK Vítkovice</v>
      </c>
      <c r="H10" t="str">
        <f>'3641_V. liga'!G17</f>
        <v>kolektiv trenérů</v>
      </c>
      <c r="I10" s="3">
        <f>'3641_V. liga'!H17</f>
        <v>3</v>
      </c>
      <c r="J10" s="3">
        <f>'3641_V. liga'!I17</f>
        <v>9.0500000000000007</v>
      </c>
      <c r="K10" s="3">
        <f>'3641_V. liga'!J17</f>
        <v>0</v>
      </c>
      <c r="L10" s="3">
        <f>'3641_V. liga'!K17</f>
        <v>12.05</v>
      </c>
      <c r="M10" s="3">
        <f>'3641_V. liga'!L17</f>
        <v>1.6</v>
      </c>
      <c r="N10" s="3">
        <f>'3641_V. liga'!M17</f>
        <v>9.3000000000000007</v>
      </c>
      <c r="O10" s="3">
        <f>'3641_V. liga'!N17</f>
        <v>0</v>
      </c>
      <c r="P10" s="3">
        <f>'3641_V. liga'!O17</f>
        <v>10.9</v>
      </c>
      <c r="Q10" s="3">
        <f>'3641_V. liga'!P17</f>
        <v>2.9</v>
      </c>
      <c r="R10" s="3">
        <f>'3641_V. liga'!Q17</f>
        <v>8.75</v>
      </c>
      <c r="S10" s="3">
        <f>'3641_V. liga'!R17</f>
        <v>0</v>
      </c>
      <c r="T10" s="3">
        <f>'3641_V. liga'!S17</f>
        <v>11.65</v>
      </c>
      <c r="U10" s="3">
        <f>'3641_V. liga'!T17</f>
        <v>3.1</v>
      </c>
      <c r="V10" s="3">
        <f>'3641_V. liga'!U17</f>
        <v>8</v>
      </c>
      <c r="W10" s="3">
        <f>'3641_V. liga'!V17</f>
        <v>0</v>
      </c>
      <c r="X10" s="3">
        <f>'3641_V. liga'!W17</f>
        <v>11.1</v>
      </c>
      <c r="Y10" s="3">
        <f>'3641_V. liga'!X17</f>
        <v>45.7</v>
      </c>
      <c r="AA10">
        <f>Y30</f>
        <v>128.85</v>
      </c>
      <c r="AB10" t="str">
        <f>E25</f>
        <v>Gymnastický klub Vítkovice, z.s.</v>
      </c>
      <c r="AC10">
        <v>4</v>
      </c>
    </row>
    <row r="11" spans="1:30" x14ac:dyDescent="0.25">
      <c r="B11" s="16"/>
      <c r="C11">
        <f>'3641_V. liga'!B18</f>
        <v>280640</v>
      </c>
      <c r="D11">
        <f>'3641_V. liga'!C18</f>
        <v>7791</v>
      </c>
      <c r="E11" t="str">
        <f>'3641_V. liga'!D18</f>
        <v>Skotnicová Barbora</v>
      </c>
      <c r="F11">
        <f>'3641_V. liga'!E18</f>
        <v>2012</v>
      </c>
      <c r="G11" t="str">
        <f>'3641_V. liga'!F18</f>
        <v>GK Vítkovice</v>
      </c>
      <c r="H11" t="str">
        <f>'3641_V. liga'!G18</f>
        <v>Prutkayová</v>
      </c>
      <c r="I11" s="3">
        <f>'3641_V. liga'!H18</f>
        <v>3</v>
      </c>
      <c r="J11" s="3">
        <f>'3641_V. liga'!I18</f>
        <v>9.35</v>
      </c>
      <c r="K11" s="3">
        <f>'3641_V. liga'!J18</f>
        <v>0</v>
      </c>
      <c r="L11" s="3">
        <f>'3641_V. liga'!K18</f>
        <v>12.35</v>
      </c>
      <c r="M11" s="3">
        <f>'3641_V. liga'!L18</f>
        <v>1.6</v>
      </c>
      <c r="N11" s="3">
        <f>'3641_V. liga'!M18</f>
        <v>9.1</v>
      </c>
      <c r="O11" s="3">
        <f>'3641_V. liga'!N18</f>
        <v>0</v>
      </c>
      <c r="P11" s="3">
        <f>'3641_V. liga'!O18</f>
        <v>10.7</v>
      </c>
      <c r="Q11" s="3">
        <f>'3641_V. liga'!P18</f>
        <v>2.9</v>
      </c>
      <c r="R11" s="3">
        <f>'3641_V. liga'!Q18</f>
        <v>7.3</v>
      </c>
      <c r="S11" s="3">
        <f>'3641_V. liga'!R18</f>
        <v>0</v>
      </c>
      <c r="T11" s="3">
        <f>'3641_V. liga'!S18</f>
        <v>10.199999999999999</v>
      </c>
      <c r="U11" s="3">
        <f>'3641_V. liga'!T18</f>
        <v>2.9</v>
      </c>
      <c r="V11" s="3">
        <f>'3641_V. liga'!U18</f>
        <v>8.25</v>
      </c>
      <c r="W11" s="3">
        <f>'3641_V. liga'!V18</f>
        <v>0</v>
      </c>
      <c r="X11" s="3">
        <f>'3641_V. liga'!W18</f>
        <v>11.15</v>
      </c>
      <c r="Y11" s="3">
        <f>'3641_V. liga'!X18</f>
        <v>44.4</v>
      </c>
      <c r="AA11">
        <f>Y30</f>
        <v>128.85</v>
      </c>
      <c r="AB11" t="str">
        <f>E25</f>
        <v>Gymnastický klub Vítkovice, z.s.</v>
      </c>
      <c r="AC11">
        <v>5</v>
      </c>
    </row>
    <row r="12" spans="1:30" x14ac:dyDescent="0.25">
      <c r="A12" s="4"/>
      <c r="B12" s="24"/>
      <c r="C12" s="24"/>
      <c r="D12" s="24"/>
      <c r="E12" s="24" t="s">
        <v>59</v>
      </c>
      <c r="F12" s="24"/>
      <c r="G12" s="24"/>
      <c r="H12" s="24"/>
      <c r="I12" s="24"/>
      <c r="J12" s="24"/>
      <c r="K12" s="24">
        <v>0</v>
      </c>
      <c r="L12" s="24">
        <f>LARGE(L8:L11,3)+LARGE(L8:L11,2)+LARGE(L8:L11,1)-K12</f>
        <v>37</v>
      </c>
      <c r="M12" s="24"/>
      <c r="N12" s="24"/>
      <c r="O12" s="24">
        <v>0</v>
      </c>
      <c r="P12" s="24">
        <f>LARGE(P8:P11,3)+LARGE(P8:P11,2)+LARGE(P8:P11,1)-O12</f>
        <v>32.6</v>
      </c>
      <c r="Q12" s="24"/>
      <c r="R12" s="24"/>
      <c r="S12" s="24">
        <v>0</v>
      </c>
      <c r="T12" s="24">
        <f>LARGE(T8:T11,3)+LARGE(T8:T11,2)+LARGE(T8:T11,1)-S12</f>
        <v>35.300000000000004</v>
      </c>
      <c r="U12" s="24"/>
      <c r="V12" s="24"/>
      <c r="W12" s="24">
        <v>0</v>
      </c>
      <c r="X12" s="24">
        <f>LARGE(X8:X11,3)+LARGE(X8:X11,2)+LARGE(X8:X11,1)-W12</f>
        <v>34.700000000000003</v>
      </c>
      <c r="Y12" s="24">
        <f>L12+P12+T12+X12</f>
        <v>139.60000000000002</v>
      </c>
      <c r="AA12">
        <f>Y30</f>
        <v>128.85</v>
      </c>
      <c r="AB12" t="str">
        <f>E25</f>
        <v>Gymnastický klub Vítkovice, z.s.</v>
      </c>
      <c r="AC12">
        <v>6</v>
      </c>
    </row>
    <row r="13" spans="1:30" x14ac:dyDescent="0.25">
      <c r="A13" s="5"/>
      <c r="B13" s="23"/>
      <c r="C13" s="23">
        <v>3088</v>
      </c>
      <c r="D13" s="23">
        <v>7791</v>
      </c>
      <c r="E13" s="23" t="s">
        <v>62</v>
      </c>
      <c r="F13" s="23"/>
      <c r="G13" s="23"/>
      <c r="H13" s="23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3"/>
      <c r="AA13">
        <f>Y36</f>
        <v>126.64999999999999</v>
      </c>
      <c r="AB13" t="str">
        <f>E31</f>
        <v>Gymnastický klub Vítkovice, z.s. B</v>
      </c>
      <c r="AC13">
        <v>1</v>
      </c>
    </row>
    <row r="14" spans="1:30" x14ac:dyDescent="0.25">
      <c r="B14" s="16" t="s">
        <v>236</v>
      </c>
      <c r="C14">
        <f>'3641_V. liga'!B19</f>
        <v>683721</v>
      </c>
      <c r="D14">
        <f>'3641_V. liga'!C19</f>
        <v>7791</v>
      </c>
      <c r="E14" t="str">
        <f>'3641_V. liga'!D19</f>
        <v>Kantorová Elen</v>
      </c>
      <c r="F14">
        <f>'3641_V. liga'!E19</f>
        <v>2012</v>
      </c>
      <c r="G14" t="str">
        <f>'3641_V. liga'!F19</f>
        <v>GK Vítkovice</v>
      </c>
      <c r="H14" t="str">
        <f>'3641_V. liga'!G19</f>
        <v>Prutkayová</v>
      </c>
      <c r="I14" s="3">
        <f>'3641_V. liga'!H19</f>
        <v>3</v>
      </c>
      <c r="J14" s="3">
        <f>'3641_V. liga'!I19</f>
        <v>8.9</v>
      </c>
      <c r="K14" s="3">
        <f>'3641_V. liga'!J19</f>
        <v>0</v>
      </c>
      <c r="L14" s="3">
        <f>'3641_V. liga'!K19</f>
        <v>11.9</v>
      </c>
      <c r="M14" s="3">
        <f>'3641_V. liga'!L19</f>
        <v>1.6</v>
      </c>
      <c r="N14" s="3">
        <f>'3641_V. liga'!M19</f>
        <v>8.85</v>
      </c>
      <c r="O14" s="3">
        <f>'3641_V. liga'!N19</f>
        <v>0</v>
      </c>
      <c r="P14" s="3">
        <f>'3641_V. liga'!O19</f>
        <v>10.45</v>
      </c>
      <c r="Q14" s="3">
        <f>'3641_V. liga'!P19</f>
        <v>2.8</v>
      </c>
      <c r="R14" s="3">
        <f>'3641_V. liga'!Q19</f>
        <v>8.75</v>
      </c>
      <c r="S14" s="3">
        <f>'3641_V. liga'!R19</f>
        <v>0</v>
      </c>
      <c r="T14" s="3">
        <f>'3641_V. liga'!S19</f>
        <v>11.55</v>
      </c>
      <c r="U14" s="3">
        <f>'3641_V. liga'!T19</f>
        <v>3</v>
      </c>
      <c r="V14" s="3">
        <f>'3641_V. liga'!U19</f>
        <v>8.4</v>
      </c>
      <c r="W14" s="3">
        <f>'3641_V. liga'!V19</f>
        <v>0</v>
      </c>
      <c r="X14" s="3">
        <f>'3641_V. liga'!W19</f>
        <v>11.4</v>
      </c>
      <c r="Y14" s="3">
        <f>'3641_V. liga'!X19</f>
        <v>45.300000000000004</v>
      </c>
      <c r="AA14">
        <f>Y36</f>
        <v>126.64999999999999</v>
      </c>
      <c r="AB14" t="str">
        <f>E31</f>
        <v>Gymnastický klub Vítkovice, z.s. B</v>
      </c>
      <c r="AC14">
        <v>2</v>
      </c>
    </row>
    <row r="15" spans="1:30" x14ac:dyDescent="0.25">
      <c r="B15" s="16"/>
      <c r="C15">
        <f>'3641_V. liga'!B20</f>
        <v>835276</v>
      </c>
      <c r="D15">
        <f>'3641_V. liga'!C20</f>
        <v>7791</v>
      </c>
      <c r="E15" t="str">
        <f>'3641_V. liga'!D20</f>
        <v>Papežová Klára</v>
      </c>
      <c r="F15">
        <f>'3641_V. liga'!E20</f>
        <v>2011</v>
      </c>
      <c r="G15" t="str">
        <f>'3641_V. liga'!F20</f>
        <v>GK Vítkovice</v>
      </c>
      <c r="H15" t="str">
        <f>'3641_V. liga'!G20</f>
        <v>kolektiv trenérů</v>
      </c>
      <c r="I15" s="3">
        <f>'3641_V. liga'!H20</f>
        <v>3</v>
      </c>
      <c r="J15" s="3">
        <f>'3641_V. liga'!I20</f>
        <v>8.5</v>
      </c>
      <c r="K15" s="3">
        <f>'3641_V. liga'!J20</f>
        <v>0</v>
      </c>
      <c r="L15" s="3">
        <f>'3641_V. liga'!K20</f>
        <v>11.5</v>
      </c>
      <c r="M15" s="3">
        <f>'3641_V. liga'!L20</f>
        <v>1.6</v>
      </c>
      <c r="N15" s="3">
        <f>'3641_V. liga'!M20</f>
        <v>8.85</v>
      </c>
      <c r="O15" s="3">
        <f>'3641_V. liga'!N20</f>
        <v>0</v>
      </c>
      <c r="P15" s="3">
        <f>'3641_V. liga'!O20</f>
        <v>10.45</v>
      </c>
      <c r="Q15" s="3">
        <f>'3641_V. liga'!P20</f>
        <v>2.8</v>
      </c>
      <c r="R15" s="3">
        <f>'3641_V. liga'!Q20</f>
        <v>8.5500000000000007</v>
      </c>
      <c r="S15" s="3">
        <f>'3641_V. liga'!R20</f>
        <v>0</v>
      </c>
      <c r="T15" s="3">
        <f>'3641_V. liga'!S20</f>
        <v>11.350000000000001</v>
      </c>
      <c r="U15" s="3">
        <f>'3641_V. liga'!T20</f>
        <v>2.9</v>
      </c>
      <c r="V15" s="3">
        <f>'3641_V. liga'!U20</f>
        <v>8.35</v>
      </c>
      <c r="W15" s="3">
        <f>'3641_V. liga'!V20</f>
        <v>0</v>
      </c>
      <c r="X15" s="3">
        <f>'3641_V. liga'!W20</f>
        <v>11.25</v>
      </c>
      <c r="Y15" s="3">
        <f>'3641_V. liga'!X20</f>
        <v>44.55</v>
      </c>
      <c r="AA15">
        <f>Y36</f>
        <v>126.64999999999999</v>
      </c>
      <c r="AB15" t="str">
        <f>E31</f>
        <v>Gymnastický klub Vítkovice, z.s. B</v>
      </c>
      <c r="AC15">
        <v>3</v>
      </c>
    </row>
    <row r="16" spans="1:30" x14ac:dyDescent="0.25">
      <c r="B16" s="16"/>
      <c r="C16">
        <f>'3641_V. liga'!B21</f>
        <v>303069</v>
      </c>
      <c r="D16">
        <f>'3641_V. liga'!C21</f>
        <v>7791</v>
      </c>
      <c r="E16" t="str">
        <f>'3641_V. liga'!D21</f>
        <v>Vavrošová Michaela</v>
      </c>
      <c r="F16">
        <f>'3641_V. liga'!E21</f>
        <v>2011</v>
      </c>
      <c r="G16" t="str">
        <f>'3641_V. liga'!F21</f>
        <v>GK Vítkovice</v>
      </c>
      <c r="H16" t="str">
        <f>'3641_V. liga'!G21</f>
        <v>kolektiv trenérů</v>
      </c>
      <c r="I16" s="3">
        <f>'3641_V. liga'!H21</f>
        <v>3</v>
      </c>
      <c r="J16" s="3">
        <f>'3641_V. liga'!I21</f>
        <v>9</v>
      </c>
      <c r="K16" s="3">
        <f>'3641_V. liga'!J21</f>
        <v>0</v>
      </c>
      <c r="L16" s="3">
        <f>'3641_V. liga'!K21</f>
        <v>12</v>
      </c>
      <c r="M16" s="3">
        <f>'3641_V. liga'!L21</f>
        <v>1.6</v>
      </c>
      <c r="N16" s="3">
        <f>'3641_V. liga'!M21</f>
        <v>9</v>
      </c>
      <c r="O16" s="3">
        <f>'3641_V. liga'!N21</f>
        <v>0</v>
      </c>
      <c r="P16" s="3">
        <f>'3641_V. liga'!O21</f>
        <v>10.6</v>
      </c>
      <c r="Q16" s="3">
        <f>'3641_V. liga'!P21</f>
        <v>2.7</v>
      </c>
      <c r="R16" s="3">
        <f>'3641_V. liga'!Q21</f>
        <v>8.6</v>
      </c>
      <c r="S16" s="3">
        <f>'3641_V. liga'!R21</f>
        <v>0</v>
      </c>
      <c r="T16" s="3">
        <f>'3641_V. liga'!S21</f>
        <v>11.3</v>
      </c>
      <c r="U16" s="3">
        <f>'3641_V. liga'!T21</f>
        <v>3</v>
      </c>
      <c r="V16" s="3">
        <f>'3641_V. liga'!U21</f>
        <v>8.4</v>
      </c>
      <c r="W16" s="3">
        <f>'3641_V. liga'!V21</f>
        <v>0</v>
      </c>
      <c r="X16" s="3">
        <f>'3641_V. liga'!W21</f>
        <v>11.4</v>
      </c>
      <c r="Y16" s="3">
        <f>'3641_V. liga'!X21</f>
        <v>45.300000000000004</v>
      </c>
      <c r="AA16">
        <f>Y36</f>
        <v>126.64999999999999</v>
      </c>
      <c r="AB16" t="str">
        <f>E31</f>
        <v>Gymnastický klub Vítkovice, z.s. B</v>
      </c>
      <c r="AC16">
        <v>4</v>
      </c>
    </row>
    <row r="17" spans="1:29" x14ac:dyDescent="0.25">
      <c r="B17" s="16"/>
      <c r="D17">
        <v>7791</v>
      </c>
      <c r="E17" s="9" t="s">
        <v>200</v>
      </c>
      <c r="F17">
        <v>2012</v>
      </c>
      <c r="G17" t="s">
        <v>21</v>
      </c>
      <c r="H17" t="s">
        <v>29</v>
      </c>
      <c r="I17" s="3">
        <v>0</v>
      </c>
      <c r="J17" s="3">
        <v>0</v>
      </c>
      <c r="K17" s="3">
        <v>0</v>
      </c>
      <c r="L17" s="24">
        <f>I17+J17-K17</f>
        <v>0</v>
      </c>
      <c r="M17" s="3">
        <v>0</v>
      </c>
      <c r="N17" s="3">
        <v>0</v>
      </c>
      <c r="O17" s="3">
        <v>0</v>
      </c>
      <c r="P17" s="24">
        <f>M17+N17-O17</f>
        <v>0</v>
      </c>
      <c r="Q17" s="3">
        <v>0</v>
      </c>
      <c r="R17" s="3">
        <v>0</v>
      </c>
      <c r="S17" s="3">
        <v>0</v>
      </c>
      <c r="T17" s="24">
        <f>Q17+R17-S17</f>
        <v>0</v>
      </c>
      <c r="U17" s="3">
        <v>0</v>
      </c>
      <c r="V17" s="3">
        <v>0</v>
      </c>
      <c r="W17" s="3">
        <v>0</v>
      </c>
      <c r="X17" s="24">
        <f>U17+V17-W17</f>
        <v>0</v>
      </c>
      <c r="Y17" s="24">
        <f>L17+P17+T17+X17</f>
        <v>0</v>
      </c>
      <c r="AA17">
        <f>Y36</f>
        <v>126.64999999999999</v>
      </c>
      <c r="AB17" t="str">
        <f>E31</f>
        <v>Gymnastický klub Vítkovice, z.s. B</v>
      </c>
      <c r="AC17">
        <v>5</v>
      </c>
    </row>
    <row r="18" spans="1:29" x14ac:dyDescent="0.25">
      <c r="A18" s="4"/>
      <c r="B18" s="24"/>
      <c r="C18" s="24"/>
      <c r="D18" s="24"/>
      <c r="E18" s="24" t="s">
        <v>59</v>
      </c>
      <c r="F18" s="24"/>
      <c r="G18" s="24"/>
      <c r="H18" s="24"/>
      <c r="I18" s="24"/>
      <c r="J18" s="24"/>
      <c r="K18" s="24">
        <v>0</v>
      </c>
      <c r="L18" s="24">
        <f>LARGE(L14:L17,3)+LARGE(L14:L17,2)+LARGE(L14:L17,1)-K18</f>
        <v>35.4</v>
      </c>
      <c r="M18" s="24"/>
      <c r="N18" s="24"/>
      <c r="O18" s="24">
        <v>0</v>
      </c>
      <c r="P18" s="24">
        <f>LARGE(P14:P17,3)+LARGE(P14:P17,2)+LARGE(P14:P17,1)-O18</f>
        <v>31.5</v>
      </c>
      <c r="Q18" s="24"/>
      <c r="R18" s="24"/>
      <c r="S18" s="24">
        <v>0</v>
      </c>
      <c r="T18" s="24">
        <f>LARGE(T14:T17,3)+LARGE(T14:T17,2)+LARGE(T14:T17,1)-S18</f>
        <v>34.200000000000003</v>
      </c>
      <c r="U18" s="24"/>
      <c r="V18" s="24"/>
      <c r="W18" s="24">
        <v>0</v>
      </c>
      <c r="X18" s="24">
        <f>LARGE(X14:X17,3)+LARGE(X14:X17,2)+LARGE(X14:X17,1)-W18</f>
        <v>34.049999999999997</v>
      </c>
      <c r="Y18" s="24">
        <f>L18+P18+T18+X18</f>
        <v>135.15</v>
      </c>
      <c r="AA18">
        <f>Y36</f>
        <v>126.64999999999999</v>
      </c>
      <c r="AB18" t="str">
        <f>E31</f>
        <v>Gymnastický klub Vítkovice, z.s. B</v>
      </c>
      <c r="AC18">
        <v>6</v>
      </c>
    </row>
    <row r="19" spans="1:29" x14ac:dyDescent="0.25">
      <c r="A19" s="5"/>
      <c r="B19" s="23"/>
      <c r="C19" s="23">
        <v>3101</v>
      </c>
      <c r="D19" s="23">
        <v>9381</v>
      </c>
      <c r="E19" s="25" t="s">
        <v>265</v>
      </c>
      <c r="F19" s="23"/>
      <c r="G19" s="23"/>
      <c r="H19" s="23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3"/>
      <c r="AA19">
        <f>Y12</f>
        <v>139.60000000000002</v>
      </c>
      <c r="AB19" t="str">
        <f>E7</f>
        <v>Gymnastický klub Vítkovice, z.s. C</v>
      </c>
      <c r="AC19">
        <v>1</v>
      </c>
    </row>
    <row r="20" spans="1:29" x14ac:dyDescent="0.25">
      <c r="B20" s="16" t="s">
        <v>240</v>
      </c>
      <c r="C20">
        <f>'3641_V. liga'!B28</f>
        <v>236825</v>
      </c>
      <c r="D20">
        <f>'3641_V. liga'!C28</f>
        <v>4142</v>
      </c>
      <c r="E20" t="str">
        <f>'3641_V. liga'!D28</f>
        <v>Janičkovičová Julie</v>
      </c>
      <c r="F20">
        <f>'3641_V. liga'!E28</f>
        <v>2011</v>
      </c>
      <c r="G20" t="str">
        <f>'3641_V. liga'!F28</f>
        <v>T.J. Sokol Moravská Ostrava 1</v>
      </c>
      <c r="H20" t="str">
        <f>'3641_V. liga'!G28</f>
        <v>Olšarová</v>
      </c>
      <c r="I20" s="3">
        <f>'3641_V. liga'!H28</f>
        <v>3</v>
      </c>
      <c r="J20" s="3">
        <f>'3641_V. liga'!I28</f>
        <v>8.85</v>
      </c>
      <c r="K20" s="3">
        <f>'3641_V. liga'!J28</f>
        <v>0</v>
      </c>
      <c r="L20" s="3">
        <f>'3641_V. liga'!K28</f>
        <v>11.85</v>
      </c>
      <c r="M20" s="3">
        <f>'3641_V. liga'!L28</f>
        <v>1.6</v>
      </c>
      <c r="N20" s="3">
        <f>'3641_V. liga'!M28</f>
        <v>8.9</v>
      </c>
      <c r="O20" s="3">
        <f>'3641_V. liga'!N28</f>
        <v>0</v>
      </c>
      <c r="P20" s="3">
        <f>'3641_V. liga'!O28</f>
        <v>10.5</v>
      </c>
      <c r="Q20" s="3">
        <f>'3641_V. liga'!P28</f>
        <v>2.7</v>
      </c>
      <c r="R20" s="3">
        <f>'3641_V. liga'!Q28</f>
        <v>8</v>
      </c>
      <c r="S20" s="3">
        <f>'3641_V. liga'!R28</f>
        <v>0</v>
      </c>
      <c r="T20" s="3">
        <f>'3641_V. liga'!S28</f>
        <v>10.7</v>
      </c>
      <c r="U20" s="3">
        <f>'3641_V. liga'!T28</f>
        <v>2.7</v>
      </c>
      <c r="V20" s="3">
        <f>'3641_V. liga'!U28</f>
        <v>6.95</v>
      </c>
      <c r="W20" s="3">
        <f>'3641_V. liga'!V28</f>
        <v>0</v>
      </c>
      <c r="X20" s="3">
        <f>'3641_V. liga'!W28</f>
        <v>9.65</v>
      </c>
      <c r="Y20" s="3">
        <f>'3641_V. liga'!X28</f>
        <v>42.699999999999996</v>
      </c>
      <c r="AA20">
        <f>Y12</f>
        <v>139.60000000000002</v>
      </c>
      <c r="AB20" t="str">
        <f>E7</f>
        <v>Gymnastický klub Vítkovice, z.s. C</v>
      </c>
      <c r="AC20">
        <v>2</v>
      </c>
    </row>
    <row r="21" spans="1:29" x14ac:dyDescent="0.25">
      <c r="B21" s="16"/>
      <c r="C21">
        <f>'3641_V. liga'!B29</f>
        <v>225644</v>
      </c>
      <c r="D21">
        <f>'3641_V. liga'!C29</f>
        <v>4142</v>
      </c>
      <c r="E21" t="str">
        <f>'3641_V. liga'!D29</f>
        <v>Míchalová Ester</v>
      </c>
      <c r="F21">
        <f>'3641_V. liga'!E29</f>
        <v>2010</v>
      </c>
      <c r="G21" t="str">
        <f>'3641_V. liga'!F29</f>
        <v>T.J. Sokol Moravská Ostrava 1</v>
      </c>
      <c r="H21" t="str">
        <f>'3641_V. liga'!G29</f>
        <v>Olšarová</v>
      </c>
      <c r="I21" s="3">
        <f>'3641_V. liga'!H29</f>
        <v>3</v>
      </c>
      <c r="J21" s="3">
        <f>'3641_V. liga'!I29</f>
        <v>8.75</v>
      </c>
      <c r="K21" s="3">
        <f>'3641_V. liga'!J29</f>
        <v>0</v>
      </c>
      <c r="L21" s="3">
        <f>'3641_V. liga'!K29</f>
        <v>11.75</v>
      </c>
      <c r="M21" s="3">
        <f>'3641_V. liga'!L29</f>
        <v>1.6</v>
      </c>
      <c r="N21" s="3">
        <f>'3641_V. liga'!M29</f>
        <v>9.15</v>
      </c>
      <c r="O21" s="3">
        <f>'3641_V. liga'!N29</f>
        <v>0</v>
      </c>
      <c r="P21" s="3">
        <f>'3641_V. liga'!O29</f>
        <v>10.75</v>
      </c>
      <c r="Q21" s="3">
        <f>'3641_V. liga'!P29</f>
        <v>2.8</v>
      </c>
      <c r="R21" s="3">
        <f>'3641_V. liga'!Q29</f>
        <v>8.1999999999999993</v>
      </c>
      <c r="S21" s="3">
        <f>'3641_V. liga'!R29</f>
        <v>0</v>
      </c>
      <c r="T21" s="3">
        <f>'3641_V. liga'!S29</f>
        <v>11</v>
      </c>
      <c r="U21" s="3">
        <f>'3641_V. liga'!T29</f>
        <v>2.9</v>
      </c>
      <c r="V21" s="3">
        <f>'3641_V. liga'!U29</f>
        <v>8.9</v>
      </c>
      <c r="W21" s="3">
        <f>'3641_V. liga'!V29</f>
        <v>0</v>
      </c>
      <c r="X21" s="3">
        <f>'3641_V. liga'!W29</f>
        <v>11.8</v>
      </c>
      <c r="Y21" s="3">
        <f>'3641_V. liga'!X29</f>
        <v>45.3</v>
      </c>
      <c r="AA21">
        <f>Y12</f>
        <v>139.60000000000002</v>
      </c>
      <c r="AB21" t="str">
        <f>E7</f>
        <v>Gymnastický klub Vítkovice, z.s. C</v>
      </c>
      <c r="AC21">
        <v>3</v>
      </c>
    </row>
    <row r="22" spans="1:29" x14ac:dyDescent="0.25">
      <c r="B22" s="16"/>
      <c r="C22">
        <f>'3641_V. liga'!B30</f>
        <v>660420</v>
      </c>
      <c r="D22">
        <f>'3641_V. liga'!C30</f>
        <v>4142</v>
      </c>
      <c r="E22" t="str">
        <f>'3641_V. liga'!D30</f>
        <v>Ševčíková Tereza</v>
      </c>
      <c r="F22">
        <f>'3641_V. liga'!E30</f>
        <v>2012</v>
      </c>
      <c r="G22" t="str">
        <f>'3641_V. liga'!F30</f>
        <v>T.J. Sokol Moravská Ostrava 1</v>
      </c>
      <c r="I22" s="3">
        <f>'3641_V. liga'!H30</f>
        <v>3</v>
      </c>
      <c r="J22" s="3">
        <f>'3641_V. liga'!I30</f>
        <v>7.9</v>
      </c>
      <c r="K22" s="3">
        <f>'3641_V. liga'!J30</f>
        <v>0</v>
      </c>
      <c r="L22" s="3">
        <f>'3641_V. liga'!K30</f>
        <v>10.9</v>
      </c>
      <c r="M22" s="3">
        <f>'3641_V. liga'!L30</f>
        <v>1.6</v>
      </c>
      <c r="N22" s="3">
        <f>'3641_V. liga'!M30</f>
        <v>9</v>
      </c>
      <c r="O22" s="3">
        <f>'3641_V. liga'!N30</f>
        <v>0</v>
      </c>
      <c r="P22" s="3">
        <f>'3641_V. liga'!O30</f>
        <v>10.6</v>
      </c>
      <c r="Q22" s="3">
        <f>'3641_V. liga'!P30</f>
        <v>2.8</v>
      </c>
      <c r="R22" s="3">
        <f>'3641_V. liga'!Q30</f>
        <v>7.1</v>
      </c>
      <c r="S22" s="3">
        <f>'3641_V. liga'!R30</f>
        <v>0</v>
      </c>
      <c r="T22" s="3">
        <f>'3641_V. liga'!S30</f>
        <v>9.8999999999999986</v>
      </c>
      <c r="U22" s="3">
        <f>'3641_V. liga'!T30</f>
        <v>2.2999999999999998</v>
      </c>
      <c r="V22" s="3">
        <f>'3641_V. liga'!U30</f>
        <v>7.15</v>
      </c>
      <c r="W22" s="3">
        <f>'3641_V. liga'!V30</f>
        <v>0</v>
      </c>
      <c r="X22" s="3">
        <f>'3641_V. liga'!W30</f>
        <v>9.4499999999999993</v>
      </c>
      <c r="Y22" s="3">
        <f>'3641_V. liga'!X30</f>
        <v>40.849999999999994</v>
      </c>
      <c r="AA22">
        <f>Y12</f>
        <v>139.60000000000002</v>
      </c>
      <c r="AB22" t="str">
        <f>E7</f>
        <v>Gymnastický klub Vítkovice, z.s. C</v>
      </c>
      <c r="AC22">
        <v>4</v>
      </c>
    </row>
    <row r="23" spans="1:29" x14ac:dyDescent="0.25">
      <c r="B23" s="16"/>
      <c r="C23">
        <f>'3641_V. liga'!B31</f>
        <v>402560</v>
      </c>
      <c r="D23">
        <f>'3641_V. liga'!C31</f>
        <v>4142</v>
      </c>
      <c r="E23" t="str">
        <f>'3641_V. liga'!D31</f>
        <v>Výtisková Viktorie</v>
      </c>
      <c r="F23">
        <f>'3641_V. liga'!E31</f>
        <v>2010</v>
      </c>
      <c r="G23" t="str">
        <f>'3641_V. liga'!F31</f>
        <v>T.J. Sokol Moravská Ostrava 1</v>
      </c>
      <c r="I23" s="3">
        <f>'3641_V. liga'!H31</f>
        <v>3</v>
      </c>
      <c r="J23" s="3">
        <f>'3641_V. liga'!I31</f>
        <v>9</v>
      </c>
      <c r="K23" s="3">
        <f>'3641_V. liga'!J31</f>
        <v>0</v>
      </c>
      <c r="L23" s="3">
        <f>'3641_V. liga'!K31</f>
        <v>12</v>
      </c>
      <c r="M23" s="3">
        <f>'3641_V. liga'!L31</f>
        <v>1.6</v>
      </c>
      <c r="N23" s="3">
        <f>'3641_V. liga'!M31</f>
        <v>9.0500000000000007</v>
      </c>
      <c r="O23" s="3">
        <f>'3641_V. liga'!N31</f>
        <v>0</v>
      </c>
      <c r="P23" s="3">
        <f>'3641_V. liga'!O31</f>
        <v>10.65</v>
      </c>
      <c r="Q23" s="3">
        <f>'3641_V. liga'!P31</f>
        <v>2.8</v>
      </c>
      <c r="R23" s="3">
        <f>'3641_V. liga'!Q31</f>
        <v>6.6</v>
      </c>
      <c r="S23" s="3">
        <f>'3641_V. liga'!R31</f>
        <v>0</v>
      </c>
      <c r="T23" s="3">
        <f>'3641_V. liga'!S31</f>
        <v>9.3999999999999986</v>
      </c>
      <c r="U23" s="3">
        <f>'3641_V. liga'!T31</f>
        <v>2.8</v>
      </c>
      <c r="V23" s="3">
        <f>'3641_V. liga'!U31</f>
        <v>8.3000000000000007</v>
      </c>
      <c r="W23" s="3">
        <f>'3641_V. liga'!V31</f>
        <v>0</v>
      </c>
      <c r="X23" s="3">
        <f>'3641_V. liga'!W31</f>
        <v>11.100000000000001</v>
      </c>
      <c r="Y23" s="3">
        <f>'3641_V. liga'!X31</f>
        <v>43.15</v>
      </c>
      <c r="AA23">
        <f>Y12</f>
        <v>139.60000000000002</v>
      </c>
      <c r="AB23" t="str">
        <f>E7</f>
        <v>Gymnastický klub Vítkovice, z.s. C</v>
      </c>
      <c r="AC23">
        <v>5</v>
      </c>
    </row>
    <row r="24" spans="1:29" x14ac:dyDescent="0.25">
      <c r="A24" s="4"/>
      <c r="B24" s="24"/>
      <c r="C24" s="24"/>
      <c r="D24" s="24"/>
      <c r="E24" s="24" t="s">
        <v>59</v>
      </c>
      <c r="F24" s="24"/>
      <c r="G24" s="24"/>
      <c r="H24" s="24"/>
      <c r="I24" s="24"/>
      <c r="J24" s="24"/>
      <c r="K24" s="24">
        <v>0</v>
      </c>
      <c r="L24" s="24">
        <f>LARGE(L20:L23,3)+LARGE(L20:L23,2)+LARGE(L20:L23,1)-K24</f>
        <v>35.6</v>
      </c>
      <c r="M24" s="24"/>
      <c r="N24" s="24"/>
      <c r="O24" s="24">
        <v>0</v>
      </c>
      <c r="P24" s="24">
        <f>LARGE(P20:P23,3)+LARGE(P20:P23,2)+LARGE(P20:P23,1)-O24</f>
        <v>32</v>
      </c>
      <c r="Q24" s="24"/>
      <c r="R24" s="24"/>
      <c r="S24" s="24">
        <v>0</v>
      </c>
      <c r="T24" s="24">
        <f>LARGE(T20:T23,3)+LARGE(T20:T23,2)+LARGE(T20:T23,1)-S24</f>
        <v>31.599999999999998</v>
      </c>
      <c r="U24" s="24"/>
      <c r="V24" s="24"/>
      <c r="W24" s="24">
        <v>0</v>
      </c>
      <c r="X24" s="24">
        <f>LARGE(X20:X23,3)+LARGE(X20:X23,2)+LARGE(X20:X23,1)-W24</f>
        <v>32.549999999999997</v>
      </c>
      <c r="Y24" s="24">
        <f>L24+P24+T24+X24</f>
        <v>131.75</v>
      </c>
      <c r="AA24">
        <f>Y12</f>
        <v>139.60000000000002</v>
      </c>
      <c r="AB24" t="str">
        <f>E7</f>
        <v>Gymnastický klub Vítkovice, z.s. C</v>
      </c>
      <c r="AC24">
        <v>6</v>
      </c>
    </row>
    <row r="25" spans="1:29" x14ac:dyDescent="0.25">
      <c r="A25" s="5"/>
      <c r="B25" s="23"/>
      <c r="C25" s="23">
        <v>3085</v>
      </c>
      <c r="D25" s="23">
        <v>7791</v>
      </c>
      <c r="E25" s="23" t="s">
        <v>58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>
        <f>Y18</f>
        <v>135.15</v>
      </c>
      <c r="AB25" t="str">
        <f>E13</f>
        <v>Gymnastický klub Vítkovice, z.s. D</v>
      </c>
      <c r="AC25">
        <v>1</v>
      </c>
    </row>
    <row r="26" spans="1:29" x14ac:dyDescent="0.25">
      <c r="B26" s="16" t="s">
        <v>239</v>
      </c>
      <c r="C26">
        <f>'3641_V. liga'!B7</f>
        <v>391823</v>
      </c>
      <c r="D26">
        <f>'3641_V. liga'!C7</f>
        <v>7791</v>
      </c>
      <c r="E26" t="str">
        <f>'3641_V. liga'!D7</f>
        <v>Čechová Sofie</v>
      </c>
      <c r="F26">
        <f>'3641_V. liga'!E7</f>
        <v>2010</v>
      </c>
      <c r="G26" t="str">
        <f>'3641_V. liga'!F7</f>
        <v>GK Vítkovice</v>
      </c>
      <c r="H26" t="str">
        <f>'3641_V. liga'!G7</f>
        <v>Orliczková, Smolecová</v>
      </c>
      <c r="I26" s="3">
        <f>'3641_V. liga'!H7</f>
        <v>3</v>
      </c>
      <c r="J26" s="3">
        <f>'3641_V. liga'!I7</f>
        <v>9</v>
      </c>
      <c r="K26" s="3">
        <f>'3641_V. liga'!J7</f>
        <v>0</v>
      </c>
      <c r="L26" s="3">
        <f>'3641_V. liga'!K7</f>
        <v>12</v>
      </c>
      <c r="M26" s="3">
        <f>'3641_V. liga'!L7</f>
        <v>1.6</v>
      </c>
      <c r="N26" s="3">
        <f>'3641_V. liga'!M7</f>
        <v>8.9499999999999993</v>
      </c>
      <c r="O26" s="3">
        <f>'3641_V. liga'!N7</f>
        <v>0</v>
      </c>
      <c r="P26" s="3">
        <f>'3641_V. liga'!O7</f>
        <v>10.549999999999999</v>
      </c>
      <c r="Q26" s="3">
        <f>'3641_V. liga'!P7</f>
        <v>2.9</v>
      </c>
      <c r="R26" s="3">
        <f>'3641_V. liga'!Q7</f>
        <v>7.9</v>
      </c>
      <c r="S26" s="3">
        <f>'3641_V. liga'!R7</f>
        <v>0</v>
      </c>
      <c r="T26" s="3">
        <f>'3641_V. liga'!S7</f>
        <v>10.8</v>
      </c>
      <c r="U26" s="3">
        <f>'3641_V. liga'!T7</f>
        <v>3.3</v>
      </c>
      <c r="V26" s="3">
        <f>'3641_V. liga'!U7</f>
        <v>7.7</v>
      </c>
      <c r="W26" s="3">
        <f>'3641_V. liga'!V7</f>
        <v>0</v>
      </c>
      <c r="X26" s="3">
        <f>'3641_V. liga'!W7</f>
        <v>11</v>
      </c>
      <c r="Y26" s="3">
        <f>'3641_V. liga'!X7</f>
        <v>44.349999999999994</v>
      </c>
      <c r="AA26">
        <f>Y18</f>
        <v>135.15</v>
      </c>
      <c r="AB26" t="str">
        <f>E13</f>
        <v>Gymnastický klub Vítkovice, z.s. D</v>
      </c>
      <c r="AC26">
        <v>2</v>
      </c>
    </row>
    <row r="27" spans="1:29" x14ac:dyDescent="0.25">
      <c r="B27" s="16"/>
      <c r="C27">
        <f>'3641_V. liga'!B8</f>
        <v>532161</v>
      </c>
      <c r="D27">
        <f>'3641_V. liga'!C8</f>
        <v>7791</v>
      </c>
      <c r="E27" t="str">
        <f>'3641_V. liga'!D8</f>
        <v>Fojtíková Tereza</v>
      </c>
      <c r="F27">
        <f>'3641_V. liga'!E8</f>
        <v>2010</v>
      </c>
      <c r="G27" t="str">
        <f>'3641_V. liga'!F8</f>
        <v>GK Vítkovice</v>
      </c>
      <c r="H27" t="str">
        <f>'3641_V. liga'!G8</f>
        <v>Orliczková, Smolecová</v>
      </c>
      <c r="I27" s="3">
        <f>'3641_V. liga'!H8</f>
        <v>3</v>
      </c>
      <c r="J27" s="3">
        <f>'3641_V. liga'!I8</f>
        <v>8.5500000000000007</v>
      </c>
      <c r="K27" s="3">
        <f>'3641_V. liga'!J8</f>
        <v>0</v>
      </c>
      <c r="L27" s="3">
        <f>'3641_V. liga'!K8</f>
        <v>11.55</v>
      </c>
      <c r="M27" s="3">
        <f>'3641_V. liga'!L8</f>
        <v>1.6</v>
      </c>
      <c r="N27" s="3">
        <f>'3641_V. liga'!M8</f>
        <v>8.35</v>
      </c>
      <c r="O27" s="3">
        <f>'3641_V. liga'!N8</f>
        <v>0</v>
      </c>
      <c r="P27" s="3">
        <f>'3641_V. liga'!O8</f>
        <v>9.9499999999999993</v>
      </c>
      <c r="Q27" s="3">
        <f>'3641_V. liga'!P8</f>
        <v>2.9</v>
      </c>
      <c r="R27" s="3">
        <f>'3641_V. liga'!Q8</f>
        <v>7</v>
      </c>
      <c r="S27" s="3">
        <f>'3641_V. liga'!R8</f>
        <v>0</v>
      </c>
      <c r="T27" s="3">
        <f>'3641_V. liga'!S8</f>
        <v>9.9</v>
      </c>
      <c r="U27" s="3">
        <f>'3641_V. liga'!T8</f>
        <v>3.1</v>
      </c>
      <c r="V27" s="3">
        <f>'3641_V. liga'!U8</f>
        <v>6.7</v>
      </c>
      <c r="W27" s="3">
        <f>'3641_V. liga'!V8</f>
        <v>0</v>
      </c>
      <c r="X27" s="3">
        <f>'3641_V. liga'!W8</f>
        <v>9.8000000000000007</v>
      </c>
      <c r="Y27" s="3">
        <f>'3641_V. liga'!X8</f>
        <v>41.2</v>
      </c>
      <c r="AA27">
        <f>Y18</f>
        <v>135.15</v>
      </c>
      <c r="AB27" t="str">
        <f>E13</f>
        <v>Gymnastický klub Vítkovice, z.s. D</v>
      </c>
      <c r="AC27">
        <v>3</v>
      </c>
    </row>
    <row r="28" spans="1:29" x14ac:dyDescent="0.25">
      <c r="B28" s="16"/>
      <c r="C28">
        <f>'3641_V. liga'!B9</f>
        <v>495860</v>
      </c>
      <c r="D28">
        <f>'3641_V. liga'!C9</f>
        <v>7791</v>
      </c>
      <c r="E28" t="str">
        <f>'3641_V. liga'!D9</f>
        <v>Hubyčová Valerie</v>
      </c>
      <c r="F28">
        <f>'3641_V. liga'!E9</f>
        <v>2010</v>
      </c>
      <c r="G28" t="str">
        <f>'3641_V. liga'!F9</f>
        <v>GK Vítkovice</v>
      </c>
      <c r="H28" t="str">
        <f>'3641_V. liga'!G9</f>
        <v>Orliczková, Smolecová</v>
      </c>
      <c r="I28" s="3">
        <f>'3641_V. liga'!H9</f>
        <v>3</v>
      </c>
      <c r="J28" s="3">
        <f>'3641_V. liga'!I9</f>
        <v>8.8000000000000007</v>
      </c>
      <c r="K28" s="3">
        <f>'3641_V. liga'!J9</f>
        <v>0</v>
      </c>
      <c r="L28" s="3">
        <f>'3641_V. liga'!K9</f>
        <v>11.8</v>
      </c>
      <c r="M28" s="3">
        <f>'3641_V. liga'!L9</f>
        <v>1.6</v>
      </c>
      <c r="N28" s="3">
        <f>'3641_V. liga'!M9</f>
        <v>8.85</v>
      </c>
      <c r="O28" s="3">
        <f>'3641_V. liga'!N9</f>
        <v>0</v>
      </c>
      <c r="P28" s="3">
        <f>'3641_V. liga'!O9</f>
        <v>10.45</v>
      </c>
      <c r="Q28" s="3">
        <f>'3641_V. liga'!P9</f>
        <v>2.9</v>
      </c>
      <c r="R28" s="3">
        <f>'3641_V. liga'!Q9</f>
        <v>6.7</v>
      </c>
      <c r="S28" s="3">
        <f>'3641_V. liga'!R9</f>
        <v>0</v>
      </c>
      <c r="T28" s="3">
        <f>'3641_V. liga'!S9</f>
        <v>9.6</v>
      </c>
      <c r="U28" s="3">
        <f>'3641_V. liga'!T9</f>
        <v>3.2</v>
      </c>
      <c r="V28" s="3">
        <f>'3641_V. liga'!U9</f>
        <v>6.35</v>
      </c>
      <c r="W28" s="3">
        <f>'3641_V. liga'!V9</f>
        <v>0</v>
      </c>
      <c r="X28" s="3">
        <f>'3641_V. liga'!W9</f>
        <v>9.5500000000000007</v>
      </c>
      <c r="Y28" s="3">
        <f>'3641_V. liga'!X9</f>
        <v>41.400000000000006</v>
      </c>
      <c r="AA28">
        <f>Y18</f>
        <v>135.15</v>
      </c>
      <c r="AB28" t="str">
        <f>E13</f>
        <v>Gymnastický klub Vítkovice, z.s. D</v>
      </c>
      <c r="AC28">
        <v>4</v>
      </c>
    </row>
    <row r="29" spans="1:29" x14ac:dyDescent="0.25">
      <c r="B29" s="16"/>
      <c r="E29" t="str">
        <f>'3641_V. liga'!D32</f>
        <v>Závodná Sabina</v>
      </c>
      <c r="F29">
        <v>20111</v>
      </c>
      <c r="G29" t="s">
        <v>21</v>
      </c>
      <c r="I29" s="3">
        <f>'3641_V. liga'!H32</f>
        <v>3</v>
      </c>
      <c r="J29" s="3">
        <f>'3641_V. liga'!I32</f>
        <v>8</v>
      </c>
      <c r="K29" s="3">
        <f>'3641_V. liga'!J32</f>
        <v>0</v>
      </c>
      <c r="L29" s="3">
        <f>'3641_V. liga'!K32</f>
        <v>11</v>
      </c>
      <c r="M29" s="3">
        <f>'3641_V. liga'!L32</f>
        <v>1.6</v>
      </c>
      <c r="N29" s="3">
        <f>'3641_V. liga'!M32</f>
        <v>8.9499999999999993</v>
      </c>
      <c r="O29" s="3">
        <f>'3641_V. liga'!N32</f>
        <v>0</v>
      </c>
      <c r="P29" s="3">
        <f>'3641_V. liga'!O32</f>
        <v>10.549999999999999</v>
      </c>
      <c r="Q29" s="3">
        <f>'3641_V. liga'!P32</f>
        <v>2.9</v>
      </c>
      <c r="R29" s="3">
        <f>'3641_V. liga'!Q32</f>
        <v>5.95</v>
      </c>
      <c r="S29" s="3">
        <f>'3641_V. liga'!R32</f>
        <v>0</v>
      </c>
      <c r="T29" s="3">
        <f>'3641_V. liga'!S32</f>
        <v>8.85</v>
      </c>
      <c r="U29" s="3">
        <f>'3641_V. liga'!T32</f>
        <v>2.9</v>
      </c>
      <c r="V29" s="3">
        <f>'3641_V. liga'!U32</f>
        <v>7.95</v>
      </c>
      <c r="W29" s="3">
        <f>'3641_V. liga'!V32</f>
        <v>0</v>
      </c>
      <c r="X29" s="3">
        <f>'3641_V. liga'!W32</f>
        <v>10.85</v>
      </c>
      <c r="Y29" s="3">
        <f>'3641_V. liga'!X32</f>
        <v>41.25</v>
      </c>
      <c r="AA29">
        <f>Y18</f>
        <v>135.15</v>
      </c>
      <c r="AB29" t="str">
        <f>E13</f>
        <v>Gymnastický klub Vítkovice, z.s. D</v>
      </c>
      <c r="AC29">
        <v>5</v>
      </c>
    </row>
    <row r="30" spans="1:29" x14ac:dyDescent="0.25">
      <c r="A30" s="4"/>
      <c r="B30" s="24"/>
      <c r="C30" s="24"/>
      <c r="D30" s="24"/>
      <c r="E30" s="24" t="s">
        <v>59</v>
      </c>
      <c r="F30" s="24"/>
      <c r="G30" s="24"/>
      <c r="H30" s="24"/>
      <c r="I30" s="24"/>
      <c r="J30" s="24"/>
      <c r="K30" s="24">
        <v>0</v>
      </c>
      <c r="L30" s="24">
        <f>LARGE(L26:L29,3)+LARGE(L26:L29,2)+LARGE(L26:L29,1)-K30</f>
        <v>35.35</v>
      </c>
      <c r="M30" s="24"/>
      <c r="N30" s="24"/>
      <c r="O30" s="24">
        <v>0</v>
      </c>
      <c r="P30" s="24">
        <f>LARGE(P26:P29,3)+LARGE(P26:P29,2)+LARGE(P26:P29,1)-O30</f>
        <v>31.549999999999997</v>
      </c>
      <c r="Q30" s="24"/>
      <c r="R30" s="24"/>
      <c r="S30" s="24">
        <v>0</v>
      </c>
      <c r="T30" s="24">
        <f>LARGE(T26:T29,3)+LARGE(T26:T29,2)+LARGE(T26:T29,1)-S30</f>
        <v>30.3</v>
      </c>
      <c r="U30" s="24"/>
      <c r="V30" s="24"/>
      <c r="W30" s="24">
        <v>0</v>
      </c>
      <c r="X30" s="24">
        <f>LARGE(X26:X29,3)+LARGE(X26:X29,2)+LARGE(X26:X29,1)-W30</f>
        <v>31.65</v>
      </c>
      <c r="Y30" s="24">
        <f>L30+P30+T30+X30</f>
        <v>128.85</v>
      </c>
      <c r="AA30">
        <f>Y18</f>
        <v>135.15</v>
      </c>
      <c r="AB30" t="str">
        <f>E13</f>
        <v>Gymnastický klub Vítkovice, z.s. D</v>
      </c>
      <c r="AC30">
        <v>6</v>
      </c>
    </row>
    <row r="31" spans="1:29" x14ac:dyDescent="0.25">
      <c r="A31" s="5"/>
      <c r="B31" s="23"/>
      <c r="C31" s="23">
        <v>3086</v>
      </c>
      <c r="D31" s="23">
        <v>7791</v>
      </c>
      <c r="E31" s="23" t="s">
        <v>60</v>
      </c>
      <c r="F31" s="23"/>
      <c r="G31" s="23"/>
      <c r="H31" s="23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3"/>
      <c r="AA31">
        <f>Y48</f>
        <v>82.15</v>
      </c>
      <c r="AB31" t="str">
        <f>E43</f>
        <v>Tělocvičná jednota Sokol Moravská Ostrava 1</v>
      </c>
      <c r="AC31">
        <v>1</v>
      </c>
    </row>
    <row r="32" spans="1:29" x14ac:dyDescent="0.25">
      <c r="B32" s="16" t="s">
        <v>241</v>
      </c>
      <c r="C32">
        <f>'3641_V. liga'!B11</f>
        <v>514305</v>
      </c>
      <c r="D32">
        <f>'3641_V. liga'!C11</f>
        <v>7791</v>
      </c>
      <c r="E32" t="str">
        <f>'3641_V. liga'!D11</f>
        <v>Hýžová Tereza</v>
      </c>
      <c r="F32">
        <f>'3641_V. liga'!E11</f>
        <v>2010</v>
      </c>
      <c r="G32" t="str">
        <f>'3641_V. liga'!F11</f>
        <v>GK Vítkovice</v>
      </c>
      <c r="H32" t="str">
        <f>'3641_V. liga'!G11</f>
        <v>Mamčařová, Štelclová</v>
      </c>
      <c r="I32" s="3">
        <f>'3641_V. liga'!H11</f>
        <v>3</v>
      </c>
      <c r="J32" s="3">
        <f>'3641_V. liga'!I11</f>
        <v>8.5500000000000007</v>
      </c>
      <c r="K32" s="3">
        <f>'3641_V. liga'!J11</f>
        <v>0</v>
      </c>
      <c r="L32" s="3">
        <f>'3641_V. liga'!K11</f>
        <v>11.55</v>
      </c>
      <c r="M32" s="3">
        <f>'3641_V. liga'!L11</f>
        <v>1.6</v>
      </c>
      <c r="N32" s="3">
        <f>'3641_V. liga'!M11</f>
        <v>8.75</v>
      </c>
      <c r="O32" s="3">
        <f>'3641_V. liga'!N11</f>
        <v>0</v>
      </c>
      <c r="P32" s="3">
        <f>'3641_V. liga'!O11</f>
        <v>10.35</v>
      </c>
      <c r="Q32" s="3">
        <f>'3641_V. liga'!P11</f>
        <v>2.7</v>
      </c>
      <c r="R32" s="3">
        <f>'3641_V. liga'!Q11</f>
        <v>5.5</v>
      </c>
      <c r="S32" s="3">
        <f>'3641_V. liga'!R11</f>
        <v>0</v>
      </c>
      <c r="T32" s="3">
        <f>'3641_V. liga'!S11</f>
        <v>8.1999999999999993</v>
      </c>
      <c r="U32" s="3">
        <f>'3641_V. liga'!T11</f>
        <v>2.2000000000000002</v>
      </c>
      <c r="V32" s="3">
        <f>'3641_V. liga'!U11</f>
        <v>7.45</v>
      </c>
      <c r="W32" s="3">
        <f>'3641_V. liga'!V11</f>
        <v>0</v>
      </c>
      <c r="X32" s="3">
        <f>'3641_V. liga'!W11</f>
        <v>9.65</v>
      </c>
      <c r="Y32" s="3">
        <f>'3641_V. liga'!X11</f>
        <v>39.75</v>
      </c>
      <c r="AA32">
        <f>Y48</f>
        <v>82.15</v>
      </c>
      <c r="AB32" t="str">
        <f>E43</f>
        <v>Tělocvičná jednota Sokol Moravská Ostrava 1</v>
      </c>
      <c r="AC32">
        <v>2</v>
      </c>
    </row>
    <row r="33" spans="1:29" x14ac:dyDescent="0.25">
      <c r="B33" s="16"/>
      <c r="C33">
        <f>'3641_V. liga'!B12</f>
        <v>855108</v>
      </c>
      <c r="D33">
        <f>'3641_V. liga'!C12</f>
        <v>7791</v>
      </c>
      <c r="E33" t="str">
        <f>'3641_V. liga'!D12</f>
        <v>Jašková Klára</v>
      </c>
      <c r="F33">
        <f>'3641_V. liga'!E12</f>
        <v>2011</v>
      </c>
      <c r="G33" t="str">
        <f>'3641_V. liga'!F12</f>
        <v>GK Vítkovice</v>
      </c>
      <c r="H33" t="str">
        <f>'3641_V. liga'!G12</f>
        <v>Orliczková, Smolecová</v>
      </c>
      <c r="I33" s="3">
        <f>'3641_V. liga'!H12</f>
        <v>3</v>
      </c>
      <c r="J33" s="3">
        <f>'3641_V. liga'!I12</f>
        <v>8.6999999999999993</v>
      </c>
      <c r="K33" s="3">
        <f>'3641_V. liga'!J12</f>
        <v>0</v>
      </c>
      <c r="L33" s="3">
        <f>'3641_V. liga'!K12</f>
        <v>11.7</v>
      </c>
      <c r="M33" s="3">
        <f>'3641_V. liga'!L12</f>
        <v>1.6</v>
      </c>
      <c r="N33" s="3">
        <f>'3641_V. liga'!M12</f>
        <v>8.5500000000000007</v>
      </c>
      <c r="O33" s="3">
        <f>'3641_V. liga'!N12</f>
        <v>0</v>
      </c>
      <c r="P33" s="3">
        <f>'3641_V. liga'!O12</f>
        <v>10.15</v>
      </c>
      <c r="Q33" s="3">
        <f>'3641_V. liga'!P12</f>
        <v>2.8</v>
      </c>
      <c r="R33" s="3">
        <f>'3641_V. liga'!Q12</f>
        <v>6.15</v>
      </c>
      <c r="S33" s="3">
        <f>'3641_V. liga'!R12</f>
        <v>0</v>
      </c>
      <c r="T33" s="3">
        <f>'3641_V. liga'!S12</f>
        <v>8.9499999999999993</v>
      </c>
      <c r="U33" s="3">
        <f>'3641_V. liga'!T12</f>
        <v>2.8</v>
      </c>
      <c r="V33" s="3">
        <f>'3641_V. liga'!U12</f>
        <v>6.85</v>
      </c>
      <c r="W33" s="3">
        <f>'3641_V. liga'!V12</f>
        <v>0</v>
      </c>
      <c r="X33" s="3">
        <f>'3641_V. liga'!W12</f>
        <v>9.6499999999999986</v>
      </c>
      <c r="Y33" s="3">
        <f>'3641_V. liga'!X12</f>
        <v>40.450000000000003</v>
      </c>
      <c r="AA33">
        <f>Y48</f>
        <v>82.15</v>
      </c>
      <c r="AB33" t="str">
        <f>E43</f>
        <v>Tělocvičná jednota Sokol Moravská Ostrava 1</v>
      </c>
      <c r="AC33">
        <v>3</v>
      </c>
    </row>
    <row r="34" spans="1:29" x14ac:dyDescent="0.25">
      <c r="B34" s="16"/>
      <c r="C34">
        <f>'3641_V. liga'!B13</f>
        <v>643880</v>
      </c>
      <c r="D34">
        <f>'3641_V. liga'!C13</f>
        <v>7791</v>
      </c>
      <c r="E34" t="str">
        <f>'3641_V. liga'!D13</f>
        <v>Šenkýřová Valérie</v>
      </c>
      <c r="F34">
        <f>'3641_V. liga'!E13</f>
        <v>2010</v>
      </c>
      <c r="G34" t="str">
        <f>'3641_V. liga'!F13</f>
        <v>GK Vítkovice</v>
      </c>
      <c r="H34" t="str">
        <f>'3641_V. liga'!G13</f>
        <v>Mamčařová, Štelclová</v>
      </c>
      <c r="I34" s="3">
        <f>'3641_V. liga'!H13</f>
        <v>3</v>
      </c>
      <c r="J34" s="3">
        <f>'3641_V. liga'!I13</f>
        <v>7.75</v>
      </c>
      <c r="K34" s="3">
        <f>'3641_V. liga'!J13</f>
        <v>0</v>
      </c>
      <c r="L34" s="3">
        <f>'3641_V. liga'!K13</f>
        <v>10.75</v>
      </c>
      <c r="M34" s="3">
        <f>'3641_V. liga'!L13</f>
        <v>1.6</v>
      </c>
      <c r="N34" s="3">
        <f>'3641_V. liga'!M13</f>
        <v>8.1999999999999993</v>
      </c>
      <c r="O34" s="3">
        <f>'3641_V. liga'!N13</f>
        <v>0</v>
      </c>
      <c r="P34" s="3">
        <f>'3641_V. liga'!O13</f>
        <v>9.7999999999999989</v>
      </c>
      <c r="Q34" s="3">
        <f>'3641_V. liga'!P13</f>
        <v>2.7</v>
      </c>
      <c r="R34" s="3">
        <f>'3641_V. liga'!Q13</f>
        <v>7.85</v>
      </c>
      <c r="S34" s="3">
        <f>'3641_V. liga'!R13</f>
        <v>0</v>
      </c>
      <c r="T34" s="3">
        <f>'3641_V. liga'!S13</f>
        <v>10.55</v>
      </c>
      <c r="U34" s="3">
        <f>'3641_V. liga'!T13</f>
        <v>2.8</v>
      </c>
      <c r="V34" s="3">
        <f>'3641_V. liga'!U13</f>
        <v>8.35</v>
      </c>
      <c r="W34" s="3">
        <f>'3641_V. liga'!V13</f>
        <v>0</v>
      </c>
      <c r="X34" s="3">
        <f>'3641_V. liga'!W13</f>
        <v>11.149999999999999</v>
      </c>
      <c r="Y34" s="3">
        <f>'3641_V. liga'!X13</f>
        <v>42.25</v>
      </c>
      <c r="AA34">
        <f>Y48</f>
        <v>82.15</v>
      </c>
      <c r="AB34" t="str">
        <f>E43</f>
        <v>Tělocvičná jednota Sokol Moravská Ostrava 1</v>
      </c>
      <c r="AC34">
        <v>4</v>
      </c>
    </row>
    <row r="35" spans="1:29" x14ac:dyDescent="0.25">
      <c r="B35" s="16"/>
      <c r="C35">
        <f>'3641_V. liga'!B14</f>
        <v>935210</v>
      </c>
      <c r="D35">
        <f>'3641_V. liga'!C14</f>
        <v>7791</v>
      </c>
      <c r="E35" t="str">
        <f>'3641_V. liga'!D14</f>
        <v>Škrochová Kristýna</v>
      </c>
      <c r="F35">
        <f>'3641_V. liga'!E14</f>
        <v>2011</v>
      </c>
      <c r="G35" t="str">
        <f>'3641_V. liga'!F14</f>
        <v>GK Vítkovice</v>
      </c>
      <c r="H35" t="str">
        <f>'3641_V. liga'!G14</f>
        <v>Orliczková, Smolecová</v>
      </c>
      <c r="I35" s="3">
        <f>'3641_V. liga'!H14</f>
        <v>3</v>
      </c>
      <c r="J35" s="3">
        <f>'3641_V. liga'!I14</f>
        <v>8.6999999999999993</v>
      </c>
      <c r="K35" s="3">
        <f>'3641_V. liga'!J14</f>
        <v>0</v>
      </c>
      <c r="L35" s="3">
        <f>'3641_V. liga'!K14</f>
        <v>11.7</v>
      </c>
      <c r="M35" s="3">
        <f>'3641_V. liga'!L14</f>
        <v>1.6</v>
      </c>
      <c r="N35" s="3">
        <f>'3641_V. liga'!M14</f>
        <v>8.9</v>
      </c>
      <c r="O35" s="3">
        <f>'3641_V. liga'!N14</f>
        <v>0</v>
      </c>
      <c r="P35" s="3">
        <f>'3641_V. liga'!O14</f>
        <v>10.5</v>
      </c>
      <c r="Q35" s="3">
        <f>'3641_V. liga'!P14</f>
        <v>2.8</v>
      </c>
      <c r="R35" s="3">
        <f>'3641_V. liga'!Q14</f>
        <v>7.1</v>
      </c>
      <c r="S35" s="3">
        <f>'3641_V. liga'!R14</f>
        <v>0</v>
      </c>
      <c r="T35" s="3">
        <f>'3641_V. liga'!S14</f>
        <v>9.8999999999999986</v>
      </c>
      <c r="U35" s="3">
        <f>'3641_V. liga'!T14</f>
        <v>3.1</v>
      </c>
      <c r="V35" s="3">
        <f>'3641_V. liga'!U14</f>
        <v>7.4</v>
      </c>
      <c r="W35" s="3">
        <f>'3641_V. liga'!V14</f>
        <v>0</v>
      </c>
      <c r="X35" s="3">
        <f>'3641_V. liga'!W14</f>
        <v>10.5</v>
      </c>
      <c r="Y35" s="3">
        <f>'3641_V. liga'!X14</f>
        <v>42.599999999999994</v>
      </c>
      <c r="AA35">
        <f>Y48</f>
        <v>82.15</v>
      </c>
      <c r="AB35" t="str">
        <f>E43</f>
        <v>Tělocvičná jednota Sokol Moravská Ostrava 1</v>
      </c>
      <c r="AC35">
        <v>5</v>
      </c>
    </row>
    <row r="36" spans="1:29" x14ac:dyDescent="0.25">
      <c r="A36" s="4"/>
      <c r="B36" s="24"/>
      <c r="C36" s="24"/>
      <c r="D36" s="24"/>
      <c r="E36" s="24" t="s">
        <v>59</v>
      </c>
      <c r="F36" s="24"/>
      <c r="G36" s="24"/>
      <c r="H36" s="24"/>
      <c r="I36" s="24"/>
      <c r="J36" s="24"/>
      <c r="K36" s="24">
        <v>0</v>
      </c>
      <c r="L36" s="24">
        <f>LARGE(L32:L35,3)+LARGE(L32:L35,2)+LARGE(L32:L35,1)-K36</f>
        <v>34.950000000000003</v>
      </c>
      <c r="M36" s="24"/>
      <c r="N36" s="24"/>
      <c r="O36" s="24">
        <v>0</v>
      </c>
      <c r="P36" s="24">
        <f>LARGE(P32:P35,3)+LARGE(P32:P35,2)+LARGE(P32:P35,1)-O36</f>
        <v>31</v>
      </c>
      <c r="Q36" s="24"/>
      <c r="R36" s="24"/>
      <c r="S36" s="24">
        <v>0</v>
      </c>
      <c r="T36" s="24">
        <f>LARGE(T32:T35,3)+LARGE(T32:T35,2)+LARGE(T32:T35,1)-S36</f>
        <v>29.4</v>
      </c>
      <c r="U36" s="24"/>
      <c r="V36" s="24"/>
      <c r="W36" s="24">
        <v>0</v>
      </c>
      <c r="X36" s="24">
        <f>LARGE(X32:X35,3)+LARGE(X32:X35,2)+LARGE(X32:X35,1)-W36</f>
        <v>31.299999999999997</v>
      </c>
      <c r="Y36" s="24">
        <f>L36+P36+T36+X36</f>
        <v>126.64999999999999</v>
      </c>
      <c r="AA36">
        <f>Y48</f>
        <v>82.15</v>
      </c>
      <c r="AB36" t="str">
        <f>E43</f>
        <v>Tělocvičná jednota Sokol Moravská Ostrava 1</v>
      </c>
      <c r="AC36">
        <v>6</v>
      </c>
    </row>
    <row r="37" spans="1:29" x14ac:dyDescent="0.25">
      <c r="A37" s="5"/>
      <c r="B37" s="23"/>
      <c r="C37" s="23">
        <v>3100</v>
      </c>
      <c r="D37" s="23">
        <v>9381</v>
      </c>
      <c r="E37" s="23" t="s">
        <v>100</v>
      </c>
      <c r="F37" s="23"/>
      <c r="G37" s="23"/>
      <c r="H37" s="23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3"/>
      <c r="AA37">
        <f>Y42</f>
        <v>116.80000000000001</v>
      </c>
      <c r="AB37" t="str">
        <f>E37</f>
        <v>Tělovýchovná jednota VOKD Ostrava - Poruba, z.s.</v>
      </c>
      <c r="AC37">
        <v>1</v>
      </c>
    </row>
    <row r="38" spans="1:29" x14ac:dyDescent="0.25">
      <c r="B38" s="16" t="s">
        <v>237</v>
      </c>
      <c r="D38">
        <f>'3641_V. liga'!C24</f>
        <v>9381</v>
      </c>
      <c r="E38" t="str">
        <f>'3641_V. liga'!D24</f>
        <v>Lubojacká Štěpanka</v>
      </c>
      <c r="F38">
        <f>'3641_V. liga'!E24</f>
        <v>2012</v>
      </c>
      <c r="G38" t="str">
        <f>'3641_V. liga'!F24</f>
        <v>TJ VOKD Ostrava-Poruba</v>
      </c>
      <c r="I38" s="3">
        <f>'3641_V. liga'!H24</f>
        <v>3</v>
      </c>
      <c r="J38" s="3">
        <f>'3641_V. liga'!I24</f>
        <v>8</v>
      </c>
      <c r="K38" s="3">
        <f>'3641_V. liga'!J24</f>
        <v>0</v>
      </c>
      <c r="L38" s="3">
        <f>'3641_V. liga'!K24</f>
        <v>11</v>
      </c>
      <c r="M38" s="3">
        <f>'3641_V. liga'!L24</f>
        <v>1.1000000000000001</v>
      </c>
      <c r="N38" s="3">
        <f>'3641_V. liga'!M24</f>
        <v>7.95</v>
      </c>
      <c r="O38" s="3">
        <f>'3641_V. liga'!N24</f>
        <v>0</v>
      </c>
      <c r="P38" s="3">
        <f>'3641_V. liga'!O24</f>
        <v>9.0500000000000007</v>
      </c>
      <c r="Q38" s="3">
        <f>'3641_V. liga'!P24</f>
        <v>2.8</v>
      </c>
      <c r="R38" s="3">
        <f>'3641_V. liga'!Q24</f>
        <v>6.8</v>
      </c>
      <c r="S38" s="3">
        <f>'3641_V. liga'!R24</f>
        <v>0</v>
      </c>
      <c r="T38" s="3">
        <f>'3641_V. liga'!S24</f>
        <v>9.6</v>
      </c>
      <c r="U38" s="3">
        <f>'3641_V. liga'!T24</f>
        <v>2.9</v>
      </c>
      <c r="V38" s="3">
        <f>'3641_V. liga'!U24</f>
        <v>6.15</v>
      </c>
      <c r="W38" s="3">
        <f>'3641_V. liga'!V24</f>
        <v>0</v>
      </c>
      <c r="X38" s="3">
        <f>'3641_V. liga'!W24</f>
        <v>9.0500000000000007</v>
      </c>
      <c r="Y38" s="3">
        <f>'3641_V. liga'!X24</f>
        <v>38.700000000000003</v>
      </c>
      <c r="AA38">
        <f>Y42</f>
        <v>116.80000000000001</v>
      </c>
      <c r="AB38" t="str">
        <f>E37</f>
        <v>Tělovýchovná jednota VOKD Ostrava - Poruba, z.s.</v>
      </c>
      <c r="AC38">
        <v>2</v>
      </c>
    </row>
    <row r="39" spans="1:29" x14ac:dyDescent="0.25">
      <c r="B39" s="16"/>
      <c r="D39">
        <f>'3641_V. liga'!C25</f>
        <v>9381</v>
      </c>
      <c r="E39" t="str">
        <f>'3641_V. liga'!D25</f>
        <v>Lešová Sára Ella</v>
      </c>
      <c r="F39">
        <f>'3641_V. liga'!E25</f>
        <v>2011</v>
      </c>
      <c r="G39" t="str">
        <f>'3641_V. liga'!F25</f>
        <v>TJ VOKD Ostrava-Poruba</v>
      </c>
      <c r="I39" s="3">
        <f>'3641_V. liga'!H25</f>
        <v>3</v>
      </c>
      <c r="J39" s="3">
        <f>'3641_V. liga'!I25</f>
        <v>7.7</v>
      </c>
      <c r="K39" s="3">
        <f>'3641_V. liga'!J25</f>
        <v>0</v>
      </c>
      <c r="L39" s="3">
        <f>'3641_V. liga'!K25</f>
        <v>10.7</v>
      </c>
      <c r="M39" s="3">
        <f>'3641_V. liga'!L25</f>
        <v>1.6</v>
      </c>
      <c r="N39" s="3">
        <f>'3641_V. liga'!M25</f>
        <v>7.9</v>
      </c>
      <c r="O39" s="3">
        <f>'3641_V. liga'!N25</f>
        <v>0</v>
      </c>
      <c r="P39" s="3">
        <f>'3641_V. liga'!O25</f>
        <v>9.5</v>
      </c>
      <c r="Q39" s="3">
        <f>'3641_V. liga'!P25</f>
        <v>2.8</v>
      </c>
      <c r="R39" s="3">
        <f>'3641_V. liga'!Q25</f>
        <v>5.9</v>
      </c>
      <c r="S39" s="3">
        <f>'3641_V. liga'!R25</f>
        <v>0</v>
      </c>
      <c r="T39" s="3">
        <f>'3641_V. liga'!S25</f>
        <v>8.6999999999999993</v>
      </c>
      <c r="U39" s="3">
        <f>'3641_V. liga'!T25</f>
        <v>2.9</v>
      </c>
      <c r="V39" s="3">
        <f>'3641_V. liga'!U25</f>
        <v>6.7</v>
      </c>
      <c r="W39" s="3">
        <f>'3641_V. liga'!V25</f>
        <v>0</v>
      </c>
      <c r="X39" s="3">
        <f>'3641_V. liga'!W25</f>
        <v>9.6</v>
      </c>
      <c r="Y39" s="3">
        <f>'3641_V. liga'!X25</f>
        <v>38.5</v>
      </c>
      <c r="AA39">
        <f>Y42</f>
        <v>116.80000000000001</v>
      </c>
      <c r="AB39" t="str">
        <f>E37</f>
        <v>Tělovýchovná jednota VOKD Ostrava - Poruba, z.s.</v>
      </c>
      <c r="AC39">
        <v>3</v>
      </c>
    </row>
    <row r="40" spans="1:29" x14ac:dyDescent="0.25">
      <c r="B40" s="16"/>
      <c r="D40">
        <f>'3641_V. liga'!C26</f>
        <v>9381</v>
      </c>
      <c r="E40" t="str">
        <f>'3641_V. liga'!D26</f>
        <v>Žurková Barbora</v>
      </c>
      <c r="F40">
        <f>'3641_V. liga'!E26</f>
        <v>2011</v>
      </c>
      <c r="G40" t="str">
        <f>'3641_V. liga'!F26</f>
        <v>TJ VOKD Ostrava-Poruba</v>
      </c>
      <c r="I40" s="3">
        <f>'3641_V. liga'!H26</f>
        <v>3</v>
      </c>
      <c r="J40" s="3">
        <f>'3641_V. liga'!I26</f>
        <v>7.95</v>
      </c>
      <c r="K40" s="3">
        <f>'3641_V. liga'!J26</f>
        <v>0</v>
      </c>
      <c r="L40" s="3">
        <f>'3641_V. liga'!K26</f>
        <v>10.95</v>
      </c>
      <c r="M40" s="3">
        <f>'3641_V. liga'!L26</f>
        <v>1.1000000000000001</v>
      </c>
      <c r="N40" s="3">
        <f>'3641_V. liga'!M26</f>
        <v>7.3</v>
      </c>
      <c r="O40" s="3">
        <f>'3641_V. liga'!N26</f>
        <v>0</v>
      </c>
      <c r="P40" s="3">
        <f>'3641_V. liga'!O26</f>
        <v>8.4</v>
      </c>
      <c r="Q40" s="3">
        <f>'3641_V. liga'!P26</f>
        <v>2.1</v>
      </c>
      <c r="R40" s="3">
        <f>'3641_V. liga'!Q26</f>
        <v>4.8499999999999996</v>
      </c>
      <c r="S40" s="3">
        <f>'3641_V. liga'!R26</f>
        <v>0</v>
      </c>
      <c r="T40" s="3">
        <f>'3641_V. liga'!S26</f>
        <v>6.9499999999999993</v>
      </c>
      <c r="U40" s="3">
        <f>'3641_V. liga'!T26</f>
        <v>2.9</v>
      </c>
      <c r="V40" s="3">
        <f>'3641_V. liga'!U26</f>
        <v>7.3</v>
      </c>
      <c r="W40" s="3">
        <f>'3641_V. liga'!V26</f>
        <v>0</v>
      </c>
      <c r="X40" s="3">
        <f>'3641_V. liga'!W26</f>
        <v>10.199999999999999</v>
      </c>
      <c r="Y40" s="3">
        <f>'3641_V. liga'!X26</f>
        <v>36.5</v>
      </c>
      <c r="AA40">
        <f>Y42</f>
        <v>116.80000000000001</v>
      </c>
      <c r="AB40" t="str">
        <f>E37</f>
        <v>Tělovýchovná jednota VOKD Ostrava - Poruba, z.s.</v>
      </c>
      <c r="AC40">
        <v>4</v>
      </c>
    </row>
    <row r="41" spans="1:29" x14ac:dyDescent="0.25">
      <c r="B41" s="16"/>
      <c r="D41">
        <f>'3641_V. liga'!C27</f>
        <v>9381</v>
      </c>
      <c r="E41" t="str">
        <f>'3641_V. liga'!D27</f>
        <v>Svobodová Rozálie</v>
      </c>
      <c r="F41">
        <f>'3641_V. liga'!E27</f>
        <v>2011</v>
      </c>
      <c r="G41" t="str">
        <f>'3641_V. liga'!F27</f>
        <v>TJ VOKD Ostrava-Poruba</v>
      </c>
      <c r="H41" t="str">
        <f>'3641_V. liga'!G27</f>
        <v>Olšarová</v>
      </c>
      <c r="I41" s="3">
        <f>'3641_V. liga'!H27</f>
        <v>3</v>
      </c>
      <c r="J41" s="3">
        <f>'3641_V. liga'!I27</f>
        <v>7.75</v>
      </c>
      <c r="K41" s="3">
        <f>'3641_V. liga'!J27</f>
        <v>0</v>
      </c>
      <c r="L41" s="3">
        <f>'3641_V. liga'!K27</f>
        <v>10.75</v>
      </c>
      <c r="M41" s="3">
        <f>'3641_V. liga'!L27</f>
        <v>1.7</v>
      </c>
      <c r="N41" s="3">
        <f>'3641_V. liga'!M27</f>
        <v>6.45</v>
      </c>
      <c r="O41" s="3">
        <f>'3641_V. liga'!N27</f>
        <v>1</v>
      </c>
      <c r="P41" s="3">
        <f>'3641_V. liga'!O27</f>
        <v>7.15</v>
      </c>
      <c r="Q41" s="3">
        <f>'3641_V. liga'!P27</f>
        <v>2.8</v>
      </c>
      <c r="R41" s="3">
        <f>'3641_V. liga'!Q27</f>
        <v>6.9</v>
      </c>
      <c r="S41" s="3">
        <f>'3641_V. liga'!R27</f>
        <v>0</v>
      </c>
      <c r="T41" s="3">
        <f>'3641_V. liga'!S27</f>
        <v>9.6999999999999993</v>
      </c>
      <c r="U41" s="3">
        <f>'3641_V. liga'!T27</f>
        <v>2.9</v>
      </c>
      <c r="V41" s="3">
        <f>'3641_V. liga'!U27</f>
        <v>6.45</v>
      </c>
      <c r="W41" s="3">
        <f>'3641_V. liga'!V27</f>
        <v>0</v>
      </c>
      <c r="X41" s="3">
        <f>'3641_V. liga'!W27</f>
        <v>9.35</v>
      </c>
      <c r="Y41" s="3">
        <f>'3641_V. liga'!X27</f>
        <v>36.949999999999996</v>
      </c>
      <c r="AA41">
        <f>Y42</f>
        <v>116.80000000000001</v>
      </c>
      <c r="AB41" t="str">
        <f>E37</f>
        <v>Tělovýchovná jednota VOKD Ostrava - Poruba, z.s.</v>
      </c>
      <c r="AC41">
        <v>5</v>
      </c>
    </row>
    <row r="42" spans="1:29" x14ac:dyDescent="0.25">
      <c r="A42" s="4"/>
      <c r="B42" s="24"/>
      <c r="C42" s="24"/>
      <c r="D42" s="24"/>
      <c r="E42" s="24" t="s">
        <v>59</v>
      </c>
      <c r="F42" s="24"/>
      <c r="G42" s="24"/>
      <c r="H42" s="24"/>
      <c r="I42" s="24"/>
      <c r="J42" s="24"/>
      <c r="K42" s="24">
        <v>0</v>
      </c>
      <c r="L42" s="24">
        <f>LARGE(L38:L41,3)+LARGE(L38:L41,2)+LARGE(L38:L41,1)-K42</f>
        <v>32.700000000000003</v>
      </c>
      <c r="M42" s="24"/>
      <c r="N42" s="24"/>
      <c r="O42" s="24">
        <v>0</v>
      </c>
      <c r="P42" s="24">
        <f>LARGE(P38:P41,3)+LARGE(P38:P41,2)+LARGE(P38:P41,1)-O42</f>
        <v>26.950000000000003</v>
      </c>
      <c r="Q42" s="24"/>
      <c r="R42" s="24"/>
      <c r="S42" s="24">
        <v>0</v>
      </c>
      <c r="T42" s="24">
        <f>LARGE(T38:T41,3)+LARGE(T38:T41,2)+LARGE(T38:T41,1)-S42</f>
        <v>27.999999999999996</v>
      </c>
      <c r="U42" s="24"/>
      <c r="V42" s="24"/>
      <c r="W42" s="24">
        <v>0</v>
      </c>
      <c r="X42" s="24">
        <f>LARGE(X38:X41,3)+LARGE(X38:X41,2)+LARGE(X38:X41,1)-W42</f>
        <v>29.15</v>
      </c>
      <c r="Y42" s="24">
        <f>L42+P42+T42+X42</f>
        <v>116.80000000000001</v>
      </c>
      <c r="AA42">
        <f>Y42</f>
        <v>116.80000000000001</v>
      </c>
      <c r="AB42" t="str">
        <f>E37</f>
        <v>Tělovýchovná jednota VOKD Ostrava - Poruba, z.s.</v>
      </c>
      <c r="AC42">
        <v>6</v>
      </c>
    </row>
    <row r="43" spans="1:29" x14ac:dyDescent="0.25">
      <c r="A43" s="5"/>
      <c r="B43" s="23"/>
      <c r="C43" s="23">
        <v>3076</v>
      </c>
      <c r="D43" s="23">
        <v>4142</v>
      </c>
      <c r="E43" s="23" t="s">
        <v>95</v>
      </c>
      <c r="F43" s="23"/>
      <c r="G43" s="23"/>
      <c r="H43" s="23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3"/>
      <c r="AA43">
        <f>Y24</f>
        <v>131.75</v>
      </c>
      <c r="AB43" t="str">
        <f>E19</f>
        <v>Tělocvičná jednota Sokol Moravská Ostrava 1B</v>
      </c>
      <c r="AC43">
        <v>1</v>
      </c>
    </row>
    <row r="44" spans="1:29" x14ac:dyDescent="0.25">
      <c r="B44" s="16" t="s">
        <v>243</v>
      </c>
      <c r="D44">
        <v>4142</v>
      </c>
      <c r="E44" s="9" t="s">
        <v>216</v>
      </c>
      <c r="F44">
        <v>2010</v>
      </c>
      <c r="G44" t="s">
        <v>51</v>
      </c>
      <c r="H44" t="s">
        <v>97</v>
      </c>
      <c r="I44" s="3">
        <v>0</v>
      </c>
      <c r="J44" s="3">
        <v>0</v>
      </c>
      <c r="K44" s="3">
        <v>0</v>
      </c>
      <c r="L44" s="24">
        <f>I44+J44-K44</f>
        <v>0</v>
      </c>
      <c r="M44" s="3">
        <v>0</v>
      </c>
      <c r="N44" s="3">
        <v>0</v>
      </c>
      <c r="O44" s="3">
        <v>0</v>
      </c>
      <c r="P44" s="24">
        <f>M44+N44-O44</f>
        <v>0</v>
      </c>
      <c r="Q44" s="3">
        <v>0</v>
      </c>
      <c r="R44" s="3">
        <v>0</v>
      </c>
      <c r="S44" s="3">
        <v>0</v>
      </c>
      <c r="T44" s="24">
        <f>Q44+R44-S44</f>
        <v>0</v>
      </c>
      <c r="U44" s="3">
        <v>0</v>
      </c>
      <c r="V44" s="3">
        <v>0</v>
      </c>
      <c r="W44" s="3">
        <v>0</v>
      </c>
      <c r="X44" s="24">
        <f>U44+V44-W44</f>
        <v>0</v>
      </c>
      <c r="Y44" s="24">
        <f>L44+P44+T44+X44</f>
        <v>0</v>
      </c>
      <c r="AA44">
        <f>Y24</f>
        <v>131.75</v>
      </c>
      <c r="AB44" t="str">
        <f>E19</f>
        <v>Tělocvičná jednota Sokol Moravská Ostrava 1B</v>
      </c>
      <c r="AC44">
        <v>2</v>
      </c>
    </row>
    <row r="45" spans="1:29" x14ac:dyDescent="0.25">
      <c r="B45" s="16"/>
      <c r="C45">
        <f>'3641_V. liga'!B22</f>
        <v>531526</v>
      </c>
      <c r="D45">
        <f>'3641_V. liga'!C22</f>
        <v>4142</v>
      </c>
      <c r="E45" t="str">
        <f>'3641_V. liga'!D22</f>
        <v>Remišová Adéla</v>
      </c>
      <c r="F45">
        <f>'3641_V. liga'!E22</f>
        <v>2011</v>
      </c>
      <c r="G45" t="str">
        <f>'3641_V. liga'!F22</f>
        <v>T.J. Sokol Moravská Ostrava 1</v>
      </c>
      <c r="H45" t="str">
        <f>'3641_V. liga'!G22</f>
        <v>Olšarová</v>
      </c>
      <c r="I45" s="3">
        <f>'3641_V. liga'!H22</f>
        <v>3</v>
      </c>
      <c r="J45" s="3">
        <f>'3641_V. liga'!I22</f>
        <v>7.6</v>
      </c>
      <c r="K45" s="3">
        <f>'3641_V. liga'!J22</f>
        <v>0</v>
      </c>
      <c r="L45" s="3">
        <f>'3641_V. liga'!K22</f>
        <v>10.6</v>
      </c>
      <c r="M45" s="3">
        <f>'3641_V. liga'!L22</f>
        <v>1.6</v>
      </c>
      <c r="N45" s="3">
        <f>'3641_V. liga'!M22</f>
        <v>8.1999999999999993</v>
      </c>
      <c r="O45" s="3">
        <f>'3641_V. liga'!N22</f>
        <v>0</v>
      </c>
      <c r="P45" s="3">
        <f>'3641_V. liga'!O22</f>
        <v>9.7999999999999989</v>
      </c>
      <c r="Q45" s="3">
        <f>'3641_V. liga'!P22</f>
        <v>2.8</v>
      </c>
      <c r="R45" s="3">
        <f>'3641_V. liga'!Q22</f>
        <v>7.15</v>
      </c>
      <c r="S45" s="3">
        <f>'3641_V. liga'!R22</f>
        <v>0</v>
      </c>
      <c r="T45" s="3">
        <f>'3641_V. liga'!S22</f>
        <v>9.9499999999999993</v>
      </c>
      <c r="U45" s="3">
        <f>'3641_V. liga'!T22</f>
        <v>2.8</v>
      </c>
      <c r="V45" s="3">
        <f>'3641_V. liga'!U22</f>
        <v>7.9</v>
      </c>
      <c r="W45" s="3">
        <f>'3641_V. liga'!V22</f>
        <v>0</v>
      </c>
      <c r="X45" s="3">
        <f>'3641_V. liga'!W22</f>
        <v>10.7</v>
      </c>
      <c r="Y45" s="3">
        <f>'3641_V. liga'!X22</f>
        <v>41.05</v>
      </c>
      <c r="AA45">
        <f>Y24</f>
        <v>131.75</v>
      </c>
      <c r="AB45" t="str">
        <f>E19</f>
        <v>Tělocvičná jednota Sokol Moravská Ostrava 1B</v>
      </c>
      <c r="AC45">
        <v>3</v>
      </c>
    </row>
    <row r="46" spans="1:29" x14ac:dyDescent="0.25">
      <c r="B46" s="16"/>
      <c r="C46">
        <f>'3641_V. liga'!B23</f>
        <v>654972</v>
      </c>
      <c r="D46">
        <f>'3641_V. liga'!C23</f>
        <v>4142</v>
      </c>
      <c r="E46" t="str">
        <f>'3641_V. liga'!D23</f>
        <v>Stříbná Julie</v>
      </c>
      <c r="F46">
        <f>'3641_V. liga'!E23</f>
        <v>2011</v>
      </c>
      <c r="G46" t="str">
        <f>'3641_V. liga'!F23</f>
        <v>T.J. Sokol Moravská Ostrava 1</v>
      </c>
      <c r="H46" t="str">
        <f>'3641_V. liga'!G23</f>
        <v>Olšarová</v>
      </c>
      <c r="I46" s="3">
        <f>'3641_V. liga'!H23</f>
        <v>3</v>
      </c>
      <c r="J46" s="3">
        <f>'3641_V. liga'!I23</f>
        <v>7.25</v>
      </c>
      <c r="K46" s="3">
        <f>'3641_V. liga'!J23</f>
        <v>0</v>
      </c>
      <c r="L46" s="3">
        <f>'3641_V. liga'!K23</f>
        <v>10.25</v>
      </c>
      <c r="M46" s="3">
        <f>'3641_V. liga'!L23</f>
        <v>1.6</v>
      </c>
      <c r="N46" s="3">
        <f>'3641_V. liga'!M23</f>
        <v>8.35</v>
      </c>
      <c r="O46" s="3">
        <f>'3641_V. liga'!N23</f>
        <v>0</v>
      </c>
      <c r="P46" s="3">
        <f>'3641_V. liga'!O23</f>
        <v>9.9499999999999993</v>
      </c>
      <c r="Q46" s="3">
        <f>'3641_V. liga'!P23</f>
        <v>2.8</v>
      </c>
      <c r="R46" s="3">
        <f>'3641_V. liga'!Q23</f>
        <v>7.5</v>
      </c>
      <c r="S46" s="3">
        <f>'3641_V. liga'!R23</f>
        <v>0</v>
      </c>
      <c r="T46" s="3">
        <f>'3641_V. liga'!S23</f>
        <v>10.3</v>
      </c>
      <c r="U46" s="3">
        <f>'3641_V. liga'!T23</f>
        <v>2.7</v>
      </c>
      <c r="V46" s="3">
        <f>'3641_V. liga'!U23</f>
        <v>7.9</v>
      </c>
      <c r="W46" s="3">
        <f>'3641_V. liga'!V23</f>
        <v>0</v>
      </c>
      <c r="X46" s="3">
        <f>'3641_V. liga'!W23</f>
        <v>10.600000000000001</v>
      </c>
      <c r="Y46" s="3">
        <f>'3641_V. liga'!X23</f>
        <v>41.1</v>
      </c>
      <c r="AA46">
        <f>Y24</f>
        <v>131.75</v>
      </c>
      <c r="AB46" t="str">
        <f>E19</f>
        <v>Tělocvičná jednota Sokol Moravská Ostrava 1B</v>
      </c>
      <c r="AC46">
        <v>4</v>
      </c>
    </row>
    <row r="47" spans="1:29" x14ac:dyDescent="0.25">
      <c r="B47" s="16"/>
      <c r="I47" s="3">
        <v>0</v>
      </c>
      <c r="J47" s="3">
        <v>0</v>
      </c>
      <c r="K47" s="3">
        <v>0</v>
      </c>
      <c r="L47" s="24">
        <f>I47+J47-K47</f>
        <v>0</v>
      </c>
      <c r="M47" s="3">
        <v>0</v>
      </c>
      <c r="N47" s="3">
        <v>0</v>
      </c>
      <c r="O47" s="3">
        <v>0</v>
      </c>
      <c r="P47" s="24">
        <f>M47+N47-O47</f>
        <v>0</v>
      </c>
      <c r="Q47" s="3">
        <v>0</v>
      </c>
      <c r="R47" s="3">
        <v>0</v>
      </c>
      <c r="S47" s="3">
        <v>0</v>
      </c>
      <c r="T47" s="24">
        <f>Q47+R47-S47</f>
        <v>0</v>
      </c>
      <c r="U47" s="3">
        <v>0</v>
      </c>
      <c r="V47" s="3">
        <v>0</v>
      </c>
      <c r="W47" s="3">
        <v>0</v>
      </c>
      <c r="X47" s="24">
        <f>U47+V47-W47</f>
        <v>0</v>
      </c>
      <c r="Y47" s="24">
        <f>L47+P47+T47+X47</f>
        <v>0</v>
      </c>
      <c r="AA47">
        <f>Y24</f>
        <v>131.75</v>
      </c>
      <c r="AB47" t="str">
        <f>E19</f>
        <v>Tělocvičná jednota Sokol Moravská Ostrava 1B</v>
      </c>
      <c r="AC47">
        <v>5</v>
      </c>
    </row>
    <row r="48" spans="1:29" x14ac:dyDescent="0.25">
      <c r="A48" s="4"/>
      <c r="B48" s="24"/>
      <c r="C48" s="24"/>
      <c r="D48" s="24"/>
      <c r="E48" s="24" t="s">
        <v>59</v>
      </c>
      <c r="F48" s="24"/>
      <c r="G48" s="24"/>
      <c r="H48" s="24"/>
      <c r="I48" s="24"/>
      <c r="J48" s="24"/>
      <c r="K48" s="24">
        <v>0</v>
      </c>
      <c r="L48" s="24">
        <f>LARGE(L44:L47,3)+LARGE(L44:L47,2)+LARGE(L44:L47,1)-K48</f>
        <v>20.85</v>
      </c>
      <c r="M48" s="24"/>
      <c r="N48" s="24"/>
      <c r="O48" s="24">
        <v>0</v>
      </c>
      <c r="P48" s="24">
        <f>LARGE(P44:P47,3)+LARGE(P44:P47,2)+LARGE(P44:P47,1)-O48</f>
        <v>19.75</v>
      </c>
      <c r="Q48" s="24"/>
      <c r="R48" s="24"/>
      <c r="S48" s="24">
        <v>0</v>
      </c>
      <c r="T48" s="24">
        <f>LARGE(T44:T47,3)+LARGE(T44:T47,2)+LARGE(T44:T47,1)-S48</f>
        <v>20.25</v>
      </c>
      <c r="U48" s="24"/>
      <c r="V48" s="24"/>
      <c r="W48" s="24">
        <v>0</v>
      </c>
      <c r="X48" s="24">
        <f>LARGE(X44:X47,3)+LARGE(X44:X47,2)+LARGE(X44:X47,1)-W48</f>
        <v>21.3</v>
      </c>
      <c r="Y48" s="24">
        <f>L48+P48+T48+X48</f>
        <v>82.15</v>
      </c>
      <c r="AA48">
        <f>Y24</f>
        <v>131.75</v>
      </c>
      <c r="AB48" t="str">
        <f>E19</f>
        <v>Tělocvičná jednota Sokol Moravská Ostrava 1B</v>
      </c>
      <c r="AC48">
        <v>6</v>
      </c>
    </row>
    <row r="49" spans="1:30" x14ac:dyDescent="0.25">
      <c r="A49" s="8"/>
      <c r="Z49" s="26"/>
      <c r="AA49" s="9"/>
      <c r="AB49" s="9"/>
      <c r="AC49" s="9"/>
      <c r="AD49" s="9"/>
    </row>
    <row r="50" spans="1:30" x14ac:dyDescent="0.25">
      <c r="A50" s="9"/>
      <c r="Z50" s="9"/>
      <c r="AA50" s="9"/>
      <c r="AB50" s="9"/>
      <c r="AC50" s="9"/>
      <c r="AD50" s="9"/>
    </row>
    <row r="51" spans="1:30" x14ac:dyDescent="0.25">
      <c r="A51" s="9"/>
      <c r="Z51" s="9"/>
      <c r="AA51" s="9"/>
      <c r="AB51" s="9"/>
      <c r="AC51" s="9"/>
      <c r="AD51" s="9"/>
    </row>
    <row r="52" spans="1:30" x14ac:dyDescent="0.25">
      <c r="A52" s="9"/>
      <c r="E52" s="15" t="s">
        <v>268</v>
      </c>
      <c r="F52" s="15"/>
      <c r="G52" s="18"/>
      <c r="H52" s="18"/>
      <c r="I52" s="18"/>
      <c r="W52" s="15" t="s">
        <v>270</v>
      </c>
      <c r="X52" s="15"/>
      <c r="Y52" s="15"/>
      <c r="Z52" s="9"/>
      <c r="AA52" s="9"/>
      <c r="AB52" s="9"/>
      <c r="AC52" s="9"/>
      <c r="AD52" s="9"/>
    </row>
    <row r="53" spans="1:30" x14ac:dyDescent="0.25">
      <c r="A53" s="9"/>
      <c r="E53" s="15" t="s">
        <v>267</v>
      </c>
      <c r="F53" s="15"/>
      <c r="G53" s="18"/>
      <c r="H53" s="18"/>
      <c r="I53" s="18"/>
      <c r="W53" s="15" t="s">
        <v>269</v>
      </c>
      <c r="X53" s="15"/>
      <c r="Y53" s="15"/>
      <c r="Z53" s="9"/>
      <c r="AA53" s="9"/>
      <c r="AB53" s="9"/>
      <c r="AC53" s="9"/>
      <c r="AD53" s="9"/>
    </row>
    <row r="54" spans="1:30" x14ac:dyDescent="0.25">
      <c r="A54" s="11"/>
      <c r="Z54" s="9"/>
      <c r="AA54" s="9"/>
      <c r="AB54" s="9"/>
      <c r="AC54" s="9"/>
      <c r="AD54" s="9"/>
    </row>
    <row r="55" spans="1:30" x14ac:dyDescent="0.25">
      <c r="A55" s="8"/>
      <c r="H55" s="61" t="s">
        <v>271</v>
      </c>
      <c r="I55" s="62"/>
      <c r="J55" s="62"/>
      <c r="K55" s="62"/>
      <c r="L55" s="62"/>
      <c r="M55" s="62"/>
      <c r="N55" s="62"/>
      <c r="O55" s="62"/>
      <c r="P55" s="62"/>
      <c r="Q55" s="63"/>
      <c r="Z55" s="26"/>
      <c r="AA55" s="9"/>
      <c r="AB55" s="9"/>
      <c r="AC55" s="9"/>
      <c r="AD55" s="9"/>
    </row>
    <row r="56" spans="1:30" x14ac:dyDescent="0.25">
      <c r="H56" s="41" t="s">
        <v>272</v>
      </c>
      <c r="I56" s="42" t="s">
        <v>288</v>
      </c>
      <c r="J56" s="44"/>
      <c r="K56" s="43"/>
      <c r="L56" s="42" t="s">
        <v>276</v>
      </c>
      <c r="M56" s="44"/>
      <c r="N56" s="43"/>
      <c r="O56" s="45" t="s">
        <v>283</v>
      </c>
      <c r="P56" s="45"/>
      <c r="Q56" s="79"/>
      <c r="Z56" s="9"/>
      <c r="AA56" s="9"/>
      <c r="AB56" s="9"/>
      <c r="AC56" s="9"/>
      <c r="AD56" s="9"/>
    </row>
    <row r="57" spans="1:30" x14ac:dyDescent="0.25">
      <c r="H57" s="36" t="s">
        <v>273</v>
      </c>
      <c r="I57" s="32" t="s">
        <v>222</v>
      </c>
      <c r="J57" s="39"/>
      <c r="K57" s="33"/>
      <c r="L57" s="47" t="s">
        <v>292</v>
      </c>
      <c r="M57" s="84"/>
      <c r="N57" s="78"/>
      <c r="O57" s="84" t="s">
        <v>226</v>
      </c>
      <c r="P57" s="84"/>
      <c r="Q57" s="78"/>
      <c r="Z57" s="9"/>
      <c r="AA57" s="9"/>
      <c r="AB57" s="9"/>
      <c r="AC57" s="9"/>
      <c r="AD57" s="9"/>
    </row>
    <row r="58" spans="1:30" x14ac:dyDescent="0.25">
      <c r="H58" s="49" t="s">
        <v>287</v>
      </c>
      <c r="I58" s="32" t="s">
        <v>285</v>
      </c>
      <c r="J58" s="39"/>
      <c r="K58" s="33"/>
      <c r="L58" s="32" t="s">
        <v>277</v>
      </c>
      <c r="M58" s="39"/>
      <c r="N58" s="33"/>
      <c r="O58" s="84" t="s">
        <v>281</v>
      </c>
      <c r="P58" s="84"/>
      <c r="Q58" s="78"/>
      <c r="Z58" s="9"/>
      <c r="AA58" s="9"/>
      <c r="AB58" s="9"/>
      <c r="AC58" s="9"/>
      <c r="AD58" s="9"/>
    </row>
    <row r="59" spans="1:30" x14ac:dyDescent="0.25">
      <c r="H59" s="51" t="s">
        <v>278</v>
      </c>
      <c r="I59" s="34" t="s">
        <v>284</v>
      </c>
      <c r="J59" s="40"/>
      <c r="K59" s="35"/>
      <c r="L59" s="48" t="s">
        <v>275</v>
      </c>
      <c r="M59" s="87"/>
      <c r="N59" s="83"/>
      <c r="O59" s="87" t="s">
        <v>286</v>
      </c>
      <c r="P59" s="87"/>
      <c r="Q59" s="83"/>
      <c r="Z59" s="9"/>
      <c r="AA59" s="9"/>
      <c r="AB59" s="9"/>
      <c r="AC59" s="9"/>
      <c r="AD59" s="9"/>
    </row>
    <row r="60" spans="1:30" x14ac:dyDescent="0.25">
      <c r="A60" s="4"/>
      <c r="Z60" s="9"/>
      <c r="AA60" s="9"/>
      <c r="AB60" s="9"/>
      <c r="AC60" s="9"/>
      <c r="AD60" s="9"/>
    </row>
    <row r="62" spans="1:30" x14ac:dyDescent="0.25">
      <c r="E62" s="50"/>
      <c r="F62" s="50"/>
      <c r="G62" s="50"/>
      <c r="H62" s="50"/>
      <c r="I62" s="50"/>
      <c r="J62" s="50"/>
      <c r="K62" s="50"/>
    </row>
    <row r="63" spans="1:30" x14ac:dyDescent="0.25">
      <c r="E63" s="59"/>
      <c r="F63" s="50"/>
      <c r="G63" s="50"/>
      <c r="H63" s="59"/>
      <c r="I63" s="50"/>
      <c r="J63" s="50"/>
      <c r="K63" s="50"/>
    </row>
    <row r="64" spans="1:30" x14ac:dyDescent="0.25">
      <c r="E64" s="38"/>
      <c r="F64" s="56"/>
      <c r="G64" s="56"/>
      <c r="H64" s="74"/>
      <c r="I64" s="75"/>
      <c r="J64" s="56"/>
      <c r="K64" s="56"/>
    </row>
    <row r="65" spans="5:11" x14ac:dyDescent="0.25">
      <c r="E65" s="74"/>
      <c r="F65" s="56"/>
      <c r="G65" s="56"/>
      <c r="H65" s="38"/>
      <c r="I65" s="75"/>
      <c r="J65" s="56"/>
      <c r="K65" s="56"/>
    </row>
    <row r="66" spans="5:11" x14ac:dyDescent="0.25">
      <c r="E66" s="74"/>
      <c r="F66" s="56"/>
      <c r="G66" s="56"/>
      <c r="H66" s="74"/>
      <c r="I66" s="75"/>
      <c r="J66" s="56"/>
      <c r="K66" s="56"/>
    </row>
  </sheetData>
  <sheetProtection formatCells="0" formatColumns="0" formatRows="0" insertColumns="0" insertRows="0" insertHyperlinks="0" deleteColumns="0" deleteRows="0" sort="0" autoFilter="0" pivotTables="0"/>
  <mergeCells count="24">
    <mergeCell ref="L58:N58"/>
    <mergeCell ref="O58:Q58"/>
    <mergeCell ref="I59:K59"/>
    <mergeCell ref="L59:N59"/>
    <mergeCell ref="O59:Q59"/>
    <mergeCell ref="H55:Q55"/>
    <mergeCell ref="I56:K56"/>
    <mergeCell ref="L56:N56"/>
    <mergeCell ref="O56:Q56"/>
    <mergeCell ref="I57:K57"/>
    <mergeCell ref="L57:N57"/>
    <mergeCell ref="O57:Q57"/>
    <mergeCell ref="I58:K58"/>
    <mergeCell ref="B26:B29"/>
    <mergeCell ref="W52:Y52"/>
    <mergeCell ref="W53:Y53"/>
    <mergeCell ref="E53:F53"/>
    <mergeCell ref="E52:F52"/>
    <mergeCell ref="B20:B23"/>
    <mergeCell ref="B38:B41"/>
    <mergeCell ref="B44:B47"/>
    <mergeCell ref="B14:B17"/>
    <mergeCell ref="B8:B11"/>
    <mergeCell ref="B32:B35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5" x14ac:dyDescent="0.25"/>
  <cols>
    <col min="1" max="1" width="10" customWidth="1"/>
    <col min="2" max="2" width="7.140625" hidden="1" customWidth="1"/>
    <col min="3" max="3" width="8.5703125" hidden="1" customWidth="1"/>
    <col min="4" max="4" width="28.28515625" customWidth="1"/>
    <col min="5" max="5" width="8" customWidth="1"/>
    <col min="6" max="6" width="28.140625" customWidth="1"/>
    <col min="7" max="7" width="31.42578125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2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291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ht="15" customHeight="1" x14ac:dyDescent="0.25">
      <c r="A7" s="5"/>
      <c r="B7" s="5">
        <v>3077</v>
      </c>
      <c r="C7" s="5">
        <v>7791</v>
      </c>
      <c r="D7" s="5" t="s">
        <v>61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f>X12</f>
        <v>66.05</v>
      </c>
      <c r="AA7" t="str">
        <f>D7</f>
        <v>Gymnastický klub Vítkovice, z.s. C</v>
      </c>
      <c r="AB7">
        <v>1</v>
      </c>
    </row>
    <row r="8" spans="1:29" ht="15" customHeight="1" x14ac:dyDescent="0.25">
      <c r="A8" s="16" t="s">
        <v>235</v>
      </c>
      <c r="B8">
        <v>186302</v>
      </c>
      <c r="C8">
        <v>7791</v>
      </c>
      <c r="D8" t="str">
        <f>'Zac. zak. A'!D11</f>
        <v>Pokorná Marie</v>
      </c>
      <c r="E8">
        <f>'Zac. zak. A'!E11</f>
        <v>2013</v>
      </c>
      <c r="F8" t="str">
        <f>'Zac. zak. A'!F11</f>
        <v>GK Vítkovice</v>
      </c>
      <c r="G8" t="str">
        <f>'Zac. zak. A'!G11</f>
        <v>Buryová, Štelclová, Asenová</v>
      </c>
      <c r="H8" s="3">
        <f>'Zac. zak. A'!H11</f>
        <v>0</v>
      </c>
      <c r="I8" s="3">
        <f>'Zac. zak. A'!I11</f>
        <v>0</v>
      </c>
      <c r="J8" s="3">
        <f>'Zac. zak. A'!J11</f>
        <v>0</v>
      </c>
      <c r="K8" s="3">
        <f>'Zac. zak. A'!K11</f>
        <v>0</v>
      </c>
      <c r="L8" s="3">
        <f>'Zac. zak. A'!L11</f>
        <v>0</v>
      </c>
      <c r="M8" s="3">
        <f>'Zac. zak. A'!M11</f>
        <v>0</v>
      </c>
      <c r="N8" s="3">
        <f>'Zac. zak. A'!N11</f>
        <v>0</v>
      </c>
      <c r="O8" s="3">
        <f>'Zac. zak. A'!O11</f>
        <v>0</v>
      </c>
      <c r="P8" s="3">
        <f>'Zac. zak. A'!P11</f>
        <v>1.9</v>
      </c>
      <c r="Q8" s="3">
        <f>'Zac. zak. A'!Q11</f>
        <v>9</v>
      </c>
      <c r="R8" s="3">
        <f>'Zac. zak. A'!R11</f>
        <v>0</v>
      </c>
      <c r="S8" s="3">
        <f>'Zac. zak. A'!S11</f>
        <v>10.9</v>
      </c>
      <c r="T8" s="3">
        <f>'Zac. zak. A'!T11</f>
        <v>1.9</v>
      </c>
      <c r="U8" s="3">
        <f>'Zac. zak. A'!U11</f>
        <v>8.35</v>
      </c>
      <c r="V8" s="3">
        <f>'Zac. zak. A'!V11</f>
        <v>0</v>
      </c>
      <c r="W8" s="3">
        <f>'Zac. zak. A'!W11</f>
        <v>10.25</v>
      </c>
      <c r="X8" s="3">
        <f>'Zac. zak. A'!X11</f>
        <v>21.15</v>
      </c>
      <c r="Z8">
        <f>X24</f>
        <v>60.35</v>
      </c>
      <c r="AA8" t="str">
        <f>D19</f>
        <v>Gymnastický klub Vítkovice, z.s. D</v>
      </c>
      <c r="AB8">
        <v>2</v>
      </c>
    </row>
    <row r="9" spans="1:29" ht="15" customHeight="1" x14ac:dyDescent="0.25">
      <c r="A9" s="16"/>
      <c r="B9">
        <v>294280</v>
      </c>
      <c r="C9">
        <v>7791</v>
      </c>
      <c r="D9" t="str">
        <f>'Zac. zak. A'!D7</f>
        <v>Prutkayová Frederika</v>
      </c>
      <c r="E9">
        <f>'Zac. zak. A'!E7</f>
        <v>2013</v>
      </c>
      <c r="F9" t="str">
        <f>'Zac. zak. A'!F7</f>
        <v>GK Vítkovice</v>
      </c>
      <c r="G9" t="str">
        <f>'Zac. zak. A'!G7</f>
        <v>kolektiv trenérů</v>
      </c>
      <c r="H9" s="3">
        <f>'Zac. zak. A'!H7</f>
        <v>0</v>
      </c>
      <c r="I9" s="3">
        <f>'Zac. zak. A'!I7</f>
        <v>0</v>
      </c>
      <c r="J9" s="3">
        <f>'Zac. zak. A'!J7</f>
        <v>0</v>
      </c>
      <c r="K9" s="3">
        <f>'Zac. zak. A'!K7</f>
        <v>0</v>
      </c>
      <c r="L9" s="3">
        <f>'Zac. zak. A'!L7</f>
        <v>0</v>
      </c>
      <c r="M9" s="3">
        <f>'Zac. zak. A'!M7</f>
        <v>0</v>
      </c>
      <c r="N9" s="3">
        <f>'Zac. zak. A'!N7</f>
        <v>0</v>
      </c>
      <c r="O9" s="3">
        <f>'Zac. zak. A'!O7</f>
        <v>0</v>
      </c>
      <c r="P9" s="3">
        <f>'Zac. zak. A'!P7</f>
        <v>2.2999999999999998</v>
      </c>
      <c r="Q9" s="3">
        <f>'Zac. zak. A'!Q7</f>
        <v>9.1</v>
      </c>
      <c r="R9" s="3">
        <f>'Zac. zak. A'!R7</f>
        <v>0</v>
      </c>
      <c r="S9" s="3">
        <f>'Zac. zak. A'!S7</f>
        <v>11.399999999999999</v>
      </c>
      <c r="T9" s="3">
        <f>'Zac. zak. A'!T7</f>
        <v>1.9</v>
      </c>
      <c r="U9" s="3">
        <f>'Zac. zak. A'!U7</f>
        <v>9.35</v>
      </c>
      <c r="V9" s="3">
        <f>'Zac. zak. A'!V7</f>
        <v>0</v>
      </c>
      <c r="W9" s="3">
        <f>'Zac. zak. A'!W7</f>
        <v>11.25</v>
      </c>
      <c r="X9" s="3">
        <f>'Zac. zak. A'!X7</f>
        <v>22.65</v>
      </c>
      <c r="Z9">
        <f>X30</f>
        <v>57.300000000000004</v>
      </c>
      <c r="AA9" t="str">
        <f>D25</f>
        <v xml:space="preserve">Gymnastický klub Vítkovice, z.s. </v>
      </c>
      <c r="AB9">
        <v>5</v>
      </c>
      <c r="AC9" t="s">
        <v>23</v>
      </c>
    </row>
    <row r="10" spans="1:29" ht="15" customHeight="1" x14ac:dyDescent="0.25">
      <c r="A10" s="16"/>
      <c r="B10">
        <v>132557</v>
      </c>
      <c r="C10">
        <v>7791</v>
      </c>
      <c r="D10" t="str">
        <f>'Zac. zak. A'!D15</f>
        <v>Štěpánková Stella</v>
      </c>
      <c r="E10">
        <f>'Zac. zak. A'!E15</f>
        <v>2013</v>
      </c>
      <c r="F10" t="str">
        <f>'Zac. zak. A'!F15</f>
        <v>GK Vítkovice</v>
      </c>
      <c r="G10" t="str">
        <f>'Zac. zak. A'!G15</f>
        <v>Buryová, Štelclová, Asenová</v>
      </c>
      <c r="H10" s="3">
        <f>'Zac. zak. A'!H15</f>
        <v>0</v>
      </c>
      <c r="I10" s="3">
        <f>'Zac. zak. A'!I15</f>
        <v>0</v>
      </c>
      <c r="J10" s="3">
        <f>'Zac. zak. A'!J15</f>
        <v>0</v>
      </c>
      <c r="K10" s="3">
        <f>'Zac. zak. A'!K15</f>
        <v>0</v>
      </c>
      <c r="L10" s="3">
        <f>'Zac. zak. A'!L15</f>
        <v>0</v>
      </c>
      <c r="M10" s="3">
        <f>'Zac. zak. A'!M15</f>
        <v>0</v>
      </c>
      <c r="N10" s="3">
        <f>'Zac. zak. A'!N15</f>
        <v>0</v>
      </c>
      <c r="O10" s="3">
        <f>'Zac. zak. A'!O15</f>
        <v>0</v>
      </c>
      <c r="P10" s="3">
        <f>'Zac. zak. A'!P15</f>
        <v>1.9</v>
      </c>
      <c r="Q10" s="3">
        <f>'Zac. zak. A'!Q15</f>
        <v>8.4</v>
      </c>
      <c r="R10" s="3">
        <f>'Zac. zak. A'!R15</f>
        <v>0</v>
      </c>
      <c r="S10" s="3">
        <f>'Zac. zak. A'!S15</f>
        <v>10.3</v>
      </c>
      <c r="T10" s="3">
        <f>'Zac. zak. A'!T15</f>
        <v>1.9</v>
      </c>
      <c r="U10" s="3">
        <f>'Zac. zak. A'!U15</f>
        <v>8.15</v>
      </c>
      <c r="V10" s="3">
        <f>'Zac. zak. A'!V15</f>
        <v>0</v>
      </c>
      <c r="W10" s="3">
        <f>'Zac. zak. A'!W15</f>
        <v>10.050000000000001</v>
      </c>
      <c r="X10" s="3">
        <f>'Zac. zak. A'!X15</f>
        <v>20.350000000000001</v>
      </c>
      <c r="Z10">
        <f>X24</f>
        <v>60.35</v>
      </c>
      <c r="AA10" t="str">
        <f>D19</f>
        <v>Gymnastický klub Vítkovice, z.s. D</v>
      </c>
      <c r="AB10">
        <v>4</v>
      </c>
    </row>
    <row r="11" spans="1:29" ht="15" customHeight="1" x14ac:dyDescent="0.25">
      <c r="A11" s="16"/>
      <c r="B11">
        <v>764499</v>
      </c>
      <c r="C11">
        <v>7791</v>
      </c>
      <c r="D11" t="str">
        <f>'Zac. zak. A'!D8</f>
        <v>Křižoščaková Sára</v>
      </c>
      <c r="E11">
        <f>'Zac. zak. A'!E8</f>
        <v>2013</v>
      </c>
      <c r="F11" t="str">
        <f>'Zac. zak. A'!F8</f>
        <v>GK Vítkovice</v>
      </c>
      <c r="G11" t="str">
        <f>'Zac. zak. A'!G8</f>
        <v>Prutkayová</v>
      </c>
      <c r="H11" s="3">
        <f>'Zac. zak. A'!H8</f>
        <v>0</v>
      </c>
      <c r="I11" s="3">
        <f>'Zac. zak. A'!I8</f>
        <v>0</v>
      </c>
      <c r="J11" s="3">
        <f>'Zac. zak. A'!J8</f>
        <v>0</v>
      </c>
      <c r="K11" s="3">
        <f>'Zac. zak. A'!K8</f>
        <v>0</v>
      </c>
      <c r="L11" s="3">
        <f>'Zac. zak. A'!L8</f>
        <v>0</v>
      </c>
      <c r="M11" s="3">
        <f>'Zac. zak. A'!M8</f>
        <v>0</v>
      </c>
      <c r="N11" s="3">
        <f>'Zac. zak. A'!N8</f>
        <v>0</v>
      </c>
      <c r="O11" s="3">
        <f>'Zac. zak. A'!O8</f>
        <v>0</v>
      </c>
      <c r="P11" s="3">
        <f>'Zac. zak. A'!P8</f>
        <v>2</v>
      </c>
      <c r="Q11" s="3">
        <f>'Zac. zak. A'!Q8</f>
        <v>9.4</v>
      </c>
      <c r="R11" s="3">
        <f>'Zac. zak. A'!R8</f>
        <v>0</v>
      </c>
      <c r="S11" s="3">
        <f>'Zac. zak. A'!S8</f>
        <v>11.4</v>
      </c>
      <c r="T11" s="3">
        <f>'Zac. zak. A'!T8</f>
        <v>1.9</v>
      </c>
      <c r="U11" s="3">
        <f>'Zac. zak. A'!U8</f>
        <v>8.9499999999999993</v>
      </c>
      <c r="V11" s="3">
        <f>'Zac. zak. A'!V8</f>
        <v>0</v>
      </c>
      <c r="W11" s="3">
        <f>'Zac. zak. A'!W8</f>
        <v>10.85</v>
      </c>
      <c r="X11" s="3">
        <f>'Zac. zak. A'!X8</f>
        <v>22.25</v>
      </c>
      <c r="Z11">
        <f>X12</f>
        <v>66.05</v>
      </c>
      <c r="AA11" t="str">
        <f>D7</f>
        <v>Gymnastický klub Vítkovice, z.s. C</v>
      </c>
      <c r="AB11">
        <v>5</v>
      </c>
    </row>
    <row r="12" spans="1:29" ht="15" customHeight="1" x14ac:dyDescent="0.25">
      <c r="A12" s="16"/>
      <c r="B12" s="4"/>
      <c r="C12" s="4"/>
      <c r="D12" s="4" t="s">
        <v>59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0</v>
      </c>
      <c r="L12" s="4"/>
      <c r="M12" s="4"/>
      <c r="N12" s="4">
        <v>0</v>
      </c>
      <c r="O12" s="4">
        <f>LARGE(O8:O11,3)+LARGE(O8:O11,2)+LARGE(O8:O11,1)-N12</f>
        <v>0</v>
      </c>
      <c r="P12" s="4"/>
      <c r="Q12" s="4"/>
      <c r="R12" s="4">
        <v>0</v>
      </c>
      <c r="S12" s="4">
        <f>LARGE(S8:S11,3)+LARGE(S8:S11,2)+LARGE(S8:S11,1)-R12</f>
        <v>33.699999999999996</v>
      </c>
      <c r="T12" s="4"/>
      <c r="U12" s="4"/>
      <c r="V12" s="4">
        <v>0</v>
      </c>
      <c r="W12" s="4">
        <f>LARGE(W8:W11,3)+LARGE(W8:W11,2)+LARGE(W8:W11,1)-V12</f>
        <v>32.35</v>
      </c>
      <c r="X12" s="4">
        <f>S12+W12</f>
        <v>66.05</v>
      </c>
      <c r="Z12">
        <f>X12</f>
        <v>66.05</v>
      </c>
      <c r="AA12" t="str">
        <f>D7</f>
        <v>Gymnastický klub Vítkovice, z.s. C</v>
      </c>
      <c r="AB12">
        <v>6</v>
      </c>
    </row>
    <row r="13" spans="1:29" ht="15" customHeight="1" x14ac:dyDescent="0.25">
      <c r="A13" s="5"/>
      <c r="B13" s="5">
        <v>3105</v>
      </c>
      <c r="C13" s="5">
        <v>3198</v>
      </c>
      <c r="D13" s="5" t="s">
        <v>261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>
        <f>X36</f>
        <v>55.15</v>
      </c>
      <c r="AA13" t="str">
        <f>D31</f>
        <v>Gymnastický klub Vítkovice, z.s. B</v>
      </c>
      <c r="AB13">
        <v>1</v>
      </c>
    </row>
    <row r="14" spans="1:29" ht="15" customHeight="1" x14ac:dyDescent="0.25">
      <c r="A14" s="16" t="s">
        <v>236</v>
      </c>
      <c r="B14">
        <v>896479</v>
      </c>
      <c r="C14">
        <v>7791</v>
      </c>
      <c r="D14" t="str">
        <f>'Zac. zak. A'!D12</f>
        <v>Hanáková Nela</v>
      </c>
      <c r="E14">
        <f>'Zac. zak. A'!E12</f>
        <v>2013</v>
      </c>
      <c r="F14" t="str">
        <f>'Zac. zak. A'!F12</f>
        <v>SGC Ostrava</v>
      </c>
      <c r="H14" s="3">
        <f>'Zac. zak. A'!H12</f>
        <v>0</v>
      </c>
      <c r="I14" s="3">
        <f>'Zac. zak. A'!I12</f>
        <v>0</v>
      </c>
      <c r="J14" s="3">
        <f>'Zac. zak. A'!J12</f>
        <v>0</v>
      </c>
      <c r="K14" s="3">
        <f>'Zac. zak. A'!K12</f>
        <v>0</v>
      </c>
      <c r="L14" s="3">
        <f>'Zac. zak. A'!L12</f>
        <v>0</v>
      </c>
      <c r="M14" s="3">
        <f>'Zac. zak. A'!M12</f>
        <v>0</v>
      </c>
      <c r="N14" s="3">
        <f>'Zac. zak. A'!N12</f>
        <v>0</v>
      </c>
      <c r="O14" s="3">
        <f>'Zac. zak. A'!O12</f>
        <v>0</v>
      </c>
      <c r="P14" s="3">
        <f>'Zac. zak. A'!P12</f>
        <v>1.9</v>
      </c>
      <c r="Q14" s="3">
        <f>'Zac. zak. A'!Q12</f>
        <v>8.6999999999999993</v>
      </c>
      <c r="R14" s="3">
        <f>'Zac. zak. A'!R12</f>
        <v>0</v>
      </c>
      <c r="S14" s="3">
        <f>'Zac. zak. A'!S12</f>
        <v>10.6</v>
      </c>
      <c r="T14" s="3">
        <f>'Zac. zak. A'!T12</f>
        <v>1.9</v>
      </c>
      <c r="U14" s="3">
        <f>'Zac. zak. A'!U12</f>
        <v>8.4</v>
      </c>
      <c r="V14" s="3">
        <f>'Zac. zak. A'!V12</f>
        <v>0</v>
      </c>
      <c r="W14" s="3">
        <f>'Zac. zak. A'!W12</f>
        <v>10.3</v>
      </c>
      <c r="X14" s="3">
        <f>'Zac. zak. A'!X12</f>
        <v>20.9</v>
      </c>
      <c r="Z14">
        <f>X18</f>
        <v>64.800000000000011</v>
      </c>
      <c r="AA14" t="str">
        <f>D13</f>
        <v>Sportovní gymnastické centrum Ostrava, z.s. B</v>
      </c>
      <c r="AB14">
        <v>2</v>
      </c>
    </row>
    <row r="15" spans="1:29" ht="15" customHeight="1" x14ac:dyDescent="0.25">
      <c r="A15" s="16"/>
      <c r="B15">
        <v>258182</v>
      </c>
      <c r="C15">
        <v>7791</v>
      </c>
      <c r="D15" t="str">
        <f>'Zac. zak. A'!D10</f>
        <v>Schwarzová Ella</v>
      </c>
      <c r="E15">
        <f>'Zac. zak. A'!E10</f>
        <v>2013</v>
      </c>
      <c r="F15" t="str">
        <f>'Zac. zak. A'!F10</f>
        <v>SGC Ostrava</v>
      </c>
      <c r="G15" t="str">
        <f>'Zac. zak. A'!G10</f>
        <v>Dudová, El-Khairy</v>
      </c>
      <c r="H15" s="3">
        <f>'Zac. zak. A'!H10</f>
        <v>0</v>
      </c>
      <c r="I15" s="3">
        <f>'Zac. zak. A'!I10</f>
        <v>0</v>
      </c>
      <c r="J15" s="3">
        <f>'Zac. zak. A'!J10</f>
        <v>0</v>
      </c>
      <c r="K15" s="3">
        <f>'Zac. zak. A'!K10</f>
        <v>0</v>
      </c>
      <c r="L15" s="3">
        <f>'Zac. zak. A'!L10</f>
        <v>0</v>
      </c>
      <c r="M15" s="3">
        <f>'Zac. zak. A'!M10</f>
        <v>0</v>
      </c>
      <c r="N15" s="3">
        <f>'Zac. zak. A'!N10</f>
        <v>0</v>
      </c>
      <c r="O15" s="3">
        <f>'Zac. zak. A'!O10</f>
        <v>0</v>
      </c>
      <c r="P15" s="3">
        <f>'Zac. zak. A'!P10</f>
        <v>1.9</v>
      </c>
      <c r="Q15" s="3">
        <f>'Zac. zak. A'!Q10</f>
        <v>9.15</v>
      </c>
      <c r="R15" s="3">
        <f>'Zac. zak. A'!R10</f>
        <v>0</v>
      </c>
      <c r="S15" s="3">
        <f>'Zac. zak. A'!S10</f>
        <v>11.05</v>
      </c>
      <c r="T15" s="3">
        <f>'Zac. zak. A'!T10</f>
        <v>1.9</v>
      </c>
      <c r="U15" s="3">
        <f>'Zac. zak. A'!U10</f>
        <v>8.9</v>
      </c>
      <c r="V15" s="3">
        <f>'Zac. zak. A'!V10</f>
        <v>0</v>
      </c>
      <c r="W15" s="3">
        <f>'Zac. zak. A'!W10</f>
        <v>10.8</v>
      </c>
      <c r="X15" s="3">
        <f>'Zac. zak. A'!X10</f>
        <v>21.85</v>
      </c>
      <c r="Z15">
        <f>X18</f>
        <v>64.800000000000011</v>
      </c>
      <c r="AA15" t="str">
        <f>D13</f>
        <v>Sportovní gymnastické centrum Ostrava, z.s. B</v>
      </c>
      <c r="AB15">
        <v>3</v>
      </c>
    </row>
    <row r="16" spans="1:29" ht="15" customHeight="1" x14ac:dyDescent="0.25">
      <c r="A16" s="16"/>
      <c r="B16">
        <v>506876</v>
      </c>
      <c r="C16">
        <v>7791</v>
      </c>
      <c r="D16" t="str">
        <f>'Zac. zak. A'!D9</f>
        <v>Stuchlíková Elizabeth</v>
      </c>
      <c r="E16">
        <f>'Zac. zak. A'!E9</f>
        <v>2013</v>
      </c>
      <c r="F16" t="str">
        <f>'Zac. zak. A'!F9</f>
        <v>SGC Ostrava</v>
      </c>
      <c r="G16" t="str">
        <f>'Zac. zak. A'!G9</f>
        <v>Dudová, El-Khairy</v>
      </c>
      <c r="H16" s="3">
        <f>'Zac. zak. A'!H9</f>
        <v>0</v>
      </c>
      <c r="I16" s="3">
        <f>'Zac. zak. A'!I9</f>
        <v>0</v>
      </c>
      <c r="J16" s="3">
        <f>'Zac. zak. A'!J9</f>
        <v>0</v>
      </c>
      <c r="K16" s="3">
        <f>'Zac. zak. A'!K9</f>
        <v>0</v>
      </c>
      <c r="L16" s="3">
        <f>'Zac. zak. A'!L9</f>
        <v>0</v>
      </c>
      <c r="M16" s="3">
        <f>'Zac. zak. A'!M9</f>
        <v>0</v>
      </c>
      <c r="N16" s="3">
        <f>'Zac. zak. A'!N9</f>
        <v>0</v>
      </c>
      <c r="O16" s="3">
        <f>'Zac. zak. A'!O9</f>
        <v>0</v>
      </c>
      <c r="P16" s="3">
        <f>'Zac. zak. A'!P9</f>
        <v>1.9</v>
      </c>
      <c r="Q16" s="3">
        <f>'Zac. zak. A'!Q9</f>
        <v>9.1999999999999993</v>
      </c>
      <c r="R16" s="3">
        <f>'Zac. zak. A'!R9</f>
        <v>0</v>
      </c>
      <c r="S16" s="3">
        <f>'Zac. zak. A'!S9</f>
        <v>11.1</v>
      </c>
      <c r="T16" s="3">
        <f>'Zac. zak. A'!T9</f>
        <v>1.9</v>
      </c>
      <c r="U16" s="3">
        <f>'Zac. zak. A'!U9</f>
        <v>9.0500000000000007</v>
      </c>
      <c r="V16" s="3">
        <f>'Zac. zak. A'!V9</f>
        <v>0</v>
      </c>
      <c r="W16" s="3">
        <f>'Zac. zak. A'!W9</f>
        <v>10.950000000000001</v>
      </c>
      <c r="X16" s="3">
        <f>'Zac. zak. A'!X9</f>
        <v>22.05</v>
      </c>
      <c r="Z16" t="e">
        <f>#REF!</f>
        <v>#REF!</v>
      </c>
      <c r="AA16" t="e">
        <f>#REF!</f>
        <v>#REF!</v>
      </c>
      <c r="AB16">
        <v>4</v>
      </c>
    </row>
    <row r="17" spans="1:31" ht="15" customHeight="1" x14ac:dyDescent="0.25">
      <c r="A17" s="16"/>
      <c r="B17">
        <v>657785</v>
      </c>
      <c r="C17">
        <v>7791</v>
      </c>
      <c r="D17" t="str">
        <f>'Zac. zak. A'!D22</f>
        <v>Kostková Nina</v>
      </c>
      <c r="E17">
        <f>'Zac. zak. A'!E22</f>
        <v>2013</v>
      </c>
      <c r="F17" t="str">
        <f>'Zac. zak. A'!F22</f>
        <v>SGC Ostrava</v>
      </c>
      <c r="H17" s="3">
        <f>'Zac. zak. A'!H22</f>
        <v>0</v>
      </c>
      <c r="I17" s="3">
        <f>'Zac. zak. A'!I22</f>
        <v>0</v>
      </c>
      <c r="J17" s="3">
        <f>'Zac. zak. A'!J22</f>
        <v>0</v>
      </c>
      <c r="K17" s="3">
        <f>'Zac. zak. A'!K22</f>
        <v>0</v>
      </c>
      <c r="L17" s="3">
        <f>'Zac. zak. A'!L22</f>
        <v>0</v>
      </c>
      <c r="M17" s="3">
        <f>'Zac. zak. A'!M22</f>
        <v>0</v>
      </c>
      <c r="N17" s="3">
        <f>'Zac. zak. A'!N22</f>
        <v>0</v>
      </c>
      <c r="O17" s="3">
        <f>'Zac. zak. A'!O22</f>
        <v>0</v>
      </c>
      <c r="P17" s="3">
        <f>'Zac. zak. A'!P22</f>
        <v>1.4</v>
      </c>
      <c r="Q17" s="3">
        <f>'Zac. zak. A'!Q22</f>
        <v>8.3000000000000007</v>
      </c>
      <c r="R17" s="3">
        <f>'Zac. zak. A'!R22</f>
        <v>0</v>
      </c>
      <c r="S17" s="3">
        <f>'Zac. zak. A'!S22</f>
        <v>9.7000000000000011</v>
      </c>
      <c r="T17" s="3">
        <f>'Zac. zak. A'!T22</f>
        <v>1.9</v>
      </c>
      <c r="U17" s="3">
        <f>'Zac. zak. A'!U22</f>
        <v>7.4</v>
      </c>
      <c r="V17" s="3">
        <f>'Zac. zak. A'!V22</f>
        <v>0</v>
      </c>
      <c r="W17" s="3">
        <f>'Zac. zak. A'!W22</f>
        <v>9.3000000000000007</v>
      </c>
      <c r="X17" s="3">
        <f>'Zac. zak. A'!X22</f>
        <v>19</v>
      </c>
      <c r="Z17">
        <f>X18</f>
        <v>64.800000000000011</v>
      </c>
      <c r="AA17" t="str">
        <f>D13</f>
        <v>Sportovní gymnastické centrum Ostrava, z.s. B</v>
      </c>
      <c r="AB17">
        <v>5</v>
      </c>
    </row>
    <row r="18" spans="1:31" ht="15" customHeight="1" x14ac:dyDescent="0.25">
      <c r="A18" s="16"/>
      <c r="B18" s="4"/>
      <c r="C18" s="4"/>
      <c r="D18" s="4" t="s">
        <v>59</v>
      </c>
      <c r="E18" s="4"/>
      <c r="F18" s="4"/>
      <c r="G18" s="4"/>
      <c r="H18" s="4"/>
      <c r="I18" s="4"/>
      <c r="J18" s="4">
        <v>0</v>
      </c>
      <c r="K18" s="4">
        <f>LARGE(K32:K35,3)+LARGE(K32:K35,2)+LARGE(K32:K35,1)-J18</f>
        <v>0</v>
      </c>
      <c r="L18" s="4"/>
      <c r="M18" s="4"/>
      <c r="N18" s="4">
        <v>0</v>
      </c>
      <c r="O18" s="4">
        <f>LARGE(O32:O35,3)+LARGE(O32:O35,2)+LARGE(O32:O35,1)-N18</f>
        <v>0</v>
      </c>
      <c r="P18" s="4"/>
      <c r="Q18" s="4"/>
      <c r="R18" s="4">
        <v>0</v>
      </c>
      <c r="S18" s="4">
        <f>S14+S15+S16</f>
        <v>32.75</v>
      </c>
      <c r="T18" s="4"/>
      <c r="U18" s="4"/>
      <c r="V18" s="4">
        <v>0</v>
      </c>
      <c r="W18" s="4">
        <f>W14+W15+W16</f>
        <v>32.050000000000004</v>
      </c>
      <c r="X18" s="4">
        <f>S18+W18</f>
        <v>64.800000000000011</v>
      </c>
      <c r="Z18">
        <f>X36</f>
        <v>55.15</v>
      </c>
      <c r="AA18" t="str">
        <f>D31</f>
        <v>Gymnastický klub Vítkovice, z.s. B</v>
      </c>
      <c r="AB18">
        <v>6</v>
      </c>
    </row>
    <row r="19" spans="1:31" ht="15" customHeight="1" x14ac:dyDescent="0.25">
      <c r="A19" s="5"/>
      <c r="B19" s="5">
        <v>3079</v>
      </c>
      <c r="C19" s="5">
        <v>7791</v>
      </c>
      <c r="D19" s="5" t="s">
        <v>62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X24</f>
        <v>60.35</v>
      </c>
      <c r="AA19" t="str">
        <f>D19</f>
        <v>Gymnastický klub Vítkovice, z.s. D</v>
      </c>
      <c r="AB19">
        <v>1</v>
      </c>
    </row>
    <row r="20" spans="1:31" ht="15" customHeight="1" x14ac:dyDescent="0.25">
      <c r="A20" s="16" t="s">
        <v>240</v>
      </c>
      <c r="B20">
        <v>903208</v>
      </c>
      <c r="C20">
        <v>7791</v>
      </c>
      <c r="D20" t="str">
        <f>'Zac. zak. A'!D17</f>
        <v>Jandová Lenka</v>
      </c>
      <c r="E20">
        <f>'Zac. zak. A'!E17</f>
        <v>2013</v>
      </c>
      <c r="F20" t="str">
        <f>'Zac. zak. A'!F17</f>
        <v>GK Vítkovice</v>
      </c>
      <c r="G20" t="str">
        <f>'Zac. zak. A'!G17</f>
        <v>Lišková, Štelclová, Vavrošová</v>
      </c>
      <c r="H20" s="3">
        <f>'Zac. zak. A'!H17</f>
        <v>0</v>
      </c>
      <c r="I20" s="3">
        <f>'Zac. zak. A'!I17</f>
        <v>0</v>
      </c>
      <c r="J20" s="3">
        <f>'Zac. zak. A'!J17</f>
        <v>0</v>
      </c>
      <c r="K20" s="3">
        <f>'Zac. zak. A'!K17</f>
        <v>0</v>
      </c>
      <c r="L20" s="3">
        <f>'Zac. zak. A'!L17</f>
        <v>0</v>
      </c>
      <c r="M20" s="3">
        <f>'Zac. zak. A'!M17</f>
        <v>0</v>
      </c>
      <c r="N20" s="3">
        <f>'Zac. zak. A'!N17</f>
        <v>0</v>
      </c>
      <c r="O20" s="3">
        <f>'Zac. zak. A'!O17</f>
        <v>0</v>
      </c>
      <c r="P20" s="3">
        <f>'Zac. zak. A'!P17</f>
        <v>1.9</v>
      </c>
      <c r="Q20" s="3">
        <f>'Zac. zak. A'!Q17</f>
        <v>8.1</v>
      </c>
      <c r="R20" s="3">
        <f>'Zac. zak. A'!R17</f>
        <v>0</v>
      </c>
      <c r="S20" s="3">
        <f>'Zac. zak. A'!S17</f>
        <v>10</v>
      </c>
      <c r="T20" s="3">
        <f>'Zac. zak. A'!T17</f>
        <v>1.9</v>
      </c>
      <c r="U20" s="3">
        <f>'Zac. zak. A'!U17</f>
        <v>7.7</v>
      </c>
      <c r="V20" s="3">
        <f>'Zac. zak. A'!V17</f>
        <v>0</v>
      </c>
      <c r="W20" s="3">
        <f>'Zac. zak. A'!W17</f>
        <v>9.6</v>
      </c>
      <c r="X20" s="3">
        <f>'Zac. zak. A'!X17</f>
        <v>19.600000000000001</v>
      </c>
      <c r="Z20">
        <f>X12</f>
        <v>66.05</v>
      </c>
      <c r="AA20" t="str">
        <f>D7</f>
        <v>Gymnastický klub Vítkovice, z.s. C</v>
      </c>
      <c r="AB20">
        <v>2</v>
      </c>
    </row>
    <row r="21" spans="1:31" ht="15" customHeight="1" x14ac:dyDescent="0.25">
      <c r="A21" s="16"/>
      <c r="B21">
        <v>510771</v>
      </c>
      <c r="C21">
        <v>7791</v>
      </c>
      <c r="D21" t="str">
        <f>'Zac. zak. A'!D14</f>
        <v>Špoková Veronika</v>
      </c>
      <c r="E21">
        <f>'Zac. zak. A'!E14</f>
        <v>2013</v>
      </c>
      <c r="F21" t="str">
        <f>'Zac. zak. A'!F14</f>
        <v>TJ VOKD Ostrava-Poruba</v>
      </c>
      <c r="H21" s="3">
        <f>'Zac. zak. A'!H14</f>
        <v>0</v>
      </c>
      <c r="I21" s="3">
        <f>'Zac. zak. A'!I14</f>
        <v>0</v>
      </c>
      <c r="J21" s="3">
        <f>'Zac. zak. A'!J14</f>
        <v>0</v>
      </c>
      <c r="K21" s="3">
        <f>'Zac. zak. A'!K14</f>
        <v>0</v>
      </c>
      <c r="L21" s="3">
        <f>'Zac. zak. A'!L14</f>
        <v>0</v>
      </c>
      <c r="M21" s="3">
        <f>'Zac. zak. A'!M14</f>
        <v>0</v>
      </c>
      <c r="N21" s="3">
        <f>'Zac. zak. A'!N14</f>
        <v>0</v>
      </c>
      <c r="O21" s="3">
        <f>'Zac. zak. A'!O14</f>
        <v>0</v>
      </c>
      <c r="P21" s="3">
        <f>'Zac. zak. A'!P14</f>
        <v>1.9</v>
      </c>
      <c r="Q21" s="3">
        <f>'Zac. zak. A'!Q14</f>
        <v>8.35</v>
      </c>
      <c r="R21" s="3">
        <f>'Zac. zak. A'!R14</f>
        <v>0</v>
      </c>
      <c r="S21" s="3">
        <f>'Zac. zak. A'!S14</f>
        <v>10.25</v>
      </c>
      <c r="T21" s="3">
        <f>'Zac. zak. A'!T14</f>
        <v>1.9</v>
      </c>
      <c r="U21" s="3">
        <f>'Zac. zak. A'!U14</f>
        <v>8.6</v>
      </c>
      <c r="V21" s="3">
        <f>'Zac. zak. A'!V14</f>
        <v>0</v>
      </c>
      <c r="W21" s="3">
        <f>'Zac. zak. A'!W14</f>
        <v>10.5</v>
      </c>
      <c r="X21" s="3">
        <f>'Zac. zak. A'!X14</f>
        <v>20.75</v>
      </c>
      <c r="Z21">
        <f>X24</f>
        <v>60.35</v>
      </c>
      <c r="AA21" t="str">
        <f>D19</f>
        <v>Gymnastický klub Vítkovice, z.s. D</v>
      </c>
      <c r="AB21">
        <v>3</v>
      </c>
    </row>
    <row r="22" spans="1:31" ht="15" customHeight="1" x14ac:dyDescent="0.25">
      <c r="A22" s="16"/>
      <c r="B22">
        <v>396303</v>
      </c>
      <c r="C22">
        <v>7791</v>
      </c>
      <c r="D22" t="str">
        <f>'Zac. zak. A'!D18</f>
        <v>Vaňková Vanesa</v>
      </c>
      <c r="E22">
        <f>'Zac. zak. A'!E18</f>
        <v>2013</v>
      </c>
      <c r="F22" t="str">
        <f>'Zac. zak. A'!F18</f>
        <v>GK Vítkovice</v>
      </c>
      <c r="G22" t="str">
        <f>'Zac. zak. A'!G18</f>
        <v>Buryová, Štelclová, Asenová</v>
      </c>
      <c r="H22" s="3">
        <f>'Zac. zak. A'!H18</f>
        <v>0</v>
      </c>
      <c r="I22" s="3">
        <f>'Zac. zak. A'!I18</f>
        <v>0</v>
      </c>
      <c r="J22" s="3">
        <f>'Zac. zak. A'!J18</f>
        <v>0</v>
      </c>
      <c r="K22" s="3">
        <f>'Zac. zak. A'!K18</f>
        <v>0</v>
      </c>
      <c r="L22" s="3">
        <f>'Zac. zak. A'!L18</f>
        <v>0</v>
      </c>
      <c r="M22" s="3">
        <f>'Zac. zak. A'!M18</f>
        <v>0</v>
      </c>
      <c r="N22" s="3">
        <f>'Zac. zak. A'!N18</f>
        <v>0</v>
      </c>
      <c r="O22" s="3">
        <f>'Zac. zak. A'!O18</f>
        <v>0</v>
      </c>
      <c r="P22" s="3">
        <f>'Zac. zak. A'!P18</f>
        <v>1.9</v>
      </c>
      <c r="Q22" s="3">
        <f>'Zac. zak. A'!Q18</f>
        <v>7.85</v>
      </c>
      <c r="R22" s="3">
        <f>'Zac. zak. A'!R18</f>
        <v>0</v>
      </c>
      <c r="S22" s="3">
        <f>'Zac. zak. A'!S18</f>
        <v>9.75</v>
      </c>
      <c r="T22" s="3">
        <f>'Zac. zak. A'!T18</f>
        <v>1.9</v>
      </c>
      <c r="U22" s="3">
        <f>'Zac. zak. A'!U18</f>
        <v>7.95</v>
      </c>
      <c r="V22" s="3">
        <f>'Zac. zak. A'!V18</f>
        <v>0</v>
      </c>
      <c r="W22" s="3">
        <f>'Zac. zak. A'!W18</f>
        <v>9.85</v>
      </c>
      <c r="X22" s="3">
        <f>'Zac. zak. A'!X18</f>
        <v>19.600000000000001</v>
      </c>
      <c r="Z22">
        <f>X30</f>
        <v>57.300000000000004</v>
      </c>
      <c r="AA22" t="str">
        <f>D25</f>
        <v xml:space="preserve">Gymnastický klub Vítkovice, z.s. </v>
      </c>
      <c r="AB22">
        <v>2</v>
      </c>
    </row>
    <row r="23" spans="1:31" ht="15" customHeight="1" x14ac:dyDescent="0.25">
      <c r="A23" s="16"/>
      <c r="B23">
        <v>519953</v>
      </c>
      <c r="C23">
        <v>3198</v>
      </c>
      <c r="D23" t="str">
        <f>'Zac. zak. A'!D28</f>
        <v>Horáková Valentýna</v>
      </c>
      <c r="E23">
        <f>'Zac. zak. A'!E28</f>
        <v>2013</v>
      </c>
      <c r="F23" t="str">
        <f>'Zac. zak. A'!F28</f>
        <v>GK Vítkovice</v>
      </c>
      <c r="G23" t="str">
        <f>'Zac. zak. A'!G28</f>
        <v>Buryová, Štelclová, Asenová</v>
      </c>
      <c r="H23" s="3">
        <f>'Zac. zak. A'!H28</f>
        <v>0</v>
      </c>
      <c r="I23" s="3">
        <f>'Zac. zak. A'!I28</f>
        <v>0</v>
      </c>
      <c r="J23" s="3">
        <f>'Zac. zak. A'!J28</f>
        <v>0</v>
      </c>
      <c r="K23" s="3">
        <f>'Zac. zak. A'!K28</f>
        <v>0</v>
      </c>
      <c r="L23" s="3">
        <f>'Zac. zak. A'!L28</f>
        <v>0</v>
      </c>
      <c r="M23" s="3">
        <f>'Zac. zak. A'!M28</f>
        <v>0</v>
      </c>
      <c r="N23" s="3">
        <f>'Zac. zak. A'!N28</f>
        <v>0</v>
      </c>
      <c r="O23" s="3">
        <f>'Zac. zak. A'!O28</f>
        <v>0</v>
      </c>
      <c r="P23" s="3">
        <f>'Zac. zak. A'!P28</f>
        <v>1.9</v>
      </c>
      <c r="Q23" s="3">
        <f>'Zac. zak. A'!Q28</f>
        <v>8.25</v>
      </c>
      <c r="R23" s="3">
        <f>'Zac. zak. A'!R28</f>
        <v>0</v>
      </c>
      <c r="S23" s="3">
        <f>'Zac. zak. A'!S28</f>
        <v>10.15</v>
      </c>
      <c r="T23" s="3">
        <f>'Zac. zak. A'!T28</f>
        <v>1.8</v>
      </c>
      <c r="U23" s="3">
        <f>'Zac. zak. A'!U28</f>
        <v>7.3</v>
      </c>
      <c r="V23" s="3">
        <f>'Zac. zak. A'!V28</f>
        <v>2</v>
      </c>
      <c r="W23" s="3">
        <f>'Zac. zak. A'!W28</f>
        <v>7.1</v>
      </c>
      <c r="X23" s="3">
        <f>'Zac. zak. A'!X28</f>
        <v>17.25</v>
      </c>
      <c r="Z23">
        <f>X18</f>
        <v>64.800000000000011</v>
      </c>
      <c r="AA23" t="str">
        <f>D13</f>
        <v>Sportovní gymnastické centrum Ostrava, z.s. B</v>
      </c>
      <c r="AB23">
        <v>4</v>
      </c>
    </row>
    <row r="24" spans="1:31" ht="15" customHeight="1" x14ac:dyDescent="0.25">
      <c r="A24" s="16"/>
      <c r="B24" s="4"/>
      <c r="C24" s="4"/>
      <c r="D24" s="4" t="s">
        <v>59</v>
      </c>
      <c r="E24" s="4"/>
      <c r="F24" s="4"/>
      <c r="G24" s="4"/>
      <c r="H24" s="4"/>
      <c r="I24" s="4"/>
      <c r="J24" s="4">
        <v>0</v>
      </c>
      <c r="K24" s="4" t="e">
        <f ca="1">LARGE(K8:K26,3)+LARGE(K8:K26,2)+LARGE(K8:K26,1)-J24</f>
        <v>#REF!</v>
      </c>
      <c r="L24" s="4"/>
      <c r="M24" s="4"/>
      <c r="N24" s="4">
        <v>0</v>
      </c>
      <c r="O24" s="4" t="e">
        <f ca="1">LARGE(O8:O26,3)+LARGE(O8:O26,2)+LARGE(O8:O26,1)-N24</f>
        <v>#REF!</v>
      </c>
      <c r="P24" s="4"/>
      <c r="Q24" s="4"/>
      <c r="R24" s="4">
        <v>0</v>
      </c>
      <c r="S24" s="4">
        <f>S20+S21+S23</f>
        <v>30.4</v>
      </c>
      <c r="T24" s="4"/>
      <c r="U24" s="4"/>
      <c r="V24" s="4">
        <v>0</v>
      </c>
      <c r="W24" s="4">
        <f>W21+W22+W20</f>
        <v>29.950000000000003</v>
      </c>
      <c r="X24" s="4">
        <f>W24+S24</f>
        <v>60.35</v>
      </c>
      <c r="Z24">
        <f>X24</f>
        <v>60.35</v>
      </c>
      <c r="AA24" t="str">
        <f>D19</f>
        <v>Gymnastický klub Vítkovice, z.s. D</v>
      </c>
      <c r="AB24">
        <v>6</v>
      </c>
    </row>
    <row r="25" spans="1:31" ht="15" customHeight="1" x14ac:dyDescent="0.25">
      <c r="A25" s="5"/>
      <c r="B25" s="5">
        <v>3080</v>
      </c>
      <c r="C25" s="5">
        <v>7791</v>
      </c>
      <c r="D25" s="5" t="s">
        <v>260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>
        <f>X30</f>
        <v>57.300000000000004</v>
      </c>
      <c r="AA25" t="str">
        <f>D25</f>
        <v xml:space="preserve">Gymnastický klub Vítkovice, z.s. </v>
      </c>
      <c r="AB25">
        <v>1</v>
      </c>
    </row>
    <row r="26" spans="1:31" ht="15" customHeight="1" x14ac:dyDescent="0.25">
      <c r="A26" s="16" t="s">
        <v>239</v>
      </c>
      <c r="B26">
        <v>150776</v>
      </c>
      <c r="C26">
        <v>7791</v>
      </c>
      <c r="D26" t="str">
        <f>'Zac. zak. A'!D21</f>
        <v>Bolibruchová Veronika</v>
      </c>
      <c r="E26">
        <f>'Zac. zak. A'!E21</f>
        <v>2014</v>
      </c>
      <c r="F26" t="str">
        <f>'Zac. zak. A'!F21</f>
        <v>GK Vítkovice</v>
      </c>
      <c r="G26" t="str">
        <f>'Zac. zak. A'!G21</f>
        <v>Prutkayová, Adamíková</v>
      </c>
      <c r="H26" s="3">
        <f>'Zac. zak. A'!H21</f>
        <v>0</v>
      </c>
      <c r="I26" s="3">
        <f>'Zac. zak. A'!I21</f>
        <v>0</v>
      </c>
      <c r="J26" s="3">
        <f>'Zac. zak. A'!J21</f>
        <v>0</v>
      </c>
      <c r="K26" s="3">
        <f>'Zac. zak. A'!K21</f>
        <v>0</v>
      </c>
      <c r="L26" s="3">
        <f>'Zac. zak. A'!L21</f>
        <v>0</v>
      </c>
      <c r="M26" s="3">
        <f>'Zac. zak. A'!M21</f>
        <v>0</v>
      </c>
      <c r="N26" s="3">
        <f>'Zac. zak. A'!N21</f>
        <v>0</v>
      </c>
      <c r="O26" s="3">
        <f>'Zac. zak. A'!O21</f>
        <v>0</v>
      </c>
      <c r="P26" s="3">
        <f>'Zac. zak. A'!P21</f>
        <v>1.9</v>
      </c>
      <c r="Q26" s="3">
        <f>'Zac. zak. A'!Q21</f>
        <v>8</v>
      </c>
      <c r="R26" s="3">
        <f>'Zac. zak. A'!R21</f>
        <v>0</v>
      </c>
      <c r="S26" s="3">
        <f>'Zac. zak. A'!S21</f>
        <v>9.9</v>
      </c>
      <c r="T26" s="3">
        <f>'Zac. zak. A'!T21</f>
        <v>1.9</v>
      </c>
      <c r="U26" s="3">
        <f>'Zac. zak. A'!U21</f>
        <v>7.3</v>
      </c>
      <c r="V26" s="3">
        <f>'Zac. zak. A'!V21</f>
        <v>0</v>
      </c>
      <c r="W26" s="3">
        <f>'Zac. zak. A'!W21</f>
        <v>9.1999999999999993</v>
      </c>
      <c r="X26" s="3">
        <f>'Zac. zak. A'!X21</f>
        <v>19.100000000000001</v>
      </c>
      <c r="Z26">
        <f>X24</f>
        <v>60.35</v>
      </c>
      <c r="AA26" t="str">
        <f>D19</f>
        <v>Gymnastický klub Vítkovice, z.s. D</v>
      </c>
      <c r="AB26">
        <v>5</v>
      </c>
      <c r="AE26" s="3"/>
    </row>
    <row r="27" spans="1:31" ht="15" customHeight="1" x14ac:dyDescent="0.25">
      <c r="A27" s="16"/>
      <c r="B27">
        <v>629519</v>
      </c>
      <c r="C27">
        <v>7791</v>
      </c>
      <c r="D27" t="str">
        <f>'Zac. zak. A'!D19</f>
        <v>Ulehlová Anna</v>
      </c>
      <c r="E27">
        <f>'Zac. zak. A'!E19</f>
        <v>2014</v>
      </c>
      <c r="F27" t="str">
        <f>'Zac. zak. A'!F19</f>
        <v>GK Vítkovice</v>
      </c>
      <c r="G27" t="str">
        <f>'Zac. zak. A'!G19</f>
        <v>Prutkayová, Adamíková</v>
      </c>
      <c r="H27" s="3">
        <f>'Zac. zak. A'!H19</f>
        <v>0</v>
      </c>
      <c r="I27" s="3">
        <f>'Zac. zak. A'!I19</f>
        <v>0</v>
      </c>
      <c r="J27" s="3">
        <f>'Zac. zak. A'!J19</f>
        <v>0</v>
      </c>
      <c r="K27" s="3">
        <f>'Zac. zak. A'!K19</f>
        <v>0</v>
      </c>
      <c r="L27" s="3">
        <f>'Zac. zak. A'!L19</f>
        <v>0</v>
      </c>
      <c r="M27" s="3">
        <f>'Zac. zak. A'!M19</f>
        <v>0</v>
      </c>
      <c r="N27" s="3">
        <f>'Zac. zak. A'!N19</f>
        <v>0</v>
      </c>
      <c r="O27" s="3">
        <f>'Zac. zak. A'!O19</f>
        <v>0</v>
      </c>
      <c r="P27" s="3">
        <f>'Zac. zak. A'!P19</f>
        <v>1.9</v>
      </c>
      <c r="Q27" s="3">
        <f>'Zac. zak. A'!Q19</f>
        <v>7.9</v>
      </c>
      <c r="R27" s="3">
        <f>'Zac. zak. A'!R19</f>
        <v>0</v>
      </c>
      <c r="S27" s="3">
        <f>'Zac. zak. A'!S19</f>
        <v>9.8000000000000007</v>
      </c>
      <c r="T27" s="3">
        <f>'Zac. zak. A'!T19</f>
        <v>1.9</v>
      </c>
      <c r="U27" s="3">
        <f>'Zac. zak. A'!U19</f>
        <v>7.85</v>
      </c>
      <c r="V27" s="3">
        <f>'Zac. zak. A'!V19</f>
        <v>0</v>
      </c>
      <c r="W27" s="3">
        <f>'Zac. zak. A'!W19</f>
        <v>9.75</v>
      </c>
      <c r="X27" s="3">
        <f>'Zac. zak. A'!X19</f>
        <v>19.55</v>
      </c>
      <c r="Z27">
        <f>X30</f>
        <v>57.300000000000004</v>
      </c>
      <c r="AA27" t="str">
        <f>D25</f>
        <v xml:space="preserve">Gymnastický klub Vítkovice, z.s. </v>
      </c>
      <c r="AB27">
        <v>3</v>
      </c>
    </row>
    <row r="28" spans="1:31" ht="15" customHeight="1" x14ac:dyDescent="0.25">
      <c r="A28" s="16"/>
      <c r="B28">
        <v>237556</v>
      </c>
      <c r="C28">
        <v>7791</v>
      </c>
      <c r="D28" t="str">
        <f>'Zac. zak. A'!D24</f>
        <v>Matúšová Natálie</v>
      </c>
      <c r="E28">
        <f>'Zac. zak. A'!E24</f>
        <v>2014</v>
      </c>
      <c r="F28" t="str">
        <f>'Zac. zak. A'!F24</f>
        <v>GK Vítkovice</v>
      </c>
      <c r="G28" t="str">
        <f>'Zac. zak. A'!G24</f>
        <v>Prutkayová, Adamíková</v>
      </c>
      <c r="H28" s="3">
        <f>'Zac. zak. A'!H24</f>
        <v>0</v>
      </c>
      <c r="I28" s="3">
        <f>'Zac. zak. A'!I24</f>
        <v>0</v>
      </c>
      <c r="J28" s="3">
        <f>'Zac. zak. A'!J24</f>
        <v>0</v>
      </c>
      <c r="K28" s="3">
        <f>'Zac. zak. A'!K24</f>
        <v>0</v>
      </c>
      <c r="L28" s="3">
        <f>'Zac. zak. A'!L24</f>
        <v>0</v>
      </c>
      <c r="M28" s="3">
        <f>'Zac. zak. A'!M24</f>
        <v>0</v>
      </c>
      <c r="N28" s="3">
        <f>'Zac. zak. A'!N24</f>
        <v>0</v>
      </c>
      <c r="O28" s="3">
        <f>'Zac. zak. A'!O24</f>
        <v>0</v>
      </c>
      <c r="P28" s="3">
        <f>'Zac. zak. A'!P24</f>
        <v>1.9</v>
      </c>
      <c r="Q28" s="3">
        <f>'Zac. zak. A'!Q24</f>
        <v>7.35</v>
      </c>
      <c r="R28" s="3">
        <f>'Zac. zak. A'!R24</f>
        <v>0</v>
      </c>
      <c r="S28" s="3">
        <f>'Zac. zak. A'!S24</f>
        <v>9.25</v>
      </c>
      <c r="T28" s="3">
        <f>'Zac. zak. A'!T24</f>
        <v>1.9</v>
      </c>
      <c r="U28" s="3">
        <f>'Zac. zak. A'!U24</f>
        <v>7.5</v>
      </c>
      <c r="V28" s="3">
        <f>'Zac. zak. A'!V24</f>
        <v>0</v>
      </c>
      <c r="W28" s="3">
        <f>'Zac. zak. A'!W24</f>
        <v>9.4</v>
      </c>
      <c r="X28" s="3">
        <f>'Zac. zak. A'!X24</f>
        <v>18.649999999999999</v>
      </c>
      <c r="Z28" t="e">
        <f>#REF!</f>
        <v>#REF!</v>
      </c>
      <c r="AA28" t="e">
        <f>#REF!</f>
        <v>#REF!</v>
      </c>
      <c r="AB28">
        <v>3</v>
      </c>
    </row>
    <row r="29" spans="1:31" ht="15" customHeight="1" x14ac:dyDescent="0.25">
      <c r="A29" s="16"/>
      <c r="B29">
        <v>972779</v>
      </c>
      <c r="C29">
        <v>7791</v>
      </c>
      <c r="D29" t="str">
        <f>'Zac. zak. A'!D25</f>
        <v>Šilerová Elen</v>
      </c>
      <c r="E29">
        <f>'Zac. zak. A'!E25</f>
        <v>2015</v>
      </c>
      <c r="F29" t="str">
        <f>'Zac. zak. A'!F25</f>
        <v>GK Vítkovice</v>
      </c>
      <c r="G29" t="str">
        <f>'Zac. zak. A'!G25</f>
        <v>Prutkayová, Adamíková</v>
      </c>
      <c r="H29" s="3">
        <f>'Zac. zak. A'!H25</f>
        <v>0</v>
      </c>
      <c r="I29" s="3">
        <f>'Zac. zak. A'!I25</f>
        <v>0</v>
      </c>
      <c r="J29" s="3">
        <f>'Zac. zak. A'!J25</f>
        <v>0</v>
      </c>
      <c r="K29" s="3">
        <f>'Zac. zak. A'!K25</f>
        <v>0</v>
      </c>
      <c r="L29" s="3">
        <f>'Zac. zak. A'!L25</f>
        <v>0</v>
      </c>
      <c r="M29" s="3">
        <f>'Zac. zak. A'!M25</f>
        <v>0</v>
      </c>
      <c r="N29" s="3">
        <f>'Zac. zak. A'!N25</f>
        <v>0</v>
      </c>
      <c r="O29" s="3">
        <f>'Zac. zak. A'!O25</f>
        <v>0</v>
      </c>
      <c r="P29" s="3">
        <f>'Zac. zak. A'!P25</f>
        <v>1.9</v>
      </c>
      <c r="Q29" s="3">
        <f>'Zac. zak. A'!Q25</f>
        <v>7.35</v>
      </c>
      <c r="R29" s="3">
        <f>'Zac. zak. A'!R25</f>
        <v>0</v>
      </c>
      <c r="S29" s="3">
        <f>'Zac. zak. A'!S25</f>
        <v>9.25</v>
      </c>
      <c r="T29" s="3">
        <f>'Zac. zak. A'!T25</f>
        <v>1.9</v>
      </c>
      <c r="U29" s="3">
        <f>'Zac. zak. A'!U25</f>
        <v>7.35</v>
      </c>
      <c r="V29" s="3">
        <f>'Zac. zak. A'!V25</f>
        <v>0</v>
      </c>
      <c r="W29" s="3">
        <f>'Zac. zak. A'!W25</f>
        <v>9.25</v>
      </c>
      <c r="X29" s="3">
        <f>'Zac. zak. A'!X25</f>
        <v>18.5</v>
      </c>
      <c r="Z29" t="e">
        <f>#REF!</f>
        <v>#REF!</v>
      </c>
      <c r="AA29" t="e">
        <f>#REF!</f>
        <v>#REF!</v>
      </c>
      <c r="AB29">
        <v>5</v>
      </c>
    </row>
    <row r="30" spans="1:31" ht="15" customHeight="1" x14ac:dyDescent="0.25">
      <c r="A30" s="16"/>
      <c r="B30" s="4"/>
      <c r="C30" s="4"/>
      <c r="D30" s="4" t="s">
        <v>59</v>
      </c>
      <c r="E30" s="4"/>
      <c r="F30" s="4"/>
      <c r="G30" s="4"/>
      <c r="H30" s="4"/>
      <c r="I30" s="4"/>
      <c r="J30" s="4">
        <v>0</v>
      </c>
      <c r="K30" s="4">
        <f ca="1">LARGE(K25:K30,3)+LARGE(K25:K30,2)+LARGE(K25:K30,1)-J30</f>
        <v>0</v>
      </c>
      <c r="L30" s="4"/>
      <c r="M30" s="4"/>
      <c r="N30" s="4">
        <v>0</v>
      </c>
      <c r="O30" s="4">
        <f ca="1">LARGE(O25:O30,3)+LARGE(O25:O30,2)+LARGE(O25:O30,1)-N30</f>
        <v>0</v>
      </c>
      <c r="P30" s="4"/>
      <c r="Q30" s="4"/>
      <c r="R30" s="4">
        <v>0</v>
      </c>
      <c r="S30" s="4">
        <f>S26+S27+S28</f>
        <v>28.950000000000003</v>
      </c>
      <c r="T30" s="4"/>
      <c r="U30" s="4"/>
      <c r="V30" s="4">
        <v>0</v>
      </c>
      <c r="W30" s="4">
        <f>W29+W28+W27</f>
        <v>28.4</v>
      </c>
      <c r="X30" s="4">
        <f>X27+X26+X28</f>
        <v>57.300000000000004</v>
      </c>
      <c r="Z30">
        <f>X30</f>
        <v>57.300000000000004</v>
      </c>
      <c r="AA30" t="str">
        <f>D25</f>
        <v xml:space="preserve">Gymnastický klub Vítkovice, z.s. </v>
      </c>
      <c r="AB30">
        <v>6</v>
      </c>
    </row>
    <row r="31" spans="1:31" ht="15" customHeight="1" x14ac:dyDescent="0.25">
      <c r="A31" s="5"/>
      <c r="B31" s="5">
        <v>3078</v>
      </c>
      <c r="C31" s="5">
        <v>7791</v>
      </c>
      <c r="D31" s="5" t="s">
        <v>60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>
        <f>X18</f>
        <v>64.800000000000011</v>
      </c>
      <c r="AA31" t="str">
        <f>D13</f>
        <v>Sportovní gymnastické centrum Ostrava, z.s. B</v>
      </c>
      <c r="AB31">
        <v>1</v>
      </c>
    </row>
    <row r="32" spans="1:31" ht="15" customHeight="1" x14ac:dyDescent="0.25">
      <c r="A32" s="19" t="s">
        <v>241</v>
      </c>
      <c r="B32">
        <v>933853</v>
      </c>
      <c r="C32">
        <v>3198</v>
      </c>
      <c r="D32" t="str">
        <f>'Zac. zak. A'!D26</f>
        <v>Ježková Marie Anna</v>
      </c>
      <c r="E32">
        <f>'Zac. zak. A'!E26</f>
        <v>2015</v>
      </c>
      <c r="F32" t="str">
        <f>'Zac. zak. A'!F26</f>
        <v>GK Vítkovice</v>
      </c>
      <c r="G32" t="str">
        <f>'Zac. zak. A'!G26</f>
        <v>Prutkayová, Adamíková</v>
      </c>
      <c r="H32" s="3">
        <f>'Zac. zak. A'!H26</f>
        <v>0</v>
      </c>
      <c r="I32" s="3">
        <f>'Zac. zak. A'!I26</f>
        <v>0</v>
      </c>
      <c r="J32" s="3">
        <f>'Zac. zak. A'!J26</f>
        <v>0</v>
      </c>
      <c r="K32" s="3">
        <f>'Zac. zak. A'!K26</f>
        <v>0</v>
      </c>
      <c r="L32" s="3">
        <f>'Zac. zak. A'!L26</f>
        <v>0</v>
      </c>
      <c r="M32" s="3">
        <f>'Zac. zak. A'!M26</f>
        <v>0</v>
      </c>
      <c r="N32" s="3">
        <f>'Zac. zak. A'!N26</f>
        <v>0</v>
      </c>
      <c r="O32" s="3">
        <f>'Zac. zak. A'!O26</f>
        <v>0</v>
      </c>
      <c r="P32" s="3">
        <f>'Zac. zak. A'!P26</f>
        <v>1.8</v>
      </c>
      <c r="Q32" s="3">
        <f>'Zac. zak. A'!Q26</f>
        <v>8.15</v>
      </c>
      <c r="R32" s="3">
        <f>'Zac. zak. A'!R26</f>
        <v>0</v>
      </c>
      <c r="S32" s="3">
        <f>'Zac. zak. A'!S26</f>
        <v>9.9500000000000011</v>
      </c>
      <c r="T32" s="3">
        <f>'Zac. zak. A'!T26</f>
        <v>1.4</v>
      </c>
      <c r="U32" s="3">
        <f>'Zac. zak. A'!U26</f>
        <v>6.95</v>
      </c>
      <c r="V32" s="3">
        <f>'Zac. zak. A'!V26</f>
        <v>0</v>
      </c>
      <c r="W32" s="3">
        <f>'Zac. zak. A'!W26</f>
        <v>8.35</v>
      </c>
      <c r="X32" s="3">
        <f>'Zac. zak. A'!X26</f>
        <v>18.3</v>
      </c>
      <c r="Z32">
        <f>X36</f>
        <v>55.15</v>
      </c>
      <c r="AA32" t="str">
        <f>D31</f>
        <v>Gymnastický klub Vítkovice, z.s. B</v>
      </c>
      <c r="AB32">
        <v>3</v>
      </c>
    </row>
    <row r="33" spans="1:31" ht="15" customHeight="1" x14ac:dyDescent="0.25">
      <c r="A33" s="19"/>
      <c r="B33">
        <v>770140</v>
      </c>
      <c r="C33">
        <v>3198</v>
      </c>
      <c r="D33" t="str">
        <f>'Zac. zak. A'!D27</f>
        <v>Kovařčíková Mia</v>
      </c>
      <c r="E33">
        <f>'Zac. zak. A'!E27</f>
        <v>2014</v>
      </c>
      <c r="F33" t="str">
        <f>'Zac. zak. A'!F27</f>
        <v>GK Vítkovice</v>
      </c>
      <c r="G33" t="str">
        <f>'Zac. zak. A'!G27</f>
        <v>Uhrová, Válová</v>
      </c>
      <c r="H33" s="3">
        <f>'Zac. zak. A'!H27</f>
        <v>0</v>
      </c>
      <c r="I33" s="3">
        <f>'Zac. zak. A'!I27</f>
        <v>0</v>
      </c>
      <c r="J33" s="3">
        <f>'Zac. zak. A'!J27</f>
        <v>0</v>
      </c>
      <c r="K33" s="3">
        <f>'Zac. zak. A'!K27</f>
        <v>0</v>
      </c>
      <c r="L33" s="3">
        <f>'Zac. zak. A'!L27</f>
        <v>0</v>
      </c>
      <c r="M33" s="3">
        <f>'Zac. zak. A'!M27</f>
        <v>0</v>
      </c>
      <c r="N33" s="3">
        <f>'Zac. zak. A'!N27</f>
        <v>0</v>
      </c>
      <c r="O33" s="3">
        <f>'Zac. zak. A'!O27</f>
        <v>0</v>
      </c>
      <c r="P33" s="3">
        <f>'Zac. zak. A'!P27</f>
        <v>2</v>
      </c>
      <c r="Q33" s="3">
        <f>'Zac. zak. A'!Q27</f>
        <v>7.45</v>
      </c>
      <c r="R33" s="3">
        <f>'Zac. zak. A'!R27</f>
        <v>0</v>
      </c>
      <c r="S33" s="3">
        <f>'Zac. zak. A'!S27</f>
        <v>9.4499999999999993</v>
      </c>
      <c r="T33" s="3">
        <f>'Zac. zak. A'!T27</f>
        <v>1.8</v>
      </c>
      <c r="U33" s="3">
        <f>'Zac. zak. A'!U27</f>
        <v>8.35</v>
      </c>
      <c r="V33" s="3">
        <f>'Zac. zak. A'!V27</f>
        <v>2</v>
      </c>
      <c r="W33" s="3">
        <f>'Zac. zak. A'!W27</f>
        <v>8.15</v>
      </c>
      <c r="X33" s="3">
        <f>'Zac. zak. A'!X27</f>
        <v>17.600000000000001</v>
      </c>
      <c r="Z33">
        <f>X36</f>
        <v>55.15</v>
      </c>
      <c r="AA33" t="str">
        <f>D31</f>
        <v>Gymnastický klub Vítkovice, z.s. B</v>
      </c>
      <c r="AB33">
        <v>2</v>
      </c>
      <c r="AE33" s="3"/>
    </row>
    <row r="34" spans="1:31" ht="15" customHeight="1" x14ac:dyDescent="0.25">
      <c r="A34" s="19"/>
      <c r="B34">
        <v>664054</v>
      </c>
      <c r="C34">
        <v>7791</v>
      </c>
      <c r="D34" t="str">
        <f>'Zac. zak. A'!D20</f>
        <v>Gajdošová Tereza</v>
      </c>
      <c r="E34">
        <f>'Zac. zak. A'!E20</f>
        <v>2013</v>
      </c>
      <c r="F34" t="str">
        <f>'Zac. zak. A'!F20</f>
        <v>GK Vítkovice</v>
      </c>
      <c r="G34" t="str">
        <f>'Zac. zak. A'!G20</f>
        <v>Uhrová, Válová</v>
      </c>
      <c r="H34" s="3">
        <f>'Zac. zak. A'!H20</f>
        <v>0</v>
      </c>
      <c r="I34" s="3">
        <f>'Zac. zak. A'!I20</f>
        <v>0</v>
      </c>
      <c r="J34" s="3">
        <f>'Zac. zak. A'!J20</f>
        <v>0</v>
      </c>
      <c r="K34" s="3">
        <f>'Zac. zak. A'!K20</f>
        <v>0</v>
      </c>
      <c r="L34" s="3">
        <f>'Zac. zak. A'!L20</f>
        <v>0</v>
      </c>
      <c r="M34" s="3">
        <f>'Zac. zak. A'!M20</f>
        <v>0</v>
      </c>
      <c r="N34" s="3">
        <f>'Zac. zak. A'!N20</f>
        <v>0</v>
      </c>
      <c r="O34" s="3">
        <f>'Zac. zak. A'!O20</f>
        <v>0</v>
      </c>
      <c r="P34" s="3">
        <f>'Zac. zak. A'!P20</f>
        <v>2</v>
      </c>
      <c r="Q34" s="3">
        <f>'Zac. zak. A'!Q20</f>
        <v>7.7</v>
      </c>
      <c r="R34" s="3">
        <f>'Zac. zak. A'!R20</f>
        <v>0</v>
      </c>
      <c r="S34" s="3">
        <f>'Zac. zak. A'!S20</f>
        <v>9.6999999999999993</v>
      </c>
      <c r="T34" s="3">
        <f>'Zac. zak. A'!T20</f>
        <v>1.9</v>
      </c>
      <c r="U34" s="3">
        <f>'Zac. zak. A'!U20</f>
        <v>7.65</v>
      </c>
      <c r="V34" s="3">
        <f>'Zac. zak. A'!V20</f>
        <v>0</v>
      </c>
      <c r="W34" s="3">
        <f>'Zac. zak. A'!W20</f>
        <v>9.5500000000000007</v>
      </c>
      <c r="X34" s="3">
        <f>'Zac. zak. A'!X20</f>
        <v>19.25</v>
      </c>
      <c r="Z34">
        <f>X12</f>
        <v>66.05</v>
      </c>
      <c r="AA34" t="str">
        <f>D7</f>
        <v>Gymnastický klub Vítkovice, z.s. C</v>
      </c>
      <c r="AB34">
        <v>4</v>
      </c>
    </row>
    <row r="35" spans="1:31" ht="15" customHeight="1" x14ac:dyDescent="0.25">
      <c r="A35" s="19"/>
      <c r="B35">
        <v>0</v>
      </c>
      <c r="C35">
        <v>3198</v>
      </c>
      <c r="D35" t="str">
        <f>'Zac. zak. A'!D29</f>
        <v>Oborilová Magdaléna</v>
      </c>
      <c r="E35">
        <f>'Zac. zak. A'!E29</f>
        <v>2014</v>
      </c>
      <c r="F35" t="str">
        <f>'Zac. zak. A'!F29</f>
        <v>GK Vítkovice</v>
      </c>
      <c r="G35" t="str">
        <f>'Zac. zak. A'!G29</f>
        <v>Prutkayová, Adamíková</v>
      </c>
      <c r="H35" s="3">
        <f>'Zac. zak. A'!H29</f>
        <v>0</v>
      </c>
      <c r="I35" s="3">
        <f>'Zac. zak. A'!I29</f>
        <v>0</v>
      </c>
      <c r="J35" s="3">
        <f>'Zac. zak. A'!J29</f>
        <v>0</v>
      </c>
      <c r="K35" s="3">
        <f>'Zac. zak. A'!K29</f>
        <v>0</v>
      </c>
      <c r="L35" s="3">
        <f>'Zac. zak. A'!L29</f>
        <v>0</v>
      </c>
      <c r="M35" s="3">
        <f>'Zac. zak. A'!M29</f>
        <v>0</v>
      </c>
      <c r="N35" s="3">
        <f>'Zac. zak. A'!N29</f>
        <v>0</v>
      </c>
      <c r="O35" s="3">
        <f>'Zac. zak. A'!O29</f>
        <v>0</v>
      </c>
      <c r="P35" s="3">
        <f>'Zac. zak. A'!P29</f>
        <v>1.9</v>
      </c>
      <c r="Q35" s="3">
        <f>'Zac. zak. A'!Q29</f>
        <v>7.25</v>
      </c>
      <c r="R35" s="3">
        <f>'Zac. zak. A'!R29</f>
        <v>0</v>
      </c>
      <c r="S35" s="3">
        <f>'Zac. zak. A'!S29</f>
        <v>9.15</v>
      </c>
      <c r="T35" s="3">
        <f>'Zac. zak. A'!T29</f>
        <v>1.9</v>
      </c>
      <c r="U35" s="3">
        <f>'Zac. zak. A'!U29</f>
        <v>7.5</v>
      </c>
      <c r="V35" s="3">
        <f>'Zac. zak. A'!V29</f>
        <v>2</v>
      </c>
      <c r="W35" s="3">
        <f>'Zac. zak. A'!W29</f>
        <v>7.4</v>
      </c>
      <c r="X35" s="3">
        <f>'Zac. zak. A'!X29</f>
        <v>16.55</v>
      </c>
      <c r="Z35">
        <f>X30</f>
        <v>57.300000000000004</v>
      </c>
      <c r="AA35" t="str">
        <f>D25</f>
        <v xml:space="preserve">Gymnastický klub Vítkovice, z.s. </v>
      </c>
      <c r="AB35">
        <v>4</v>
      </c>
    </row>
    <row r="36" spans="1:31" ht="15" customHeight="1" x14ac:dyDescent="0.25">
      <c r="A36" s="19"/>
      <c r="B36" s="4"/>
      <c r="C36" s="4"/>
      <c r="D36" s="4" t="s">
        <v>59</v>
      </c>
      <c r="E36" s="4"/>
      <c r="F36" s="4"/>
      <c r="G36" s="4"/>
      <c r="H36" s="4"/>
      <c r="I36" s="4"/>
      <c r="J36" s="4">
        <v>0</v>
      </c>
      <c r="K36" s="4" t="e">
        <f>LARGE(#REF!,3)+LARGE(#REF!,2)+LARGE(#REF!,1)-J36</f>
        <v>#REF!</v>
      </c>
      <c r="L36" s="4"/>
      <c r="M36" s="4"/>
      <c r="N36" s="4">
        <v>0</v>
      </c>
      <c r="O36" s="4" t="e">
        <f>LARGE(#REF!,3)+LARGE(#REF!,2)+LARGE(#REF!,1)-N36</f>
        <v>#REF!</v>
      </c>
      <c r="P36" s="4"/>
      <c r="Q36" s="4"/>
      <c r="R36" s="4">
        <v>0</v>
      </c>
      <c r="S36" s="4">
        <f>S32+S33+S34</f>
        <v>29.099999999999998</v>
      </c>
      <c r="T36" s="4"/>
      <c r="U36" s="4"/>
      <c r="V36" s="4">
        <v>0</v>
      </c>
      <c r="W36" s="4">
        <f>W32+W33+W34</f>
        <v>26.05</v>
      </c>
      <c r="X36" s="4">
        <f>W36+S36</f>
        <v>55.15</v>
      </c>
      <c r="Z36">
        <f>X18</f>
        <v>64.800000000000011</v>
      </c>
      <c r="AA36" t="str">
        <f>D13</f>
        <v>Sportovní gymnastické centrum Ostrava, z.s. B</v>
      </c>
      <c r="AB36">
        <v>6</v>
      </c>
    </row>
    <row r="39" spans="1:31" ht="17.25" customHeight="1" x14ac:dyDescent="0.25">
      <c r="D39" s="15" t="s">
        <v>268</v>
      </c>
      <c r="E39" s="15"/>
      <c r="F39" s="18"/>
      <c r="G39" s="18"/>
      <c r="H39" s="18"/>
      <c r="V39" s="15" t="s">
        <v>270</v>
      </c>
      <c r="W39" s="15"/>
      <c r="X39" s="15"/>
    </row>
    <row r="40" spans="1:31" x14ac:dyDescent="0.25">
      <c r="D40" s="15" t="s">
        <v>267</v>
      </c>
      <c r="E40" s="15"/>
      <c r="F40" s="18"/>
      <c r="G40" s="18"/>
      <c r="H40" s="18"/>
      <c r="V40" s="15" t="s">
        <v>269</v>
      </c>
      <c r="W40" s="15"/>
      <c r="X40" s="15"/>
    </row>
    <row r="42" spans="1:31" ht="15.75" thickBot="1" x14ac:dyDescent="0.3"/>
    <row r="43" spans="1:31" x14ac:dyDescent="0.25">
      <c r="D43" s="50"/>
      <c r="E43" s="64" t="s">
        <v>271</v>
      </c>
      <c r="F43" s="65"/>
      <c r="G43" s="66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31" x14ac:dyDescent="0.25">
      <c r="D44" s="59"/>
      <c r="E44" s="67" t="s">
        <v>274</v>
      </c>
      <c r="F44" s="43"/>
      <c r="G44" s="68" t="s">
        <v>280</v>
      </c>
      <c r="H44" s="46"/>
      <c r="I44" s="46"/>
      <c r="J44" s="46"/>
      <c r="K44" s="46"/>
      <c r="L44" s="46"/>
      <c r="M44" s="46"/>
      <c r="N44" s="46"/>
      <c r="O44" s="46"/>
      <c r="P44" s="50"/>
      <c r="Q44" s="50"/>
      <c r="R44" s="50"/>
    </row>
    <row r="45" spans="1:31" x14ac:dyDescent="0.25">
      <c r="D45" s="38"/>
      <c r="E45" s="69" t="s">
        <v>222</v>
      </c>
      <c r="F45" s="33"/>
      <c r="G45" s="70" t="s">
        <v>281</v>
      </c>
      <c r="H45" s="29"/>
      <c r="I45" s="29"/>
      <c r="J45" s="29"/>
      <c r="K45" s="29"/>
      <c r="L45" s="29"/>
      <c r="M45" s="29"/>
      <c r="N45" s="29"/>
      <c r="O45" s="29"/>
      <c r="P45" s="56"/>
      <c r="Q45" s="56"/>
      <c r="R45" s="56"/>
    </row>
    <row r="46" spans="1:31" ht="15.75" thickBot="1" x14ac:dyDescent="0.3">
      <c r="D46" s="74"/>
      <c r="E46" s="71" t="s">
        <v>275</v>
      </c>
      <c r="F46" s="72"/>
      <c r="G46" s="73" t="s">
        <v>282</v>
      </c>
      <c r="H46" s="29"/>
      <c r="I46" s="29"/>
      <c r="J46" s="29"/>
      <c r="K46" s="29"/>
      <c r="L46" s="29"/>
      <c r="M46" s="29"/>
      <c r="N46" s="29"/>
      <c r="O46" s="29"/>
      <c r="P46" s="56"/>
      <c r="Q46" s="56"/>
      <c r="R46" s="56"/>
    </row>
    <row r="47" spans="1:31" x14ac:dyDescent="0.25">
      <c r="D47" s="29"/>
      <c r="E47" s="56"/>
      <c r="F47" s="56"/>
      <c r="G47" s="38"/>
      <c r="H47" s="29"/>
      <c r="I47" s="29"/>
      <c r="J47" s="29"/>
      <c r="K47" s="29"/>
      <c r="L47" s="29"/>
      <c r="M47" s="29"/>
      <c r="N47" s="29"/>
      <c r="O47" s="29"/>
      <c r="P47" s="56"/>
      <c r="Q47" s="56"/>
      <c r="R47" s="56"/>
    </row>
    <row r="48" spans="1:31" x14ac:dyDescent="0.25"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</sheetData>
  <sheetProtection formatCells="0" formatColumns="0" formatRows="0" insertColumns="0" insertRows="0" insertHyperlinks="0" deleteColumns="0" deleteRows="0" sort="0" autoFilter="0" pivotTables="0"/>
  <mergeCells count="13">
    <mergeCell ref="E44:F44"/>
    <mergeCell ref="E45:F45"/>
    <mergeCell ref="E46:F46"/>
    <mergeCell ref="E43:G43"/>
    <mergeCell ref="A8:A12"/>
    <mergeCell ref="D39:E39"/>
    <mergeCell ref="V39:X39"/>
    <mergeCell ref="D40:E40"/>
    <mergeCell ref="V40:X40"/>
    <mergeCell ref="A32:A36"/>
    <mergeCell ref="A20:A24"/>
    <mergeCell ref="A26:A30"/>
    <mergeCell ref="A14:A18"/>
  </mergeCells>
  <pageMargins left="0.7" right="0.7" top="0.75" bottom="0.75" header="0.3" footer="0.3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219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customWidth="1"/>
    <col min="26" max="26" width="8" customWidth="1"/>
    <col min="27" max="27" width="20" customWidth="1"/>
    <col min="28" max="28" width="8" customWidth="1"/>
    <col min="29" max="29" width="30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219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220</v>
      </c>
      <c r="C6" s="2" t="s">
        <v>221</v>
      </c>
    </row>
    <row r="7" spans="1:3" x14ac:dyDescent="0.25">
      <c r="A7" t="s">
        <v>222</v>
      </c>
      <c r="C7" t="s">
        <v>46</v>
      </c>
    </row>
    <row r="8" spans="1:3" x14ac:dyDescent="0.25">
      <c r="A8" t="s">
        <v>223</v>
      </c>
      <c r="C8" t="s">
        <v>46</v>
      </c>
    </row>
    <row r="9" spans="1:3" x14ac:dyDescent="0.25">
      <c r="A9" t="s">
        <v>224</v>
      </c>
      <c r="B9" t="s">
        <v>225</v>
      </c>
      <c r="C9" t="s">
        <v>51</v>
      </c>
    </row>
    <row r="10" spans="1:3" x14ac:dyDescent="0.25">
      <c r="A10" t="s">
        <v>226</v>
      </c>
      <c r="B10" t="s">
        <v>227</v>
      </c>
      <c r="C10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221</v>
      </c>
      <c r="B6" s="2" t="s">
        <v>220</v>
      </c>
    </row>
    <row r="8" spans="1:2" x14ac:dyDescent="0.25">
      <c r="B8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opLeftCell="A3" zoomScaleNormal="100" workbookViewId="0">
      <selection activeCell="A3" sqref="A3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21.140625" customWidth="1"/>
    <col min="5" max="5" width="8" customWidth="1"/>
    <col min="6" max="6" width="30" customWidth="1"/>
    <col min="7" max="7" width="26.140625" customWidth="1"/>
    <col min="8" max="10" width="7" customWidth="1"/>
    <col min="11" max="11" width="8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8" ht="18.75" x14ac:dyDescent="0.3">
      <c r="D1" s="1" t="s">
        <v>263</v>
      </c>
    </row>
    <row r="2" spans="1:28" ht="18.75" x14ac:dyDescent="0.3">
      <c r="D2" s="1" t="s">
        <v>1</v>
      </c>
    </row>
    <row r="3" spans="1:28" ht="18.75" x14ac:dyDescent="0.3">
      <c r="D3" s="1" t="s">
        <v>69</v>
      </c>
    </row>
    <row r="6" spans="1:2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8" x14ac:dyDescent="0.25">
      <c r="A7" s="14" t="s">
        <v>235</v>
      </c>
      <c r="B7">
        <v>248215</v>
      </c>
      <c r="C7">
        <v>7791</v>
      </c>
      <c r="D7" t="s">
        <v>81</v>
      </c>
      <c r="E7">
        <v>2010</v>
      </c>
      <c r="F7" t="s">
        <v>46</v>
      </c>
      <c r="G7" t="s">
        <v>48</v>
      </c>
      <c r="H7" s="3">
        <v>10</v>
      </c>
      <c r="I7" s="3">
        <v>9.35</v>
      </c>
      <c r="J7" s="3">
        <v>0</v>
      </c>
      <c r="K7" s="4">
        <f>H7+I7-J7</f>
        <v>19.350000000000001</v>
      </c>
      <c r="L7" s="3">
        <v>0</v>
      </c>
      <c r="M7" s="3">
        <v>0</v>
      </c>
      <c r="N7" s="3">
        <v>0</v>
      </c>
      <c r="O7" s="4">
        <f>L7+M7-N7</f>
        <v>0</v>
      </c>
      <c r="P7" s="3">
        <v>1.3</v>
      </c>
      <c r="Q7" s="3">
        <v>8.85</v>
      </c>
      <c r="R7" s="3">
        <v>0</v>
      </c>
      <c r="S7" s="4">
        <f>P7+Q7-R7</f>
        <v>10.15</v>
      </c>
      <c r="T7" s="3">
        <v>1.9</v>
      </c>
      <c r="U7" s="3">
        <v>9.1</v>
      </c>
      <c r="V7" s="3">
        <v>0</v>
      </c>
      <c r="W7" s="4">
        <f>T7+U7-V7</f>
        <v>11</v>
      </c>
      <c r="X7" s="4">
        <f>K7+O7+S7+W7</f>
        <v>40.5</v>
      </c>
      <c r="Z7" t="s">
        <v>71</v>
      </c>
    </row>
    <row r="8" spans="1:28" x14ac:dyDescent="0.25">
      <c r="A8" s="14" t="s">
        <v>236</v>
      </c>
      <c r="B8">
        <v>863863</v>
      </c>
      <c r="C8">
        <v>7791</v>
      </c>
      <c r="D8" t="s">
        <v>83</v>
      </c>
      <c r="E8">
        <v>2011</v>
      </c>
      <c r="F8" t="s">
        <v>65</v>
      </c>
      <c r="G8" t="s">
        <v>66</v>
      </c>
      <c r="H8" s="3">
        <v>10</v>
      </c>
      <c r="I8" s="3">
        <v>9.35</v>
      </c>
      <c r="J8" s="3">
        <v>0</v>
      </c>
      <c r="K8" s="4">
        <f>H8+I8-J8</f>
        <v>19.350000000000001</v>
      </c>
      <c r="L8" s="3">
        <v>0</v>
      </c>
      <c r="M8" s="3">
        <v>0</v>
      </c>
      <c r="N8" s="3">
        <v>0</v>
      </c>
      <c r="O8" s="4">
        <f>L8+M8-N8</f>
        <v>0</v>
      </c>
      <c r="P8" s="3">
        <v>1.4</v>
      </c>
      <c r="Q8" s="3">
        <v>8.6999999999999993</v>
      </c>
      <c r="R8" s="3">
        <v>0</v>
      </c>
      <c r="S8" s="4">
        <f>P8+Q8-R8</f>
        <v>10.1</v>
      </c>
      <c r="T8" s="3">
        <v>1.9</v>
      </c>
      <c r="U8" s="3">
        <v>9.1</v>
      </c>
      <c r="V8" s="3">
        <v>0</v>
      </c>
      <c r="W8" s="4">
        <f>T8+U8-V8</f>
        <v>11</v>
      </c>
      <c r="X8" s="4">
        <f>K8+O8+S8+W8</f>
        <v>40.450000000000003</v>
      </c>
      <c r="Z8" t="s">
        <v>71</v>
      </c>
    </row>
    <row r="9" spans="1:28" x14ac:dyDescent="0.25">
      <c r="A9" s="14" t="s">
        <v>240</v>
      </c>
      <c r="B9">
        <v>630728</v>
      </c>
      <c r="C9">
        <v>7791</v>
      </c>
      <c r="D9" t="s">
        <v>80</v>
      </c>
      <c r="E9">
        <v>2012</v>
      </c>
      <c r="F9" t="s">
        <v>46</v>
      </c>
      <c r="G9" t="s">
        <v>48</v>
      </c>
      <c r="H9" s="3">
        <v>10</v>
      </c>
      <c r="I9" s="3">
        <v>9.0500000000000007</v>
      </c>
      <c r="J9" s="3">
        <v>0</v>
      </c>
      <c r="K9" s="4">
        <f>H9+I9-J9</f>
        <v>19.05</v>
      </c>
      <c r="L9" s="3">
        <v>0</v>
      </c>
      <c r="M9" s="3">
        <v>0</v>
      </c>
      <c r="N9" s="3">
        <v>0</v>
      </c>
      <c r="O9" s="4">
        <f>L9+M9-N9</f>
        <v>0</v>
      </c>
      <c r="P9" s="3">
        <v>1.3</v>
      </c>
      <c r="Q9" s="3">
        <v>8.85</v>
      </c>
      <c r="R9" s="3">
        <v>0</v>
      </c>
      <c r="S9" s="4">
        <f>P9+Q9-R9</f>
        <v>10.15</v>
      </c>
      <c r="T9" s="3">
        <v>1.9</v>
      </c>
      <c r="U9" s="3">
        <v>9.25</v>
      </c>
      <c r="V9" s="3">
        <v>0</v>
      </c>
      <c r="W9" s="4">
        <f>T9+U9-V9</f>
        <v>11.15</v>
      </c>
      <c r="X9" s="4">
        <f>K9+O9+S9+W9</f>
        <v>40.35</v>
      </c>
      <c r="Z9" t="s">
        <v>71</v>
      </c>
    </row>
    <row r="10" spans="1:28" x14ac:dyDescent="0.25">
      <c r="A10" s="14" t="s">
        <v>239</v>
      </c>
      <c r="B10">
        <v>730284</v>
      </c>
      <c r="C10">
        <v>7791</v>
      </c>
      <c r="D10" t="s">
        <v>200</v>
      </c>
      <c r="E10">
        <v>2012</v>
      </c>
      <c r="F10" t="s">
        <v>21</v>
      </c>
      <c r="G10" t="s">
        <v>29</v>
      </c>
      <c r="H10" s="3">
        <v>10</v>
      </c>
      <c r="I10" s="3">
        <v>9.5500000000000007</v>
      </c>
      <c r="J10" s="3">
        <v>0</v>
      </c>
      <c r="K10" s="4">
        <f>H10+I10-J10</f>
        <v>19.55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1.4</v>
      </c>
      <c r="Q10" s="3">
        <v>7.8</v>
      </c>
      <c r="R10" s="3">
        <v>0</v>
      </c>
      <c r="S10" s="4">
        <f>P10+Q10-R10</f>
        <v>9.1999999999999993</v>
      </c>
      <c r="T10" s="3">
        <v>2.1</v>
      </c>
      <c r="U10" s="3">
        <v>9.3000000000000007</v>
      </c>
      <c r="V10" s="3">
        <v>0</v>
      </c>
      <c r="W10" s="4">
        <f>T10+U10-V10</f>
        <v>11.4</v>
      </c>
      <c r="X10" s="4">
        <f>K10+O10+S10+W10</f>
        <v>40.15</v>
      </c>
      <c r="Z10" t="s">
        <v>71</v>
      </c>
    </row>
    <row r="11" spans="1:28" x14ac:dyDescent="0.25">
      <c r="A11" s="14" t="s">
        <v>241</v>
      </c>
      <c r="B11">
        <v>352173</v>
      </c>
      <c r="C11">
        <v>7791</v>
      </c>
      <c r="D11" t="s">
        <v>70</v>
      </c>
      <c r="E11">
        <v>2012</v>
      </c>
      <c r="F11" t="s">
        <v>21</v>
      </c>
      <c r="G11" t="s">
        <v>33</v>
      </c>
      <c r="H11" s="3">
        <v>10</v>
      </c>
      <c r="I11" s="3">
        <v>9.25</v>
      </c>
      <c r="J11" s="3">
        <v>0</v>
      </c>
      <c r="K11" s="4">
        <f>H11+I11-J11</f>
        <v>19.25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1.5</v>
      </c>
      <c r="Q11" s="3">
        <v>7.95</v>
      </c>
      <c r="R11" s="3">
        <v>0</v>
      </c>
      <c r="S11" s="4">
        <f>P11+Q11-R11</f>
        <v>9.4499999999999993</v>
      </c>
      <c r="T11" s="3">
        <v>1.9</v>
      </c>
      <c r="U11" s="3">
        <v>8.9</v>
      </c>
      <c r="V11" s="3">
        <v>0</v>
      </c>
      <c r="W11" s="4">
        <f>T11+U11-V11</f>
        <v>10.8</v>
      </c>
      <c r="X11" s="4">
        <f>K11+O11+S11+W11</f>
        <v>39.5</v>
      </c>
      <c r="Z11" t="s">
        <v>71</v>
      </c>
      <c r="AB11" s="3"/>
    </row>
    <row r="12" spans="1:28" x14ac:dyDescent="0.25">
      <c r="A12" s="14" t="s">
        <v>237</v>
      </c>
      <c r="B12">
        <v>876226</v>
      </c>
      <c r="C12">
        <v>7791</v>
      </c>
      <c r="D12" t="s">
        <v>75</v>
      </c>
      <c r="E12">
        <v>2012</v>
      </c>
      <c r="F12" t="s">
        <v>21</v>
      </c>
      <c r="G12" t="s">
        <v>33</v>
      </c>
      <c r="H12" s="3">
        <v>10</v>
      </c>
      <c r="I12" s="3">
        <v>9.1</v>
      </c>
      <c r="J12" s="3">
        <v>0</v>
      </c>
      <c r="K12" s="4">
        <f>H12+I12-J12</f>
        <v>19.100000000000001</v>
      </c>
      <c r="L12" s="3">
        <v>0</v>
      </c>
      <c r="M12" s="3">
        <v>0</v>
      </c>
      <c r="N12" s="3">
        <v>0</v>
      </c>
      <c r="O12" s="4">
        <f>L12+M12-N12</f>
        <v>0</v>
      </c>
      <c r="P12" s="3">
        <v>1.6</v>
      </c>
      <c r="Q12" s="3">
        <v>8.0500000000000007</v>
      </c>
      <c r="R12" s="3">
        <v>0</v>
      </c>
      <c r="S12" s="4">
        <f>P12+Q12-R12</f>
        <v>9.65</v>
      </c>
      <c r="T12" s="3">
        <v>1.9</v>
      </c>
      <c r="U12" s="3">
        <v>8.85</v>
      </c>
      <c r="V12" s="3">
        <v>0</v>
      </c>
      <c r="W12" s="4">
        <f>T12+U12-V12</f>
        <v>10.75</v>
      </c>
      <c r="X12" s="4">
        <f>K12+O12+S12+W12</f>
        <v>39.5</v>
      </c>
      <c r="Z12" t="s">
        <v>78</v>
      </c>
      <c r="AB12" s="3"/>
    </row>
    <row r="13" spans="1:28" x14ac:dyDescent="0.25">
      <c r="A13" s="14" t="s">
        <v>243</v>
      </c>
      <c r="B13">
        <v>901091</v>
      </c>
      <c r="C13">
        <v>7791</v>
      </c>
      <c r="D13" t="s">
        <v>82</v>
      </c>
      <c r="E13">
        <v>2012</v>
      </c>
      <c r="F13" t="s">
        <v>46</v>
      </c>
      <c r="G13" t="s">
        <v>48</v>
      </c>
      <c r="H13" s="3">
        <v>10</v>
      </c>
      <c r="I13" s="3">
        <v>9.1</v>
      </c>
      <c r="J13" s="3">
        <v>0</v>
      </c>
      <c r="K13" s="4">
        <f>H13+I13-J13</f>
        <v>19.100000000000001</v>
      </c>
      <c r="L13" s="3">
        <v>0</v>
      </c>
      <c r="M13" s="3">
        <v>0</v>
      </c>
      <c r="N13" s="3">
        <v>0</v>
      </c>
      <c r="O13" s="4">
        <f>L13+M13-N13</f>
        <v>0</v>
      </c>
      <c r="P13" s="3">
        <v>1.3</v>
      </c>
      <c r="Q13" s="3">
        <v>8.1</v>
      </c>
      <c r="R13" s="3">
        <v>0</v>
      </c>
      <c r="S13" s="4">
        <f>P13+Q13-R13</f>
        <v>9.4</v>
      </c>
      <c r="T13" s="3">
        <v>1.9</v>
      </c>
      <c r="U13" s="3">
        <v>8.9499999999999993</v>
      </c>
      <c r="V13" s="3">
        <v>0</v>
      </c>
      <c r="W13" s="4">
        <f>T13+U13-V13</f>
        <v>10.85</v>
      </c>
      <c r="X13" s="4">
        <f>K13+O13+S13+W13</f>
        <v>39.35</v>
      </c>
      <c r="Z13" t="s">
        <v>78</v>
      </c>
    </row>
    <row r="14" spans="1:28" x14ac:dyDescent="0.25">
      <c r="A14" s="14" t="s">
        <v>238</v>
      </c>
      <c r="B14">
        <v>406685</v>
      </c>
      <c r="C14">
        <v>3198</v>
      </c>
      <c r="D14" t="s">
        <v>76</v>
      </c>
      <c r="E14">
        <v>2012</v>
      </c>
      <c r="F14" t="s">
        <v>21</v>
      </c>
      <c r="G14" t="s">
        <v>77</v>
      </c>
      <c r="H14" s="3">
        <v>10</v>
      </c>
      <c r="I14" s="3">
        <v>9</v>
      </c>
      <c r="J14" s="3">
        <v>0</v>
      </c>
      <c r="K14" s="4">
        <f>H14+I14-J14</f>
        <v>19</v>
      </c>
      <c r="L14" s="3">
        <v>0</v>
      </c>
      <c r="M14" s="3">
        <v>0</v>
      </c>
      <c r="N14" s="3">
        <v>0</v>
      </c>
      <c r="O14" s="4">
        <f>L14+M14-N14</f>
        <v>0</v>
      </c>
      <c r="P14" s="3">
        <v>1.4</v>
      </c>
      <c r="Q14" s="3">
        <v>7.4</v>
      </c>
      <c r="R14" s="3">
        <v>0</v>
      </c>
      <c r="S14" s="4">
        <f>P14+Q14-R14</f>
        <v>8.8000000000000007</v>
      </c>
      <c r="T14" s="3">
        <v>1.9</v>
      </c>
      <c r="U14" s="3">
        <v>8.8000000000000007</v>
      </c>
      <c r="V14" s="3">
        <v>0</v>
      </c>
      <c r="W14" s="4">
        <f>T14+U14-V14</f>
        <v>10.700000000000001</v>
      </c>
      <c r="X14" s="4">
        <f>K14+O14+S14+W14</f>
        <v>38.5</v>
      </c>
    </row>
    <row r="15" spans="1:28" x14ac:dyDescent="0.25">
      <c r="A15" s="14" t="s">
        <v>242</v>
      </c>
      <c r="B15">
        <v>369714</v>
      </c>
      <c r="C15">
        <v>3198</v>
      </c>
      <c r="D15" s="6" t="s">
        <v>228</v>
      </c>
      <c r="E15">
        <v>2010</v>
      </c>
      <c r="F15" s="7" t="s">
        <v>51</v>
      </c>
      <c r="H15" s="3">
        <v>10</v>
      </c>
      <c r="I15" s="3">
        <v>8.75</v>
      </c>
      <c r="J15" s="3">
        <v>0</v>
      </c>
      <c r="K15" s="4">
        <f>H15+I15-J15</f>
        <v>18.75</v>
      </c>
      <c r="L15" s="3">
        <v>0</v>
      </c>
      <c r="M15" s="3">
        <v>0</v>
      </c>
      <c r="N15" s="3">
        <v>0</v>
      </c>
      <c r="O15" s="4">
        <f>L15+M15-N15</f>
        <v>0</v>
      </c>
      <c r="P15" s="3">
        <v>1.4</v>
      </c>
      <c r="Q15" s="3">
        <v>8.1999999999999993</v>
      </c>
      <c r="R15" s="3">
        <v>0</v>
      </c>
      <c r="S15" s="4">
        <f>P15+Q15-R15</f>
        <v>9.6</v>
      </c>
      <c r="T15" s="3">
        <v>2</v>
      </c>
      <c r="U15" s="3">
        <v>8.1</v>
      </c>
      <c r="V15" s="3">
        <v>0</v>
      </c>
      <c r="W15" s="4">
        <f>T15+U15-V15</f>
        <v>10.1</v>
      </c>
      <c r="X15" s="4">
        <f>K15+O15+S15+W15</f>
        <v>38.450000000000003</v>
      </c>
    </row>
    <row r="16" spans="1:28" x14ac:dyDescent="0.25">
      <c r="A16" s="14" t="s">
        <v>244</v>
      </c>
      <c r="B16">
        <v>656890</v>
      </c>
      <c r="C16">
        <v>3198</v>
      </c>
      <c r="D16" t="s">
        <v>79</v>
      </c>
      <c r="E16">
        <v>2012</v>
      </c>
      <c r="F16" t="s">
        <v>21</v>
      </c>
      <c r="G16" t="s">
        <v>33</v>
      </c>
      <c r="H16" s="3">
        <v>10</v>
      </c>
      <c r="I16" s="3">
        <v>9</v>
      </c>
      <c r="J16" s="3">
        <v>0</v>
      </c>
      <c r="K16" s="4">
        <f>H16+I16-J16</f>
        <v>19</v>
      </c>
      <c r="L16" s="3">
        <v>0</v>
      </c>
      <c r="M16" s="3">
        <v>0</v>
      </c>
      <c r="N16" s="3">
        <v>0</v>
      </c>
      <c r="O16" s="4">
        <f>L16+M16-N16</f>
        <v>0</v>
      </c>
      <c r="P16" s="3">
        <v>1.6</v>
      </c>
      <c r="Q16" s="3">
        <v>7</v>
      </c>
      <c r="R16" s="3">
        <v>0</v>
      </c>
      <c r="S16" s="4">
        <f>P16+Q16-R16</f>
        <v>8.6</v>
      </c>
      <c r="T16" s="3">
        <v>1.9</v>
      </c>
      <c r="U16" s="3">
        <v>8.9</v>
      </c>
      <c r="V16" s="3">
        <v>0</v>
      </c>
      <c r="W16" s="4">
        <f>T16+U16-V16</f>
        <v>10.8</v>
      </c>
      <c r="X16" s="4">
        <f>K16+O16+S16+W16</f>
        <v>38.400000000000006</v>
      </c>
    </row>
    <row r="17" spans="1:28" x14ac:dyDescent="0.25">
      <c r="A17" s="14" t="s">
        <v>245</v>
      </c>
      <c r="B17">
        <v>555534</v>
      </c>
      <c r="C17">
        <v>1942</v>
      </c>
      <c r="D17" t="s">
        <v>72</v>
      </c>
      <c r="E17">
        <v>2012</v>
      </c>
      <c r="F17" t="s">
        <v>21</v>
      </c>
      <c r="G17" t="s">
        <v>73</v>
      </c>
      <c r="H17" s="3">
        <v>10</v>
      </c>
      <c r="I17" s="3">
        <v>9.15</v>
      </c>
      <c r="J17" s="3">
        <v>0</v>
      </c>
      <c r="K17" s="4">
        <f>H17+I17-J17</f>
        <v>19.149999999999999</v>
      </c>
      <c r="L17" s="3">
        <v>0</v>
      </c>
      <c r="M17" s="3">
        <v>0</v>
      </c>
      <c r="N17" s="3">
        <v>0</v>
      </c>
      <c r="O17" s="4">
        <f>L17+M17-N17</f>
        <v>0</v>
      </c>
      <c r="P17" s="3">
        <v>1.3</v>
      </c>
      <c r="Q17" s="3">
        <v>7.1</v>
      </c>
      <c r="R17" s="3">
        <v>0</v>
      </c>
      <c r="S17" s="4">
        <f>P17+Q17-R17</f>
        <v>8.4</v>
      </c>
      <c r="T17" s="3">
        <v>1.9</v>
      </c>
      <c r="U17" s="3">
        <v>8.8000000000000007</v>
      </c>
      <c r="V17" s="3">
        <v>0</v>
      </c>
      <c r="W17" s="4">
        <f>T17+U17-V17</f>
        <v>10.700000000000001</v>
      </c>
      <c r="X17" s="4">
        <f>K17+O17+S17+W17</f>
        <v>38.25</v>
      </c>
    </row>
    <row r="18" spans="1:28" x14ac:dyDescent="0.25">
      <c r="A18" s="14" t="s">
        <v>246</v>
      </c>
      <c r="B18">
        <v>0</v>
      </c>
      <c r="C18">
        <v>1942</v>
      </c>
      <c r="D18" t="s">
        <v>92</v>
      </c>
      <c r="E18">
        <v>2012</v>
      </c>
      <c r="F18" t="s">
        <v>53</v>
      </c>
      <c r="H18" s="3">
        <v>10</v>
      </c>
      <c r="I18" s="3">
        <v>9.15</v>
      </c>
      <c r="J18" s="3">
        <v>0</v>
      </c>
      <c r="K18" s="4">
        <f>H18+I18-J18</f>
        <v>19.149999999999999</v>
      </c>
      <c r="L18" s="3">
        <v>0</v>
      </c>
      <c r="M18" s="3">
        <v>0</v>
      </c>
      <c r="N18" s="3">
        <v>0</v>
      </c>
      <c r="O18" s="4">
        <f>L18+M18-N18</f>
        <v>0</v>
      </c>
      <c r="P18" s="3">
        <v>1.4</v>
      </c>
      <c r="Q18" s="3">
        <v>7</v>
      </c>
      <c r="R18" s="3">
        <v>0</v>
      </c>
      <c r="S18" s="4">
        <f>P18+Q18-R18</f>
        <v>8.4</v>
      </c>
      <c r="T18" s="3">
        <v>1.9</v>
      </c>
      <c r="U18" s="3">
        <v>8.75</v>
      </c>
      <c r="V18" s="3">
        <v>0</v>
      </c>
      <c r="W18" s="4">
        <f>T18+U18-V18</f>
        <v>10.65</v>
      </c>
      <c r="X18" s="4">
        <f>K18+O18+S18+W18</f>
        <v>38.199999999999996</v>
      </c>
    </row>
    <row r="19" spans="1:28" x14ac:dyDescent="0.25">
      <c r="A19" s="14" t="s">
        <v>247</v>
      </c>
      <c r="B19">
        <v>0</v>
      </c>
      <c r="C19">
        <v>9381</v>
      </c>
      <c r="D19" t="s">
        <v>86</v>
      </c>
      <c r="E19">
        <v>2007</v>
      </c>
      <c r="F19" t="s">
        <v>53</v>
      </c>
      <c r="H19" s="3">
        <v>10</v>
      </c>
      <c r="I19" s="3">
        <v>9.4499999999999993</v>
      </c>
      <c r="J19" s="3">
        <v>0</v>
      </c>
      <c r="K19" s="4">
        <f>H19+I19-J19</f>
        <v>19.45</v>
      </c>
      <c r="L19" s="3">
        <v>0</v>
      </c>
      <c r="M19" s="3">
        <v>0</v>
      </c>
      <c r="N19" s="3">
        <v>0</v>
      </c>
      <c r="O19" s="4">
        <f>L19+M19-N19</f>
        <v>0</v>
      </c>
      <c r="P19" s="3">
        <v>1.4</v>
      </c>
      <c r="Q19" s="3">
        <v>6.95</v>
      </c>
      <c r="R19" s="3">
        <v>0</v>
      </c>
      <c r="S19" s="4">
        <f>P19+Q19-R19</f>
        <v>8.35</v>
      </c>
      <c r="T19" s="3">
        <v>2</v>
      </c>
      <c r="U19" s="3">
        <v>8.15</v>
      </c>
      <c r="V19" s="3">
        <v>0</v>
      </c>
      <c r="W19" s="4">
        <f>T19+U19-V19</f>
        <v>10.15</v>
      </c>
      <c r="X19" s="4">
        <f>K19+O19+S19+W19</f>
        <v>37.949999999999996</v>
      </c>
    </row>
    <row r="20" spans="1:28" x14ac:dyDescent="0.25">
      <c r="A20" s="14" t="s">
        <v>248</v>
      </c>
      <c r="B20">
        <v>0</v>
      </c>
      <c r="C20">
        <v>9381</v>
      </c>
      <c r="D20" t="s">
        <v>85</v>
      </c>
      <c r="E20">
        <v>2009</v>
      </c>
      <c r="F20" t="s">
        <v>53</v>
      </c>
      <c r="H20" s="3">
        <v>10</v>
      </c>
      <c r="I20" s="3">
        <v>8.9</v>
      </c>
      <c r="J20" s="3">
        <v>0</v>
      </c>
      <c r="K20" s="4">
        <f>H20+I20-J20</f>
        <v>18.899999999999999</v>
      </c>
      <c r="L20" s="3">
        <v>0</v>
      </c>
      <c r="M20" s="3">
        <v>0</v>
      </c>
      <c r="N20" s="3">
        <v>0</v>
      </c>
      <c r="O20" s="4">
        <f>L20+M20-N20</f>
        <v>0</v>
      </c>
      <c r="P20" s="3">
        <v>1.4</v>
      </c>
      <c r="Q20" s="3">
        <v>7.95</v>
      </c>
      <c r="R20" s="3">
        <v>0</v>
      </c>
      <c r="S20" s="4">
        <f>P20+Q20-R20</f>
        <v>9.35</v>
      </c>
      <c r="T20" s="3">
        <v>2</v>
      </c>
      <c r="U20" s="3">
        <v>7.65</v>
      </c>
      <c r="V20" s="3">
        <v>0</v>
      </c>
      <c r="W20" s="4">
        <f>T20+U20-V20</f>
        <v>9.65</v>
      </c>
      <c r="X20" s="4">
        <f>K20+O20+S20+W20</f>
        <v>37.9</v>
      </c>
    </row>
    <row r="21" spans="1:28" x14ac:dyDescent="0.25">
      <c r="A21" s="14" t="s">
        <v>249</v>
      </c>
      <c r="B21">
        <v>0</v>
      </c>
      <c r="C21">
        <v>9381</v>
      </c>
      <c r="D21" t="s">
        <v>93</v>
      </c>
      <c r="E21">
        <v>2010</v>
      </c>
      <c r="F21" t="s">
        <v>53</v>
      </c>
      <c r="H21" s="3">
        <v>10</v>
      </c>
      <c r="I21" s="3">
        <v>9.0500000000000007</v>
      </c>
      <c r="J21" s="3">
        <v>0</v>
      </c>
      <c r="K21" s="4">
        <f>H21+I21-J21</f>
        <v>19.05</v>
      </c>
      <c r="L21" s="3">
        <v>0</v>
      </c>
      <c r="M21" s="3">
        <v>0</v>
      </c>
      <c r="N21" s="3">
        <v>0</v>
      </c>
      <c r="O21" s="4">
        <f>L21+M21-N21</f>
        <v>0</v>
      </c>
      <c r="P21" s="3">
        <v>1.4</v>
      </c>
      <c r="Q21" s="3">
        <v>7.2</v>
      </c>
      <c r="R21" s="3">
        <v>0</v>
      </c>
      <c r="S21" s="4">
        <f>P21+Q21-R21</f>
        <v>8.6</v>
      </c>
      <c r="T21" s="3">
        <v>1.9</v>
      </c>
      <c r="U21" s="3">
        <v>8.3000000000000007</v>
      </c>
      <c r="V21" s="3">
        <v>0</v>
      </c>
      <c r="W21" s="4">
        <f>T21+U21-V21</f>
        <v>10.200000000000001</v>
      </c>
      <c r="X21" s="4">
        <f>K21+O21+S21+W21</f>
        <v>37.85</v>
      </c>
    </row>
    <row r="22" spans="1:28" x14ac:dyDescent="0.25">
      <c r="A22" s="14" t="s">
        <v>250</v>
      </c>
      <c r="B22">
        <v>0</v>
      </c>
      <c r="C22">
        <v>9381</v>
      </c>
      <c r="D22" t="s">
        <v>88</v>
      </c>
      <c r="E22">
        <v>2007</v>
      </c>
      <c r="F22" t="s">
        <v>53</v>
      </c>
      <c r="H22" s="3">
        <v>10</v>
      </c>
      <c r="I22" s="3">
        <v>9.25</v>
      </c>
      <c r="J22" s="3">
        <v>0</v>
      </c>
      <c r="K22" s="4">
        <f>H22+I22-J22</f>
        <v>19.25</v>
      </c>
      <c r="L22" s="3">
        <v>0</v>
      </c>
      <c r="M22" s="3">
        <v>0</v>
      </c>
      <c r="N22" s="3">
        <v>0</v>
      </c>
      <c r="O22" s="4">
        <f>L22+M22-N22</f>
        <v>0</v>
      </c>
      <c r="P22" s="3">
        <v>1.4</v>
      </c>
      <c r="Q22" s="3">
        <v>8.1</v>
      </c>
      <c r="R22" s="3">
        <v>0</v>
      </c>
      <c r="S22" s="4">
        <f>P22+Q22-R22</f>
        <v>9.5</v>
      </c>
      <c r="T22" s="3">
        <v>2</v>
      </c>
      <c r="U22" s="3">
        <v>7</v>
      </c>
      <c r="V22" s="3">
        <v>0</v>
      </c>
      <c r="W22" s="4">
        <f>T22+U22-V22</f>
        <v>9</v>
      </c>
      <c r="X22" s="4">
        <f>K22+O22+S22+W22</f>
        <v>37.75</v>
      </c>
    </row>
    <row r="23" spans="1:28" x14ac:dyDescent="0.25">
      <c r="A23" s="14" t="s">
        <v>251</v>
      </c>
      <c r="B23">
        <v>0</v>
      </c>
      <c r="C23">
        <v>9381</v>
      </c>
      <c r="D23" t="s">
        <v>89</v>
      </c>
      <c r="E23">
        <v>2008</v>
      </c>
      <c r="F23" t="s">
        <v>53</v>
      </c>
      <c r="G23" t="s">
        <v>90</v>
      </c>
      <c r="H23" s="3">
        <v>10</v>
      </c>
      <c r="I23" s="3">
        <v>9.4</v>
      </c>
      <c r="J23" s="3">
        <v>0</v>
      </c>
      <c r="K23" s="4">
        <f>H23+I23-J23</f>
        <v>19.399999999999999</v>
      </c>
      <c r="L23" s="3">
        <v>0</v>
      </c>
      <c r="M23" s="3">
        <v>0</v>
      </c>
      <c r="N23" s="3">
        <v>0</v>
      </c>
      <c r="O23" s="4">
        <f>L23+M23-N23</f>
        <v>0</v>
      </c>
      <c r="P23" s="3">
        <v>1.6</v>
      </c>
      <c r="Q23" s="3">
        <v>6.2</v>
      </c>
      <c r="R23" s="3">
        <v>0</v>
      </c>
      <c r="S23" s="4">
        <f>P23+Q23-R23</f>
        <v>7.8000000000000007</v>
      </c>
      <c r="T23" s="3">
        <v>2.2999999999999998</v>
      </c>
      <c r="U23" s="3">
        <v>7.95</v>
      </c>
      <c r="V23" s="3">
        <v>0</v>
      </c>
      <c r="W23" s="4">
        <f>T23+U23-V23</f>
        <v>10.25</v>
      </c>
      <c r="X23" s="4">
        <f>K23+O23+S23+W23</f>
        <v>37.450000000000003</v>
      </c>
    </row>
    <row r="24" spans="1:28" x14ac:dyDescent="0.25">
      <c r="A24" s="14" t="s">
        <v>252</v>
      </c>
      <c r="B24">
        <v>722204</v>
      </c>
      <c r="C24">
        <v>9381</v>
      </c>
      <c r="D24" t="s">
        <v>84</v>
      </c>
      <c r="E24">
        <v>2011</v>
      </c>
      <c r="F24" t="s">
        <v>65</v>
      </c>
      <c r="G24" t="s">
        <v>66</v>
      </c>
      <c r="H24" s="3">
        <v>10</v>
      </c>
      <c r="I24" s="3">
        <v>9</v>
      </c>
      <c r="J24" s="3">
        <v>0</v>
      </c>
      <c r="K24" s="4">
        <f>H24+I24-J24</f>
        <v>19</v>
      </c>
      <c r="L24" s="3">
        <v>0</v>
      </c>
      <c r="M24" s="3">
        <v>0</v>
      </c>
      <c r="N24" s="3">
        <v>0</v>
      </c>
      <c r="O24" s="4">
        <f>L24+M24-N24</f>
        <v>0</v>
      </c>
      <c r="P24" s="3">
        <v>1.3</v>
      </c>
      <c r="Q24" s="3">
        <v>6.4</v>
      </c>
      <c r="R24" s="3">
        <v>0</v>
      </c>
      <c r="S24" s="4">
        <f>P24+Q24-R24</f>
        <v>7.7</v>
      </c>
      <c r="T24" s="3">
        <v>1.9</v>
      </c>
      <c r="U24" s="3">
        <v>8.8000000000000007</v>
      </c>
      <c r="V24" s="3">
        <v>0</v>
      </c>
      <c r="W24" s="4">
        <f>T24+U24-V24</f>
        <v>10.700000000000001</v>
      </c>
      <c r="X24" s="4">
        <f>K24+O24+S24+W24</f>
        <v>37.4</v>
      </c>
    </row>
    <row r="25" spans="1:28" x14ac:dyDescent="0.25">
      <c r="A25" s="14" t="s">
        <v>253</v>
      </c>
      <c r="B25">
        <v>0</v>
      </c>
      <c r="C25">
        <v>9381</v>
      </c>
      <c r="D25" t="s">
        <v>87</v>
      </c>
      <c r="E25">
        <v>2011</v>
      </c>
      <c r="F25" t="s">
        <v>53</v>
      </c>
      <c r="H25" s="3">
        <v>10</v>
      </c>
      <c r="I25" s="3">
        <v>8.8000000000000007</v>
      </c>
      <c r="J25" s="3">
        <v>0</v>
      </c>
      <c r="K25" s="4">
        <f>H25+I25-J25</f>
        <v>18.8</v>
      </c>
      <c r="L25" s="3">
        <v>0</v>
      </c>
      <c r="M25" s="3">
        <v>0</v>
      </c>
      <c r="N25" s="3">
        <v>0</v>
      </c>
      <c r="O25" s="4">
        <f>L25+M25-N25</f>
        <v>0</v>
      </c>
      <c r="P25" s="3">
        <v>1.4</v>
      </c>
      <c r="Q25" s="3">
        <v>6.5</v>
      </c>
      <c r="R25" s="3">
        <v>0</v>
      </c>
      <c r="S25" s="4">
        <f>P25+Q25-R25</f>
        <v>7.9</v>
      </c>
      <c r="T25" s="3">
        <v>2</v>
      </c>
      <c r="U25" s="3">
        <v>8.4499999999999993</v>
      </c>
      <c r="V25" s="3">
        <v>0</v>
      </c>
      <c r="W25" s="4">
        <f>T25+U25-V25</f>
        <v>10.45</v>
      </c>
      <c r="X25" s="4">
        <f>K25+O25+S25+W25</f>
        <v>37.150000000000006</v>
      </c>
    </row>
    <row r="26" spans="1:28" x14ac:dyDescent="0.25">
      <c r="A26" s="14" t="s">
        <v>254</v>
      </c>
      <c r="B26">
        <v>0</v>
      </c>
      <c r="C26">
        <v>9381</v>
      </c>
      <c r="D26" t="s">
        <v>99</v>
      </c>
      <c r="E26">
        <v>2012</v>
      </c>
      <c r="F26" t="s">
        <v>51</v>
      </c>
      <c r="G26" t="s">
        <v>97</v>
      </c>
      <c r="H26" s="3">
        <v>10</v>
      </c>
      <c r="I26" s="3">
        <v>9.0500000000000007</v>
      </c>
      <c r="J26" s="3">
        <v>0</v>
      </c>
      <c r="K26" s="4">
        <f>H26+I26-J26</f>
        <v>19.05</v>
      </c>
      <c r="L26" s="3">
        <v>0</v>
      </c>
      <c r="M26" s="3">
        <v>0</v>
      </c>
      <c r="N26" s="3">
        <v>0</v>
      </c>
      <c r="O26" s="4">
        <f>L26+M26-N26</f>
        <v>0</v>
      </c>
      <c r="P26" s="3">
        <v>1.3</v>
      </c>
      <c r="Q26" s="3">
        <v>5.4</v>
      </c>
      <c r="R26" s="3">
        <v>0</v>
      </c>
      <c r="S26" s="4">
        <f>P26+Q26-R26</f>
        <v>6.7</v>
      </c>
      <c r="T26" s="3">
        <v>1.9</v>
      </c>
      <c r="U26" s="3">
        <v>8.9499999999999993</v>
      </c>
      <c r="V26" s="3">
        <v>0</v>
      </c>
      <c r="W26" s="4">
        <f>T26+U26-V26</f>
        <v>10.85</v>
      </c>
      <c r="X26" s="4">
        <f>K26+O26+S26+W26</f>
        <v>36.6</v>
      </c>
      <c r="AB26" s="3"/>
    </row>
    <row r="27" spans="1:28" x14ac:dyDescent="0.25">
      <c r="A27" s="14" t="s">
        <v>255</v>
      </c>
      <c r="B27">
        <v>0</v>
      </c>
      <c r="C27">
        <v>9381</v>
      </c>
      <c r="D27" t="s">
        <v>74</v>
      </c>
      <c r="E27">
        <v>2012</v>
      </c>
      <c r="F27" t="s">
        <v>21</v>
      </c>
      <c r="G27" t="s">
        <v>73</v>
      </c>
      <c r="H27" s="3">
        <v>10</v>
      </c>
      <c r="I27" s="3">
        <v>9</v>
      </c>
      <c r="J27" s="3">
        <v>0</v>
      </c>
      <c r="K27" s="4">
        <f>H27+I27-J27</f>
        <v>19</v>
      </c>
      <c r="L27" s="3">
        <v>0</v>
      </c>
      <c r="M27" s="3">
        <v>0</v>
      </c>
      <c r="N27" s="3">
        <v>0</v>
      </c>
      <c r="O27" s="4">
        <f>L27+M27-N27</f>
        <v>0</v>
      </c>
      <c r="P27" s="3">
        <v>1.4</v>
      </c>
      <c r="Q27" s="3">
        <v>5.6</v>
      </c>
      <c r="R27" s="3">
        <v>0</v>
      </c>
      <c r="S27" s="4">
        <f>P27+Q27-R27</f>
        <v>7</v>
      </c>
      <c r="T27" s="3">
        <v>1.9</v>
      </c>
      <c r="U27" s="3">
        <v>8.6999999999999993</v>
      </c>
      <c r="V27" s="3">
        <v>0</v>
      </c>
      <c r="W27" s="4">
        <f>T27+U27-V27</f>
        <v>10.6</v>
      </c>
      <c r="X27" s="4">
        <f>K27+O27+S27+W27</f>
        <v>36.6</v>
      </c>
      <c r="AB27" s="3"/>
    </row>
    <row r="28" spans="1:28" x14ac:dyDescent="0.25">
      <c r="A28" s="14" t="s">
        <v>256</v>
      </c>
      <c r="B28">
        <v>0</v>
      </c>
      <c r="C28">
        <v>9381</v>
      </c>
      <c r="D28" t="s">
        <v>91</v>
      </c>
      <c r="E28">
        <v>2006</v>
      </c>
      <c r="F28" t="s">
        <v>53</v>
      </c>
      <c r="H28" s="3">
        <v>10</v>
      </c>
      <c r="I28" s="3">
        <v>9.1</v>
      </c>
      <c r="J28" s="3">
        <v>0</v>
      </c>
      <c r="K28" s="4">
        <f>H28+I28-J28</f>
        <v>19.100000000000001</v>
      </c>
      <c r="L28" s="3">
        <v>0</v>
      </c>
      <c r="M28" s="3">
        <v>0</v>
      </c>
      <c r="N28" s="3">
        <v>0</v>
      </c>
      <c r="O28" s="4">
        <f>L28+M28-N28</f>
        <v>0</v>
      </c>
      <c r="P28" s="3">
        <v>1.4</v>
      </c>
      <c r="Q28" s="3">
        <v>5.9</v>
      </c>
      <c r="R28" s="3">
        <v>0</v>
      </c>
      <c r="S28" s="4">
        <f>P28+Q28-R28</f>
        <v>7.3000000000000007</v>
      </c>
      <c r="T28" s="3">
        <v>2</v>
      </c>
      <c r="U28" s="3">
        <v>7.75</v>
      </c>
      <c r="V28" s="3">
        <v>0</v>
      </c>
      <c r="W28" s="4">
        <f>T28+U28-V28</f>
        <v>9.75</v>
      </c>
      <c r="X28" s="4">
        <f>K28+O28+S28+W28</f>
        <v>36.150000000000006</v>
      </c>
    </row>
    <row r="29" spans="1:28" x14ac:dyDescent="0.25">
      <c r="A29" s="14" t="s">
        <v>257</v>
      </c>
      <c r="D29" t="s">
        <v>94</v>
      </c>
      <c r="E29">
        <v>2011</v>
      </c>
      <c r="F29" t="s">
        <v>53</v>
      </c>
      <c r="H29" s="3">
        <v>10</v>
      </c>
      <c r="I29" s="3">
        <v>8.35</v>
      </c>
      <c r="J29" s="3">
        <v>0</v>
      </c>
      <c r="K29" s="4">
        <f>H29+I29-J29</f>
        <v>18.350000000000001</v>
      </c>
      <c r="L29" s="3">
        <v>0</v>
      </c>
      <c r="M29" s="3">
        <v>0</v>
      </c>
      <c r="N29" s="3">
        <v>0</v>
      </c>
      <c r="O29" s="4">
        <f>L29+M29-N29</f>
        <v>0</v>
      </c>
      <c r="P29" s="3">
        <v>1.4</v>
      </c>
      <c r="Q29" s="3">
        <v>6.3</v>
      </c>
      <c r="R29" s="3">
        <v>0</v>
      </c>
      <c r="S29" s="4">
        <f>P29+Q29-R29</f>
        <v>7.6999999999999993</v>
      </c>
      <c r="T29" s="3">
        <v>1.9</v>
      </c>
      <c r="U29" s="3">
        <v>8.0500000000000007</v>
      </c>
      <c r="V29" s="3">
        <v>0</v>
      </c>
      <c r="W29" s="4">
        <f>T29+U29-V29</f>
        <v>9.9500000000000011</v>
      </c>
      <c r="X29" s="4">
        <f>K29+O29+S29+W29</f>
        <v>36</v>
      </c>
      <c r="AB29" s="3"/>
    </row>
    <row r="30" spans="1:28" x14ac:dyDescent="0.25">
      <c r="A30" s="14" t="s">
        <v>258</v>
      </c>
      <c r="B30">
        <v>905371</v>
      </c>
      <c r="C30">
        <v>4142</v>
      </c>
      <c r="D30" t="s">
        <v>98</v>
      </c>
      <c r="E30">
        <v>2012</v>
      </c>
      <c r="F30" t="s">
        <v>51</v>
      </c>
      <c r="G30" t="s">
        <v>97</v>
      </c>
      <c r="H30" s="3">
        <v>10</v>
      </c>
      <c r="I30" s="3">
        <v>8.8000000000000007</v>
      </c>
      <c r="J30" s="3">
        <v>0</v>
      </c>
      <c r="K30" s="4">
        <f>H30+I30-J30</f>
        <v>18.8</v>
      </c>
      <c r="L30" s="3">
        <v>0</v>
      </c>
      <c r="M30" s="3">
        <v>0</v>
      </c>
      <c r="N30" s="3">
        <v>0</v>
      </c>
      <c r="O30" s="4">
        <f>L30+M30-N30</f>
        <v>0</v>
      </c>
      <c r="P30" s="3">
        <v>1.4</v>
      </c>
      <c r="Q30" s="3">
        <v>5.85</v>
      </c>
      <c r="R30" s="3">
        <v>0</v>
      </c>
      <c r="S30" s="4">
        <f>P30+Q30-R30</f>
        <v>7.25</v>
      </c>
      <c r="T30" s="3">
        <v>1.9</v>
      </c>
      <c r="U30" s="3">
        <v>8.0500000000000007</v>
      </c>
      <c r="V30" s="3">
        <v>0</v>
      </c>
      <c r="W30" s="4">
        <f>T30+U30-V30</f>
        <v>9.9500000000000011</v>
      </c>
      <c r="X30" s="4">
        <f>K30+O30+S30+W30</f>
        <v>36</v>
      </c>
      <c r="AB30" s="3"/>
    </row>
    <row r="31" spans="1:28" x14ac:dyDescent="0.25">
      <c r="A31" s="14" t="s">
        <v>259</v>
      </c>
      <c r="B31">
        <v>359221</v>
      </c>
      <c r="C31">
        <v>4142</v>
      </c>
      <c r="D31" t="s">
        <v>96</v>
      </c>
      <c r="E31">
        <v>2012</v>
      </c>
      <c r="F31" t="s">
        <v>51</v>
      </c>
      <c r="G31" t="s">
        <v>97</v>
      </c>
      <c r="H31" s="3">
        <v>10</v>
      </c>
      <c r="I31" s="3">
        <v>8.9499999999999993</v>
      </c>
      <c r="J31" s="3">
        <v>0</v>
      </c>
      <c r="K31" s="4">
        <f>H31+I31-J31</f>
        <v>18.95</v>
      </c>
      <c r="L31" s="3">
        <v>0</v>
      </c>
      <c r="M31" s="3">
        <v>0</v>
      </c>
      <c r="N31" s="3">
        <v>0</v>
      </c>
      <c r="O31" s="4">
        <f>L31+M31-N31</f>
        <v>0</v>
      </c>
      <c r="P31" s="3">
        <v>0.8</v>
      </c>
      <c r="Q31" s="3">
        <v>4.7</v>
      </c>
      <c r="R31" s="3">
        <v>0</v>
      </c>
      <c r="S31" s="4">
        <f>P31+Q31-R31</f>
        <v>5.5</v>
      </c>
      <c r="T31" s="3">
        <v>1.9</v>
      </c>
      <c r="U31" s="3">
        <v>8.35</v>
      </c>
      <c r="V31" s="3">
        <v>0</v>
      </c>
      <c r="W31" s="4">
        <f>T31+U31-V31</f>
        <v>10.25</v>
      </c>
      <c r="X31" s="4">
        <f>K31+O31+S31+W31</f>
        <v>34.700000000000003</v>
      </c>
    </row>
    <row r="32" spans="1:28" x14ac:dyDescent="0.25">
      <c r="H32" s="3"/>
      <c r="I32" s="3"/>
      <c r="J32" s="3"/>
      <c r="K32" s="4"/>
      <c r="L32" s="3"/>
      <c r="M32" s="3"/>
      <c r="N32" s="3"/>
      <c r="O32" s="4"/>
      <c r="P32" s="3"/>
      <c r="Q32" s="3"/>
      <c r="R32" s="3"/>
      <c r="S32" s="4"/>
      <c r="T32" s="3"/>
      <c r="U32" s="3"/>
      <c r="V32" s="3"/>
      <c r="W32" s="4"/>
      <c r="X32" s="4"/>
    </row>
    <row r="35" spans="4:24" x14ac:dyDescent="0.25">
      <c r="D35" s="15" t="s">
        <v>268</v>
      </c>
      <c r="E35" s="15"/>
      <c r="F35" s="18"/>
      <c r="G35" s="56"/>
      <c r="H35" s="18"/>
      <c r="V35" s="15" t="s">
        <v>270</v>
      </c>
      <c r="W35" s="15"/>
      <c r="X35" s="15"/>
    </row>
    <row r="36" spans="4:24" x14ac:dyDescent="0.25">
      <c r="D36" s="15" t="s">
        <v>267</v>
      </c>
      <c r="E36" s="15"/>
      <c r="F36" s="18"/>
      <c r="G36" s="18"/>
      <c r="H36" s="18"/>
      <c r="V36" s="15" t="s">
        <v>269</v>
      </c>
      <c r="W36" s="15"/>
      <c r="X36" s="15"/>
    </row>
    <row r="39" spans="4:24" x14ac:dyDescent="0.25">
      <c r="D39" s="80" t="s">
        <v>271</v>
      </c>
      <c r="E39" s="81"/>
      <c r="F39" s="81"/>
      <c r="G39" s="82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4:24" x14ac:dyDescent="0.25">
      <c r="D40" s="54" t="s">
        <v>272</v>
      </c>
      <c r="E40" s="76" t="s">
        <v>276</v>
      </c>
      <c r="F40" s="77"/>
      <c r="G40" s="85" t="s">
        <v>283</v>
      </c>
      <c r="H40" s="50"/>
      <c r="I40" s="50"/>
      <c r="J40" s="50"/>
      <c r="K40" s="46"/>
      <c r="L40" s="46"/>
      <c r="M40" s="46"/>
      <c r="N40" s="46"/>
      <c r="O40" s="46"/>
      <c r="P40" s="29"/>
      <c r="Q40" s="29"/>
      <c r="R40" s="29"/>
    </row>
    <row r="41" spans="4:24" x14ac:dyDescent="0.25">
      <c r="D41" s="54" t="s">
        <v>273</v>
      </c>
      <c r="E41" s="47" t="s">
        <v>279</v>
      </c>
      <c r="F41" s="78"/>
      <c r="G41" s="85" t="s">
        <v>284</v>
      </c>
      <c r="H41" s="75"/>
      <c r="I41" s="56"/>
      <c r="J41" s="56"/>
      <c r="K41" s="29"/>
      <c r="L41" s="29"/>
      <c r="M41" s="29"/>
      <c r="N41" s="29"/>
      <c r="O41" s="29"/>
      <c r="P41" s="29"/>
      <c r="Q41" s="29"/>
      <c r="R41" s="29"/>
    </row>
    <row r="42" spans="4:24" x14ac:dyDescent="0.25">
      <c r="D42" s="54" t="s">
        <v>287</v>
      </c>
      <c r="E42" s="47" t="s">
        <v>277</v>
      </c>
      <c r="F42" s="78"/>
      <c r="G42" s="85" t="s">
        <v>286</v>
      </c>
      <c r="H42" s="75"/>
      <c r="I42" s="56"/>
      <c r="J42" s="56"/>
      <c r="K42" s="29"/>
      <c r="L42" s="29"/>
      <c r="M42" s="29"/>
      <c r="N42" s="29"/>
      <c r="O42" s="29"/>
      <c r="P42" s="29"/>
      <c r="Q42" s="29"/>
      <c r="R42" s="29"/>
    </row>
    <row r="43" spans="4:24" x14ac:dyDescent="0.25">
      <c r="D43" s="86"/>
      <c r="E43" s="48" t="s">
        <v>278</v>
      </c>
      <c r="F43" s="83"/>
      <c r="G43" s="88" t="s">
        <v>285</v>
      </c>
      <c r="H43" s="75"/>
      <c r="I43" s="56"/>
      <c r="J43" s="56"/>
      <c r="K43" s="29"/>
      <c r="L43" s="29"/>
      <c r="M43" s="29"/>
      <c r="N43" s="29"/>
      <c r="O43" s="29"/>
      <c r="P43" s="29"/>
      <c r="Q43" s="29"/>
      <c r="R43" s="29"/>
    </row>
  </sheetData>
  <sheetProtection formatCells="0" formatColumns="0" formatRows="0" insertColumns="0" insertRows="0" insertHyperlinks="0" deleteColumns="0" deleteRows="0" sort="0" autoFilter="0" pivotTables="0"/>
  <sortState ref="D7:X31">
    <sortCondition descending="1" ref="X31"/>
  </sortState>
  <mergeCells count="9">
    <mergeCell ref="E41:F41"/>
    <mergeCell ref="E42:F42"/>
    <mergeCell ref="E43:F43"/>
    <mergeCell ref="D35:E35"/>
    <mergeCell ref="V35:X35"/>
    <mergeCell ref="D36:E36"/>
    <mergeCell ref="V36:X36"/>
    <mergeCell ref="E40:F40"/>
    <mergeCell ref="D39:G3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zoomScaleNormal="100" workbookViewId="0"/>
  </sheetViews>
  <sheetFormatPr defaultRowHeight="15" x14ac:dyDescent="0.25"/>
  <cols>
    <col min="1" max="1" width="10" customWidth="1"/>
    <col min="2" max="3" width="10" hidden="1" customWidth="1"/>
    <col min="4" max="4" width="21.42578125" customWidth="1"/>
    <col min="5" max="5" width="6.42578125" bestFit="1" customWidth="1"/>
    <col min="6" max="6" width="23" customWidth="1"/>
    <col min="7" max="7" width="26.85546875" bestFit="1" customWidth="1"/>
    <col min="8" max="8" width="7.7109375" bestFit="1" customWidth="1"/>
    <col min="9" max="10" width="7" customWidth="1"/>
    <col min="11" max="11" width="8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3" width="8.42578125" customWidth="1"/>
    <col min="24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69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x14ac:dyDescent="0.25">
      <c r="A7" s="5"/>
      <c r="B7" s="5">
        <v>3106</v>
      </c>
      <c r="C7" s="5">
        <v>3198</v>
      </c>
      <c r="D7" s="5" t="s">
        <v>63</v>
      </c>
      <c r="E7" s="5"/>
      <c r="F7" s="5"/>
      <c r="G7" s="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5"/>
      <c r="Z7">
        <f>X24</f>
        <v>113.35</v>
      </c>
      <c r="AA7" t="str">
        <f>D19</f>
        <v>Gymnastický klub Vítkovice, z.s.</v>
      </c>
      <c r="AB7">
        <v>1</v>
      </c>
    </row>
    <row r="8" spans="1:29" x14ac:dyDescent="0.25">
      <c r="A8" s="16" t="s">
        <v>235</v>
      </c>
      <c r="B8">
        <v>630728</v>
      </c>
      <c r="C8">
        <v>7791</v>
      </c>
      <c r="D8" t="str">
        <f>'Zac. zak. B'!D9</f>
        <v>Martináková Eva</v>
      </c>
      <c r="E8">
        <f>'Zac. zak. B'!E9</f>
        <v>2012</v>
      </c>
      <c r="F8" t="str">
        <f>'Zac. zak. B'!F9</f>
        <v>SGC Ostrava</v>
      </c>
      <c r="G8" t="str">
        <f>'Zac. zak. B'!G9</f>
        <v>Dudová, El-Khairy</v>
      </c>
      <c r="H8" s="3">
        <f>'Zac. zak. B'!H9</f>
        <v>10</v>
      </c>
      <c r="I8" s="3">
        <f>'Zac. zak. B'!I9</f>
        <v>9.0500000000000007</v>
      </c>
      <c r="J8" s="3">
        <f>'Zac. zak. B'!J9</f>
        <v>0</v>
      </c>
      <c r="K8" s="3">
        <f>'Zac. zak. B'!K9</f>
        <v>19.05</v>
      </c>
      <c r="L8" s="3">
        <f>'Zac. zak. B'!L9</f>
        <v>0</v>
      </c>
      <c r="M8" s="3">
        <f>'Zac. zak. B'!M9</f>
        <v>0</v>
      </c>
      <c r="N8" s="3">
        <f>'Zac. zak. B'!N9</f>
        <v>0</v>
      </c>
      <c r="O8" s="3">
        <f>'Zac. zak. B'!O9</f>
        <v>0</v>
      </c>
      <c r="P8" s="3">
        <f>'Zac. zak. B'!P9</f>
        <v>1.3</v>
      </c>
      <c r="Q8" s="3">
        <f>'Zac. zak. B'!Q9</f>
        <v>8.85</v>
      </c>
      <c r="R8" s="3">
        <f>'Zac. zak. B'!R9</f>
        <v>0</v>
      </c>
      <c r="S8" s="3">
        <f>'Zac. zak. B'!S9</f>
        <v>10.15</v>
      </c>
      <c r="T8" s="3">
        <f>'Zac. zak. B'!T9</f>
        <v>1.9</v>
      </c>
      <c r="U8" s="3">
        <f>'Zac. zak. B'!U9</f>
        <v>9.25</v>
      </c>
      <c r="V8" s="3">
        <f>'Zac. zak. B'!V9</f>
        <v>0</v>
      </c>
      <c r="W8" s="3">
        <f>'Zac. zak. B'!W9</f>
        <v>11.15</v>
      </c>
      <c r="X8" s="3">
        <f>'Zac. zak. B'!X9</f>
        <v>40.35</v>
      </c>
      <c r="Y8">
        <f>'Zac. zak. B'!Y14</f>
        <v>0</v>
      </c>
      <c r="Z8">
        <f>X12</f>
        <v>120.2</v>
      </c>
      <c r="AA8" t="str">
        <f>D7</f>
        <v>Sportovní gymnastické centrum Ostrava, z.s.</v>
      </c>
      <c r="AB8">
        <v>2</v>
      </c>
    </row>
    <row r="9" spans="1:29" x14ac:dyDescent="0.25">
      <c r="A9" s="16"/>
      <c r="B9">
        <v>901091</v>
      </c>
      <c r="C9">
        <v>7791</v>
      </c>
      <c r="D9" t="str">
        <f>'Zac. zak. B'!D13</f>
        <v>Zemanová Magdalena</v>
      </c>
      <c r="E9">
        <f>'Zac. zak. B'!E13</f>
        <v>2012</v>
      </c>
      <c r="F9" t="str">
        <f>'Zac. zak. B'!F13</f>
        <v>SGC Ostrava</v>
      </c>
      <c r="G9" t="str">
        <f>'Zac. zak. B'!G13</f>
        <v>Dudová, El-Khairy</v>
      </c>
      <c r="H9" s="3">
        <f>'Zac. zak. B'!H13</f>
        <v>10</v>
      </c>
      <c r="I9" s="3">
        <f>'Zac. zak. B'!I13</f>
        <v>9.1</v>
      </c>
      <c r="J9" s="3">
        <f>'Zac. zak. B'!J13</f>
        <v>0</v>
      </c>
      <c r="K9" s="3">
        <f>'Zac. zak. B'!K13</f>
        <v>19.100000000000001</v>
      </c>
      <c r="L9" s="3">
        <f>'Zac. zak. B'!L13</f>
        <v>0</v>
      </c>
      <c r="M9" s="3">
        <f>'Zac. zak. B'!M13</f>
        <v>0</v>
      </c>
      <c r="N9" s="3">
        <f>'Zac. zak. B'!N13</f>
        <v>0</v>
      </c>
      <c r="O9" s="3">
        <f>'Zac. zak. B'!O13</f>
        <v>0</v>
      </c>
      <c r="P9" s="3">
        <f>'Zac. zak. B'!P13</f>
        <v>1.3</v>
      </c>
      <c r="Q9" s="3">
        <f>'Zac. zak. B'!Q13</f>
        <v>8.1</v>
      </c>
      <c r="R9" s="3">
        <f>'Zac. zak. B'!R13</f>
        <v>0</v>
      </c>
      <c r="S9" s="3">
        <f>'Zac. zak. B'!S13</f>
        <v>9.4</v>
      </c>
      <c r="T9" s="3">
        <f>'Zac. zak. B'!T13</f>
        <v>1.9</v>
      </c>
      <c r="U9" s="3">
        <f>'Zac. zak. B'!U13</f>
        <v>8.9499999999999993</v>
      </c>
      <c r="V9" s="3">
        <f>'Zac. zak. B'!V13</f>
        <v>0</v>
      </c>
      <c r="W9" s="3">
        <f>'Zac. zak. B'!W13</f>
        <v>10.85</v>
      </c>
      <c r="X9" s="3">
        <f>'Zac. zak. B'!X13</f>
        <v>39.35</v>
      </c>
      <c r="Z9">
        <f>X36</f>
        <v>112.05000000000001</v>
      </c>
      <c r="AA9" t="str">
        <f>D31</f>
        <v>Tělovýchovná jednota VOKD Ostrava - Poruba, z.s. B</v>
      </c>
      <c r="AB9">
        <v>2</v>
      </c>
    </row>
    <row r="10" spans="1:29" x14ac:dyDescent="0.25">
      <c r="A10" s="16"/>
      <c r="B10">
        <v>248215</v>
      </c>
      <c r="C10">
        <v>7791</v>
      </c>
      <c r="D10" t="str">
        <f>'Zac. zak. B'!D7</f>
        <v>Menšíková Evelína</v>
      </c>
      <c r="E10">
        <f>'Zac. zak. B'!E7</f>
        <v>2010</v>
      </c>
      <c r="F10" t="str">
        <f>'Zac. zak. B'!F7</f>
        <v>SGC Ostrava</v>
      </c>
      <c r="G10" t="str">
        <f>'Zac. zak. B'!G7</f>
        <v>Dudová, El-Khairy</v>
      </c>
      <c r="H10" s="3">
        <f>'Zac. zak. B'!H7</f>
        <v>10</v>
      </c>
      <c r="I10" s="3">
        <f>'Zac. zak. B'!I7</f>
        <v>9.35</v>
      </c>
      <c r="J10" s="3">
        <f>'Zac. zak. B'!J7</f>
        <v>0</v>
      </c>
      <c r="K10" s="3">
        <f>'Zac. zak. B'!K7</f>
        <v>19.350000000000001</v>
      </c>
      <c r="L10" s="3">
        <f>'Zac. zak. B'!L7</f>
        <v>0</v>
      </c>
      <c r="M10" s="3">
        <f>'Zac. zak. B'!M7</f>
        <v>0</v>
      </c>
      <c r="N10" s="3">
        <f>'Zac. zak. B'!N7</f>
        <v>0</v>
      </c>
      <c r="O10" s="3">
        <f>'Zac. zak. B'!O7</f>
        <v>0</v>
      </c>
      <c r="P10" s="3">
        <f>'Zac. zak. B'!P7</f>
        <v>1.3</v>
      </c>
      <c r="Q10" s="3">
        <f>'Zac. zak. B'!Q7</f>
        <v>8.85</v>
      </c>
      <c r="R10" s="3">
        <f>'Zac. zak. B'!R7</f>
        <v>0</v>
      </c>
      <c r="S10" s="3">
        <f>'Zac. zak. B'!S7</f>
        <v>10.15</v>
      </c>
      <c r="T10" s="3">
        <f>'Zac. zak. B'!T7</f>
        <v>1.9</v>
      </c>
      <c r="U10" s="3">
        <f>'Zac. zak. B'!U7</f>
        <v>9.1</v>
      </c>
      <c r="V10" s="3">
        <f>'Zac. zak. B'!V7</f>
        <v>0</v>
      </c>
      <c r="W10" s="3">
        <f>'Zac. zak. B'!W7</f>
        <v>11</v>
      </c>
      <c r="X10" s="3">
        <f>'Zac. zak. B'!X7</f>
        <v>40.5</v>
      </c>
    </row>
    <row r="11" spans="1:29" x14ac:dyDescent="0.25">
      <c r="A11" s="16"/>
      <c r="B11">
        <v>0</v>
      </c>
      <c r="C11">
        <v>0</v>
      </c>
      <c r="H11" s="3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0</v>
      </c>
      <c r="Q11" s="3">
        <v>0</v>
      </c>
      <c r="R11" s="3">
        <v>0</v>
      </c>
      <c r="S11" s="4">
        <f>P11+Q11-R11</f>
        <v>0</v>
      </c>
      <c r="T11" s="3">
        <v>0</v>
      </c>
      <c r="U11" s="3">
        <v>0</v>
      </c>
      <c r="V11" s="3">
        <v>0</v>
      </c>
      <c r="W11" s="4">
        <f>T11+U11-V11</f>
        <v>0</v>
      </c>
      <c r="X11" s="4">
        <f>K11+O11+S11+W11</f>
        <v>0</v>
      </c>
    </row>
    <row r="12" spans="1:29" x14ac:dyDescent="0.25">
      <c r="A12" s="16"/>
      <c r="B12" s="4"/>
      <c r="C12" s="4"/>
      <c r="D12" s="4" t="s">
        <v>59</v>
      </c>
      <c r="E12" s="4"/>
      <c r="F12" s="4"/>
      <c r="G12" s="4"/>
      <c r="H12" s="4"/>
      <c r="I12" s="4"/>
      <c r="J12" s="4">
        <v>0</v>
      </c>
      <c r="K12" s="4">
        <f>K10+K9+K8</f>
        <v>57.5</v>
      </c>
      <c r="L12" s="4"/>
      <c r="M12" s="4"/>
      <c r="N12" s="4">
        <v>0</v>
      </c>
      <c r="O12" s="4">
        <f ca="1">LARGE(O7:O48,3)+LARGE(O7:O48,2)+LARGE(O7:O48,1)-N12</f>
        <v>0</v>
      </c>
      <c r="P12" s="4"/>
      <c r="Q12" s="4"/>
      <c r="R12" s="4">
        <v>0</v>
      </c>
      <c r="S12" s="4">
        <f>S10+S9+S8</f>
        <v>29.700000000000003</v>
      </c>
      <c r="T12" s="4"/>
      <c r="U12" s="4"/>
      <c r="V12" s="4">
        <v>0</v>
      </c>
      <c r="W12" s="4">
        <f>W8+W9+W10</f>
        <v>33</v>
      </c>
      <c r="X12" s="4">
        <f>W12+S12+K12</f>
        <v>120.2</v>
      </c>
      <c r="Z12">
        <f>X24</f>
        <v>113.35</v>
      </c>
      <c r="AA12" t="str">
        <f>D19</f>
        <v>Gymnastický klub Vítkovice, z.s.</v>
      </c>
      <c r="AB12">
        <v>6</v>
      </c>
    </row>
    <row r="13" spans="1:29" x14ac:dyDescent="0.25">
      <c r="A13" s="5"/>
      <c r="B13" s="5">
        <v>3083</v>
      </c>
      <c r="C13" s="5">
        <v>7791</v>
      </c>
      <c r="D13" s="5" t="s">
        <v>60</v>
      </c>
      <c r="E13" s="5"/>
      <c r="F13" s="5"/>
      <c r="G13" s="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/>
      <c r="Z13">
        <f>X18</f>
        <v>119.2</v>
      </c>
      <c r="AA13" t="str">
        <f>D13</f>
        <v>Gymnastický klub Vítkovice, z.s. B</v>
      </c>
      <c r="AB13">
        <v>1</v>
      </c>
    </row>
    <row r="14" spans="1:29" x14ac:dyDescent="0.25">
      <c r="A14" s="16" t="s">
        <v>236</v>
      </c>
      <c r="B14">
        <v>876226</v>
      </c>
      <c r="C14">
        <v>7791</v>
      </c>
      <c r="D14" t="str">
        <f>'Zac. zak. B'!D12</f>
        <v>Kostelníková Patricie</v>
      </c>
      <c r="E14">
        <f>'Zac. zak. B'!E12</f>
        <v>2012</v>
      </c>
      <c r="F14" t="str">
        <f>'Zac. zak. B'!F12</f>
        <v>GK Vítkovice</v>
      </c>
      <c r="G14" t="str">
        <f>'Zac. zak. B'!G12</f>
        <v>Buryová, Štelclová, Asenová</v>
      </c>
      <c r="H14" s="3">
        <f>'Zac. zak. B'!H12</f>
        <v>10</v>
      </c>
      <c r="I14" s="3">
        <f>'Zac. zak. B'!I12</f>
        <v>9.1</v>
      </c>
      <c r="J14" s="3">
        <f>'Zac. zak. B'!J12</f>
        <v>0</v>
      </c>
      <c r="K14" s="3">
        <f>'Zac. zak. B'!K12</f>
        <v>19.100000000000001</v>
      </c>
      <c r="L14" s="3">
        <f>'Zac. zak. B'!L12</f>
        <v>0</v>
      </c>
      <c r="M14" s="3">
        <f>'Zac. zak. B'!M12</f>
        <v>0</v>
      </c>
      <c r="N14" s="3">
        <f>'Zac. zak. B'!N12</f>
        <v>0</v>
      </c>
      <c r="O14" s="3">
        <f>'Zac. zak. B'!O12</f>
        <v>0</v>
      </c>
      <c r="P14" s="3">
        <f>'Zac. zak. B'!P12</f>
        <v>1.6</v>
      </c>
      <c r="Q14" s="3">
        <f>'Zac. zak. B'!Q12</f>
        <v>8.0500000000000007</v>
      </c>
      <c r="R14" s="3">
        <f>'Zac. zak. B'!R12</f>
        <v>0</v>
      </c>
      <c r="S14" s="3">
        <f>'Zac. zak. B'!S12</f>
        <v>9.65</v>
      </c>
      <c r="T14" s="3">
        <f>'Zac. zak. B'!T12</f>
        <v>1.9</v>
      </c>
      <c r="U14" s="3">
        <f>'Zac. zak. B'!U12</f>
        <v>8.85</v>
      </c>
      <c r="V14" s="3">
        <f>'Zac. zak. B'!V12</f>
        <v>0</v>
      </c>
      <c r="W14" s="3">
        <f>'Zac. zak. B'!W12</f>
        <v>10.75</v>
      </c>
      <c r="X14" s="3">
        <f>'Zac. zak. B'!X12</f>
        <v>39.5</v>
      </c>
      <c r="Z14">
        <f>X24</f>
        <v>113.35</v>
      </c>
      <c r="AA14" t="str">
        <f>D19</f>
        <v>Gymnastický klub Vítkovice, z.s.</v>
      </c>
      <c r="AB14">
        <v>3</v>
      </c>
    </row>
    <row r="15" spans="1:29" x14ac:dyDescent="0.25">
      <c r="A15" s="16"/>
      <c r="B15">
        <v>352173</v>
      </c>
      <c r="C15">
        <v>7791</v>
      </c>
      <c r="D15" t="str">
        <f>'Zac. zak. B'!D11</f>
        <v>Bujoková Kristin</v>
      </c>
      <c r="E15">
        <f>'Zac. zak. B'!E11</f>
        <v>2012</v>
      </c>
      <c r="F15" t="str">
        <f>'Zac. zak. B'!F11</f>
        <v>GK Vítkovice</v>
      </c>
      <c r="G15" t="str">
        <f>'Zac. zak. B'!G11</f>
        <v>Buryová, Štelclová, Asenová</v>
      </c>
      <c r="H15" s="3">
        <f>'Zac. zak. B'!H11</f>
        <v>10</v>
      </c>
      <c r="I15" s="3">
        <f>'Zac. zak. B'!I11</f>
        <v>9.25</v>
      </c>
      <c r="J15" s="3">
        <f>'Zac. zak. B'!J11</f>
        <v>0</v>
      </c>
      <c r="K15" s="3">
        <f>'Zac. zak. B'!K11</f>
        <v>19.25</v>
      </c>
      <c r="L15" s="3">
        <f>'Zac. zak. B'!L11</f>
        <v>0</v>
      </c>
      <c r="M15" s="3">
        <f>'Zac. zak. B'!M11</f>
        <v>0</v>
      </c>
      <c r="N15" s="3">
        <f>'Zac. zak. B'!N11</f>
        <v>0</v>
      </c>
      <c r="O15" s="3">
        <f>'Zac. zak. B'!O11</f>
        <v>0</v>
      </c>
      <c r="P15" s="3">
        <f>'Zac. zak. B'!P11</f>
        <v>1.5</v>
      </c>
      <c r="Q15" s="3">
        <f>'Zac. zak. B'!Q11</f>
        <v>7.95</v>
      </c>
      <c r="R15" s="3">
        <f>'Zac. zak. B'!R11</f>
        <v>0</v>
      </c>
      <c r="S15" s="3">
        <f>'Zac. zak. B'!S11</f>
        <v>9.4499999999999993</v>
      </c>
      <c r="T15" s="3">
        <f>'Zac. zak. B'!T11</f>
        <v>1.9</v>
      </c>
      <c r="U15" s="3">
        <f>'Zac. zak. B'!U11</f>
        <v>8.9</v>
      </c>
      <c r="V15" s="3">
        <f>'Zac. zak. B'!V11</f>
        <v>0</v>
      </c>
      <c r="W15" s="3">
        <f>'Zac. zak. B'!W11</f>
        <v>10.8</v>
      </c>
      <c r="X15" s="3">
        <f>'Zac. zak. B'!X11</f>
        <v>39.5</v>
      </c>
      <c r="Z15">
        <f>X18</f>
        <v>119.2</v>
      </c>
      <c r="AA15" t="str">
        <f>D13</f>
        <v>Gymnastický klub Vítkovice, z.s. B</v>
      </c>
      <c r="AB15">
        <v>3</v>
      </c>
    </row>
    <row r="16" spans="1:29" x14ac:dyDescent="0.25">
      <c r="A16" s="16"/>
      <c r="B16">
        <v>656890</v>
      </c>
      <c r="C16">
        <v>3198</v>
      </c>
      <c r="D16" t="str">
        <f>'Zac. zak. B'!D16</f>
        <v>Lišková Lucie</v>
      </c>
      <c r="E16">
        <f>'Zac. zak. B'!E16</f>
        <v>2012</v>
      </c>
      <c r="F16" t="str">
        <f>'Zac. zak. B'!F16</f>
        <v>GK Vítkovice</v>
      </c>
      <c r="G16" t="str">
        <f>'Zac. zak. B'!G16</f>
        <v>Buryová, Štelclová, Asenová</v>
      </c>
      <c r="H16" s="3">
        <f>'Zac. zak. B'!H16</f>
        <v>10</v>
      </c>
      <c r="I16" s="3">
        <f>'Zac. zak. B'!I16</f>
        <v>9</v>
      </c>
      <c r="J16" s="3">
        <f>'Zac. zak. B'!J16</f>
        <v>0</v>
      </c>
      <c r="K16" s="3">
        <f>'Zac. zak. B'!K16</f>
        <v>19</v>
      </c>
      <c r="L16" s="3">
        <f>'Zac. zak. B'!L16</f>
        <v>0</v>
      </c>
      <c r="M16" s="3">
        <f>'Zac. zak. B'!M16</f>
        <v>0</v>
      </c>
      <c r="N16" s="3">
        <f>'Zac. zak. B'!N16</f>
        <v>0</v>
      </c>
      <c r="O16" s="3">
        <f>'Zac. zak. B'!O16</f>
        <v>0</v>
      </c>
      <c r="P16" s="3">
        <f>'Zac. zak. B'!P16</f>
        <v>1.6</v>
      </c>
      <c r="Q16" s="3">
        <f>'Zac. zak. B'!Q16</f>
        <v>7</v>
      </c>
      <c r="R16" s="3">
        <f>'Zac. zak. B'!R16</f>
        <v>0</v>
      </c>
      <c r="S16" s="3">
        <f>'Zac. zak. B'!S16</f>
        <v>8.6</v>
      </c>
      <c r="T16" s="3">
        <f>'Zac. zak. B'!T16</f>
        <v>1.9</v>
      </c>
      <c r="U16" s="3">
        <f>'Zac. zak. B'!U16</f>
        <v>8.9</v>
      </c>
      <c r="V16" s="3">
        <f>'Zac. zak. B'!V16</f>
        <v>0</v>
      </c>
      <c r="W16" s="3">
        <f>'Zac. zak. B'!W16</f>
        <v>10.8</v>
      </c>
      <c r="X16" s="3">
        <f>'Zac. zak. B'!X16</f>
        <v>38.400000000000006</v>
      </c>
      <c r="Z16">
        <f>X12</f>
        <v>120.2</v>
      </c>
      <c r="AA16" t="str">
        <f>D7</f>
        <v>Sportovní gymnastické centrum Ostrava, z.s.</v>
      </c>
      <c r="AB16">
        <v>4</v>
      </c>
    </row>
    <row r="17" spans="1:28" x14ac:dyDescent="0.25">
      <c r="A17" s="16"/>
      <c r="D17" t="str">
        <f>'Zac. zak. B'!D10</f>
        <v>Mlynářová Liliana</v>
      </c>
      <c r="E17">
        <f>'Zac. zak. B'!E10</f>
        <v>2012</v>
      </c>
      <c r="F17" t="str">
        <f>'Zac. zak. B'!F10</f>
        <v>GK Vítkovice</v>
      </c>
      <c r="G17" t="str">
        <f>'Zac. zak. B'!G10</f>
        <v>Prutkayová</v>
      </c>
      <c r="H17" s="3">
        <f>'Zac. zak. B'!H10</f>
        <v>10</v>
      </c>
      <c r="I17" s="3">
        <f>'Zac. zak. B'!I10</f>
        <v>9.5500000000000007</v>
      </c>
      <c r="J17" s="3">
        <f>'Zac. zak. B'!J10</f>
        <v>0</v>
      </c>
      <c r="K17" s="3">
        <f>'Zac. zak. B'!K10</f>
        <v>19.55</v>
      </c>
      <c r="L17" s="3">
        <f>'Zac. zak. B'!L10</f>
        <v>0</v>
      </c>
      <c r="M17" s="3">
        <f>'Zac. zak. B'!M10</f>
        <v>0</v>
      </c>
      <c r="N17" s="3">
        <f>'Zac. zak. B'!N10</f>
        <v>0</v>
      </c>
      <c r="O17" s="3">
        <f>'Zac. zak. B'!O10</f>
        <v>0</v>
      </c>
      <c r="P17" s="3">
        <f>'Zac. zak. B'!P10</f>
        <v>1.4</v>
      </c>
      <c r="Q17" s="3">
        <f>'Zac. zak. B'!Q10</f>
        <v>7.8</v>
      </c>
      <c r="R17" s="3">
        <f>'Zac. zak. B'!R10</f>
        <v>0</v>
      </c>
      <c r="S17" s="3">
        <f>'Zac. zak. B'!S10</f>
        <v>9.1999999999999993</v>
      </c>
      <c r="T17" s="3">
        <f>'Zac. zak. B'!T10</f>
        <v>2.1</v>
      </c>
      <c r="U17" s="3">
        <f>'Zac. zak. B'!U10</f>
        <v>9.3000000000000007</v>
      </c>
      <c r="V17" s="3">
        <f>'Zac. zak. B'!V10</f>
        <v>0</v>
      </c>
      <c r="W17" s="3">
        <f>'Zac. zak. B'!W10</f>
        <v>11.4</v>
      </c>
      <c r="X17" s="3">
        <f>'Zac. zak. B'!X10</f>
        <v>40.15</v>
      </c>
    </row>
    <row r="18" spans="1:28" x14ac:dyDescent="0.25">
      <c r="A18" s="16"/>
      <c r="B18" s="4"/>
      <c r="C18" s="4"/>
      <c r="D18" s="4" t="s">
        <v>59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57.900000000000006</v>
      </c>
      <c r="L18" s="4"/>
      <c r="M18" s="4"/>
      <c r="N18" s="4">
        <v>0</v>
      </c>
      <c r="O18" s="4">
        <f>LARGE(O14:O17,3)+LARGE(O14:O17,2)+LARGE(O14:O17,1)-N18</f>
        <v>0</v>
      </c>
      <c r="P18" s="4"/>
      <c r="Q18" s="4"/>
      <c r="R18" s="4">
        <v>0</v>
      </c>
      <c r="S18" s="4">
        <f>LARGE(S14:S17,3)+LARGE(S14:S17,2)+LARGE(S14:S17,1)-R18</f>
        <v>28.299999999999997</v>
      </c>
      <c r="T18" s="4"/>
      <c r="U18" s="4"/>
      <c r="V18" s="4">
        <v>0</v>
      </c>
      <c r="W18" s="4">
        <f>LARGE(W14:W17,3)+LARGE(W14:W17,2)+LARGE(W14:W17,1)-V18</f>
        <v>33</v>
      </c>
      <c r="X18" s="4">
        <f>K18+O18+S18+W18</f>
        <v>119.2</v>
      </c>
      <c r="Z18">
        <f>X18</f>
        <v>119.2</v>
      </c>
      <c r="AA18" t="str">
        <f>D13</f>
        <v>Gymnastický klub Vítkovice, z.s. B</v>
      </c>
      <c r="AB18">
        <v>6</v>
      </c>
    </row>
    <row r="19" spans="1:28" x14ac:dyDescent="0.25">
      <c r="A19" s="5"/>
      <c r="B19" s="5">
        <v>3082</v>
      </c>
      <c r="C19" s="5">
        <v>7791</v>
      </c>
      <c r="D19" s="5" t="s">
        <v>58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>
        <f>X12</f>
        <v>120.2</v>
      </c>
      <c r="AA19" t="str">
        <f>D7</f>
        <v>Sportovní gymnastické centrum Ostrava, z.s.</v>
      </c>
      <c r="AB19">
        <v>1</v>
      </c>
    </row>
    <row r="20" spans="1:28" x14ac:dyDescent="0.25">
      <c r="A20" s="16" t="s">
        <v>240</v>
      </c>
      <c r="B20">
        <v>406685</v>
      </c>
      <c r="C20">
        <v>3198</v>
      </c>
      <c r="D20" t="str">
        <f>'Zac. zak. B'!D14</f>
        <v>Kiesewetterová Emma</v>
      </c>
      <c r="E20">
        <f>'Zac. zak. B'!E14</f>
        <v>2012</v>
      </c>
      <c r="F20" t="str">
        <f>'Zac. zak. B'!F14</f>
        <v>GK Vítkovice</v>
      </c>
      <c r="G20" t="str">
        <f>'Zac. zak. B'!G14</f>
        <v>Mamčařová, Štelclová</v>
      </c>
      <c r="H20" s="3">
        <f>'Zac. zak. B'!H14</f>
        <v>10</v>
      </c>
      <c r="I20" s="3">
        <f>'Zac. zak. B'!I14</f>
        <v>9</v>
      </c>
      <c r="J20" s="3">
        <f>'Zac. zak. B'!J14</f>
        <v>0</v>
      </c>
      <c r="K20" s="3">
        <f>'Zac. zak. B'!K14</f>
        <v>19</v>
      </c>
      <c r="L20" s="3">
        <f>'Zac. zak. B'!L14</f>
        <v>0</v>
      </c>
      <c r="M20" s="3">
        <f>'Zac. zak. B'!M14</f>
        <v>0</v>
      </c>
      <c r="N20" s="3">
        <f>'Zac. zak. B'!N14</f>
        <v>0</v>
      </c>
      <c r="O20" s="3">
        <f>'Zac. zak. B'!O14</f>
        <v>0</v>
      </c>
      <c r="P20" s="3">
        <f>'Zac. zak. B'!P14</f>
        <v>1.4</v>
      </c>
      <c r="Q20" s="3">
        <f>'Zac. zak. B'!Q14</f>
        <v>7.4</v>
      </c>
      <c r="R20" s="3">
        <f>'Zac. zak. B'!R14</f>
        <v>0</v>
      </c>
      <c r="S20" s="3">
        <f>'Zac. zak. B'!S14</f>
        <v>8.8000000000000007</v>
      </c>
      <c r="T20" s="3">
        <f>'Zac. zak. B'!T14</f>
        <v>1.9</v>
      </c>
      <c r="U20" s="3">
        <f>'Zac. zak. B'!U14</f>
        <v>8.8000000000000007</v>
      </c>
      <c r="V20" s="3">
        <f>'Zac. zak. B'!V14</f>
        <v>0</v>
      </c>
      <c r="W20" s="3">
        <f>'Zac. zak. B'!W14</f>
        <v>10.700000000000001</v>
      </c>
      <c r="X20" s="3">
        <f>'Zac. zak. B'!X14</f>
        <v>38.5</v>
      </c>
      <c r="Z20">
        <f>X24</f>
        <v>113.35</v>
      </c>
      <c r="AA20" t="str">
        <f>D19</f>
        <v>Gymnastický klub Vítkovice, z.s.</v>
      </c>
      <c r="AB20">
        <v>4</v>
      </c>
    </row>
    <row r="21" spans="1:28" x14ac:dyDescent="0.25">
      <c r="A21" s="16"/>
      <c r="B21">
        <v>0</v>
      </c>
      <c r="C21">
        <v>9381</v>
      </c>
      <c r="D21" t="str">
        <f>'Zac. zak. B'!D27</f>
        <v>Klimšová Žofie</v>
      </c>
      <c r="E21">
        <f>'Zac. zak. B'!E27</f>
        <v>2012</v>
      </c>
      <c r="F21" t="str">
        <f>'Zac. zak. B'!F27</f>
        <v>GK Vítkovice</v>
      </c>
      <c r="G21" t="str">
        <f>'Zac. zak. B'!G27</f>
        <v>Mamčařová</v>
      </c>
      <c r="H21" s="3">
        <f>'Zac. zak. B'!H27</f>
        <v>10</v>
      </c>
      <c r="I21" s="3">
        <f>'Zac. zak. B'!I27</f>
        <v>9</v>
      </c>
      <c r="J21" s="3">
        <f>'Zac. zak. B'!J27</f>
        <v>0</v>
      </c>
      <c r="K21" s="3">
        <f>'Zac. zak. B'!K27</f>
        <v>19</v>
      </c>
      <c r="L21" s="3">
        <f>'Zac. zak. B'!L27</f>
        <v>0</v>
      </c>
      <c r="M21" s="3">
        <f>'Zac. zak. B'!M27</f>
        <v>0</v>
      </c>
      <c r="N21" s="3">
        <f>'Zac. zak. B'!N27</f>
        <v>0</v>
      </c>
      <c r="O21" s="3">
        <f>'Zac. zak. B'!O27</f>
        <v>0</v>
      </c>
      <c r="P21" s="3">
        <f>'Zac. zak. B'!P27</f>
        <v>1.4</v>
      </c>
      <c r="Q21" s="3">
        <f>'Zac. zak. B'!Q27</f>
        <v>5.6</v>
      </c>
      <c r="R21" s="3">
        <f>'Zac. zak. B'!R27</f>
        <v>0</v>
      </c>
      <c r="S21" s="3">
        <f>'Zac. zak. B'!S27</f>
        <v>7</v>
      </c>
      <c r="T21" s="3">
        <f>'Zac. zak. B'!T27</f>
        <v>1.9</v>
      </c>
      <c r="U21" s="3">
        <f>'Zac. zak. B'!U27</f>
        <v>8.6999999999999993</v>
      </c>
      <c r="V21" s="3">
        <f>'Zac. zak. B'!V27</f>
        <v>0</v>
      </c>
      <c r="W21" s="3">
        <f>'Zac. zak. B'!W27</f>
        <v>10.6</v>
      </c>
      <c r="X21" s="3">
        <f>'Zac. zak. B'!X27</f>
        <v>36.6</v>
      </c>
      <c r="Z21">
        <f>X18</f>
        <v>119.2</v>
      </c>
      <c r="AA21" t="str">
        <f>D13</f>
        <v>Gymnastický klub Vítkovice, z.s. B</v>
      </c>
      <c r="AB21">
        <v>4</v>
      </c>
    </row>
    <row r="22" spans="1:28" x14ac:dyDescent="0.25">
      <c r="A22" s="16"/>
      <c r="B22">
        <v>555534</v>
      </c>
      <c r="C22">
        <v>1942</v>
      </c>
      <c r="D22" t="s">
        <v>72</v>
      </c>
      <c r="E22">
        <v>2012</v>
      </c>
      <c r="F22" t="s">
        <v>21</v>
      </c>
      <c r="G22" t="s">
        <v>73</v>
      </c>
      <c r="H22" s="3">
        <v>10</v>
      </c>
      <c r="I22" s="3">
        <v>9.15</v>
      </c>
      <c r="J22" s="3">
        <v>0</v>
      </c>
      <c r="K22" s="4">
        <f>H22+I22-J22</f>
        <v>19.149999999999999</v>
      </c>
      <c r="L22" s="3">
        <v>0</v>
      </c>
      <c r="M22" s="3">
        <v>0</v>
      </c>
      <c r="N22" s="3">
        <v>0</v>
      </c>
      <c r="O22" s="4">
        <f>L22+M22-N22</f>
        <v>0</v>
      </c>
      <c r="P22" s="3">
        <v>1.3</v>
      </c>
      <c r="Q22" s="3">
        <v>7.1</v>
      </c>
      <c r="R22" s="3">
        <v>0</v>
      </c>
      <c r="S22" s="4">
        <f>P22+Q22-R22</f>
        <v>8.4</v>
      </c>
      <c r="T22" s="3">
        <v>1.9</v>
      </c>
      <c r="U22" s="3">
        <v>8.8000000000000007</v>
      </c>
      <c r="V22" s="3">
        <v>0</v>
      </c>
      <c r="W22" s="4">
        <f>T22+U22-V22</f>
        <v>10.700000000000001</v>
      </c>
      <c r="X22" s="4">
        <f>K22+O22+S22+W22</f>
        <v>38.25</v>
      </c>
      <c r="Z22">
        <f>X18</f>
        <v>119.2</v>
      </c>
      <c r="AA22" t="str">
        <f>D13</f>
        <v>Gymnastický klub Vítkovice, z.s. B</v>
      </c>
      <c r="AB22">
        <v>2</v>
      </c>
    </row>
    <row r="23" spans="1:28" x14ac:dyDescent="0.25">
      <c r="A23" s="1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Z23">
        <f>X12</f>
        <v>120.2</v>
      </c>
      <c r="AA23" t="str">
        <f>D7</f>
        <v>Sportovní gymnastické centrum Ostrava, z.s.</v>
      </c>
      <c r="AB23">
        <v>5</v>
      </c>
    </row>
    <row r="24" spans="1:28" x14ac:dyDescent="0.25">
      <c r="A24" s="16"/>
      <c r="B24" s="4"/>
      <c r="C24" s="4"/>
      <c r="D24" s="4" t="s">
        <v>59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57.15</v>
      </c>
      <c r="L24" s="4"/>
      <c r="M24" s="4"/>
      <c r="N24" s="4">
        <v>0</v>
      </c>
      <c r="O24" s="4">
        <f>LARGE(O20:O23,3)+LARGE(O20:O23,2)+LARGE(O20:O23,1)-N24</f>
        <v>0</v>
      </c>
      <c r="P24" s="4"/>
      <c r="Q24" s="4"/>
      <c r="R24" s="4">
        <v>0</v>
      </c>
      <c r="S24" s="4">
        <f>LARGE(S20:S23,3)+LARGE(S20:S23,2)+LARGE(S20:S23,1)-R24</f>
        <v>24.200000000000003</v>
      </c>
      <c r="T24" s="4"/>
      <c r="U24" s="4"/>
      <c r="V24" s="4">
        <v>0</v>
      </c>
      <c r="W24" s="4">
        <f>LARGE(W20:W23,3)+LARGE(W20:W23,2)+LARGE(W20:W23,1)-V24</f>
        <v>32</v>
      </c>
      <c r="X24" s="4">
        <f>K24+O24+S24+W24</f>
        <v>113.35</v>
      </c>
      <c r="Z24">
        <f>X12</f>
        <v>120.2</v>
      </c>
      <c r="AA24" t="str">
        <f>D7</f>
        <v>Sportovní gymnastické centrum Ostrava, z.s.</v>
      </c>
      <c r="AB24">
        <v>6</v>
      </c>
    </row>
    <row r="25" spans="1:28" x14ac:dyDescent="0.25">
      <c r="A25" s="5"/>
      <c r="B25" s="5">
        <v>3091</v>
      </c>
      <c r="C25" s="5">
        <v>9381</v>
      </c>
      <c r="D25" s="13" t="s">
        <v>234</v>
      </c>
      <c r="E25" s="5"/>
      <c r="F25" s="5"/>
      <c r="G25" s="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/>
      <c r="Z25">
        <f>X42</f>
        <v>111.55</v>
      </c>
      <c r="AA25" t="str">
        <f>D37</f>
        <v>Tělocvičná jednota Sokol Moravská Ostrava 1</v>
      </c>
      <c r="AB25">
        <v>1</v>
      </c>
    </row>
    <row r="26" spans="1:28" x14ac:dyDescent="0.25">
      <c r="A26" s="16" t="s">
        <v>239</v>
      </c>
      <c r="B26">
        <v>0</v>
      </c>
      <c r="C26">
        <v>9381</v>
      </c>
      <c r="D26" t="str">
        <f>'Zac. zak. B'!D20</f>
        <v>Holbergová Nela</v>
      </c>
      <c r="E26">
        <f>'Zac. zak. B'!E20</f>
        <v>2009</v>
      </c>
      <c r="F26" t="str">
        <f>'Zac. zak. B'!F20</f>
        <v>TJ VOKD Ostrava-Poruba</v>
      </c>
      <c r="H26" s="3">
        <f>'Zac. zak. B'!H20</f>
        <v>10</v>
      </c>
      <c r="I26" s="3">
        <f>'Zac. zak. B'!I20</f>
        <v>8.9</v>
      </c>
      <c r="J26" s="3">
        <f>'Zac. zak. B'!J20</f>
        <v>0</v>
      </c>
      <c r="K26" s="3">
        <f>'Zac. zak. B'!K20</f>
        <v>18.899999999999999</v>
      </c>
      <c r="L26" s="3">
        <f>'Zac. zak. B'!L20</f>
        <v>0</v>
      </c>
      <c r="M26" s="3">
        <f>'Zac. zak. B'!M20</f>
        <v>0</v>
      </c>
      <c r="N26" s="3">
        <f>'Zac. zak. B'!N20</f>
        <v>0</v>
      </c>
      <c r="O26" s="3">
        <f>'Zac. zak. B'!O20</f>
        <v>0</v>
      </c>
      <c r="P26" s="3">
        <f>'Zac. zak. B'!P20</f>
        <v>1.4</v>
      </c>
      <c r="Q26" s="3">
        <f>'Zac. zak. B'!Q20</f>
        <v>7.95</v>
      </c>
      <c r="R26" s="3">
        <f>'Zac. zak. B'!R20</f>
        <v>0</v>
      </c>
      <c r="S26" s="3">
        <f>'Zac. zak. B'!S20</f>
        <v>9.35</v>
      </c>
      <c r="T26" s="3">
        <f>'Zac. zak. B'!T20</f>
        <v>2</v>
      </c>
      <c r="U26" s="3">
        <f>'Zac. zak. B'!U20</f>
        <v>7.65</v>
      </c>
      <c r="V26" s="3">
        <f>'Zac. zak. B'!V20</f>
        <v>0</v>
      </c>
      <c r="W26" s="3">
        <f>'Zac. zak. B'!W20</f>
        <v>9.65</v>
      </c>
      <c r="X26" s="3">
        <f>'Zac. zak. B'!X20</f>
        <v>37.9</v>
      </c>
      <c r="Z26">
        <f>X42</f>
        <v>111.55</v>
      </c>
      <c r="AA26" t="str">
        <f>D37</f>
        <v>Tělocvičná jednota Sokol Moravská Ostrava 1</v>
      </c>
      <c r="AB26">
        <v>2</v>
      </c>
    </row>
    <row r="27" spans="1:28" x14ac:dyDescent="0.25">
      <c r="A27" s="16"/>
      <c r="B27">
        <v>0</v>
      </c>
      <c r="C27">
        <v>9381</v>
      </c>
      <c r="D27" t="str">
        <f>'Zac. zak. B'!D25</f>
        <v>Weimerová Viktorie</v>
      </c>
      <c r="E27">
        <f>'Zac. zak. B'!E25</f>
        <v>2011</v>
      </c>
      <c r="F27" t="str">
        <f>'Zac. zak. B'!F25</f>
        <v>TJ VOKD Ostrava-Poruba</v>
      </c>
      <c r="H27" s="3">
        <f>'Zac. zak. B'!H25</f>
        <v>10</v>
      </c>
      <c r="I27" s="3">
        <f>'Zac. zak. B'!I25</f>
        <v>8.8000000000000007</v>
      </c>
      <c r="J27" s="3">
        <f>'Zac. zak. B'!J25</f>
        <v>0</v>
      </c>
      <c r="K27" s="3">
        <f>'Zac. zak. B'!K25</f>
        <v>18.8</v>
      </c>
      <c r="L27" s="3">
        <f>'Zac. zak. B'!L25</f>
        <v>0</v>
      </c>
      <c r="M27" s="3">
        <f>'Zac. zak. B'!M25</f>
        <v>0</v>
      </c>
      <c r="N27" s="3">
        <f>'Zac. zak. B'!N25</f>
        <v>0</v>
      </c>
      <c r="O27" s="3">
        <f>'Zac. zak. B'!O25</f>
        <v>0</v>
      </c>
      <c r="P27" s="3">
        <f>'Zac. zak. B'!P25</f>
        <v>1.4</v>
      </c>
      <c r="Q27" s="3">
        <f>'Zac. zak. B'!Q25</f>
        <v>6.5</v>
      </c>
      <c r="R27" s="3">
        <f>'Zac. zak. B'!R25</f>
        <v>0</v>
      </c>
      <c r="S27" s="3">
        <f>'Zac. zak. B'!S25</f>
        <v>7.9</v>
      </c>
      <c r="T27" s="3">
        <f>'Zac. zak. B'!T25</f>
        <v>2</v>
      </c>
      <c r="U27" s="3">
        <f>'Zac. zak. B'!U25</f>
        <v>8.4499999999999993</v>
      </c>
      <c r="V27" s="3">
        <f>'Zac. zak. B'!V25</f>
        <v>0</v>
      </c>
      <c r="W27" s="3">
        <f>'Zac. zak. B'!W25</f>
        <v>10.45</v>
      </c>
      <c r="X27" s="3">
        <f>'Zac. zak. B'!X25</f>
        <v>37.150000000000006</v>
      </c>
      <c r="Z27">
        <f>X42</f>
        <v>111.55</v>
      </c>
      <c r="AA27" t="str">
        <f>D37</f>
        <v>Tělocvičná jednota Sokol Moravská Ostrava 1</v>
      </c>
      <c r="AB27">
        <v>3</v>
      </c>
    </row>
    <row r="28" spans="1:28" x14ac:dyDescent="0.25">
      <c r="A28" s="16"/>
      <c r="B28">
        <v>0</v>
      </c>
      <c r="C28">
        <v>9381</v>
      </c>
      <c r="D28" t="s">
        <v>86</v>
      </c>
      <c r="E28">
        <v>2007</v>
      </c>
      <c r="F28" t="s">
        <v>53</v>
      </c>
      <c r="H28" s="3">
        <v>10</v>
      </c>
      <c r="I28" s="3">
        <v>9.4499999999999993</v>
      </c>
      <c r="J28" s="3">
        <v>0</v>
      </c>
      <c r="K28" s="4">
        <f>H28+I28-J28</f>
        <v>19.45</v>
      </c>
      <c r="L28" s="3">
        <v>0</v>
      </c>
      <c r="M28" s="3">
        <v>0</v>
      </c>
      <c r="N28" s="3">
        <v>0</v>
      </c>
      <c r="O28" s="4">
        <f>L28+M28-N28</f>
        <v>0</v>
      </c>
      <c r="P28" s="3">
        <v>1.4</v>
      </c>
      <c r="Q28" s="3">
        <v>6.95</v>
      </c>
      <c r="R28" s="3">
        <v>0</v>
      </c>
      <c r="S28" s="4">
        <f>P28+Q28-R28</f>
        <v>8.35</v>
      </c>
      <c r="T28" s="3">
        <v>2</v>
      </c>
      <c r="U28" s="3">
        <v>8.15</v>
      </c>
      <c r="V28" s="3">
        <v>0</v>
      </c>
      <c r="W28" s="4">
        <f>T28+U28-V28</f>
        <v>10.15</v>
      </c>
      <c r="X28" s="4">
        <f>K28+O28+S28+W28</f>
        <v>37.949999999999996</v>
      </c>
      <c r="Z28">
        <f>X36</f>
        <v>112.05000000000001</v>
      </c>
      <c r="AA28" t="str">
        <f>D31</f>
        <v>Tělovýchovná jednota VOKD Ostrava - Poruba, z.s. B</v>
      </c>
      <c r="AB28">
        <v>3</v>
      </c>
    </row>
    <row r="29" spans="1:28" x14ac:dyDescent="0.25">
      <c r="A29" s="16"/>
      <c r="C29">
        <v>9381</v>
      </c>
      <c r="H29" s="3"/>
      <c r="I29" s="3"/>
      <c r="J29" s="3"/>
      <c r="K29" s="4"/>
      <c r="L29" s="3"/>
      <c r="M29" s="3"/>
      <c r="N29" s="3"/>
      <c r="O29" s="4"/>
      <c r="P29" s="3"/>
      <c r="Q29" s="3"/>
      <c r="R29" s="3"/>
      <c r="S29" s="4"/>
      <c r="T29" s="3"/>
      <c r="U29" s="3"/>
      <c r="V29" s="3"/>
      <c r="W29" s="4"/>
      <c r="X29" s="4"/>
      <c r="Z29">
        <f>X12</f>
        <v>120.2</v>
      </c>
      <c r="AA29" t="str">
        <f>D7</f>
        <v>Sportovní gymnastické centrum Ostrava, z.s.</v>
      </c>
      <c r="AB29">
        <v>3</v>
      </c>
    </row>
    <row r="30" spans="1:28" x14ac:dyDescent="0.25">
      <c r="A30" s="16"/>
      <c r="B30" s="4"/>
      <c r="C30" s="4"/>
      <c r="D30" s="4" t="s">
        <v>59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57.150000000000006</v>
      </c>
      <c r="L30" s="4"/>
      <c r="M30" s="4"/>
      <c r="N30" s="4">
        <v>0</v>
      </c>
      <c r="O30" s="4">
        <f>LARGE(O26:O29,3)+LARGE(O26:O29,2)+LARGE(O26:O29,1)-N30</f>
        <v>0</v>
      </c>
      <c r="P30" s="4"/>
      <c r="Q30" s="4"/>
      <c r="R30" s="4">
        <v>0</v>
      </c>
      <c r="S30" s="4">
        <f>LARGE(S26:S29,3)+LARGE(S26:S29,2)+LARGE(S26:S29,1)-R30</f>
        <v>25.6</v>
      </c>
      <c r="T30" s="4"/>
      <c r="U30" s="4"/>
      <c r="V30" s="4">
        <v>0</v>
      </c>
      <c r="W30" s="4">
        <f>LARGE(W26:W29,3)+LARGE(W26:W29,2)+LARGE(W26:W29,1)-V30</f>
        <v>30.25</v>
      </c>
      <c r="X30" s="4">
        <f>K30+O30+S30+W30</f>
        <v>113</v>
      </c>
      <c r="Z30">
        <f>X42</f>
        <v>111.55</v>
      </c>
      <c r="AA30" t="str">
        <f>D37</f>
        <v>Tělocvičná jednota Sokol Moravská Ostrava 1</v>
      </c>
      <c r="AB30">
        <v>6</v>
      </c>
    </row>
    <row r="31" spans="1:28" x14ac:dyDescent="0.25">
      <c r="A31" s="5"/>
      <c r="B31" s="5">
        <v>3092</v>
      </c>
      <c r="C31" s="5">
        <v>9381</v>
      </c>
      <c r="D31" s="5" t="s">
        <v>101</v>
      </c>
      <c r="E31" s="5"/>
      <c r="F31" s="5"/>
      <c r="G31" s="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/>
      <c r="Z31">
        <f>X30</f>
        <v>113</v>
      </c>
      <c r="AA31" t="str">
        <f>D25</f>
        <v xml:space="preserve"> Tělovýchovná jednota VOKD Ostrava - Poruba, z.s. A</v>
      </c>
      <c r="AB31">
        <v>1</v>
      </c>
    </row>
    <row r="32" spans="1:28" x14ac:dyDescent="0.25">
      <c r="A32" s="16" t="s">
        <v>241</v>
      </c>
      <c r="B32">
        <v>0</v>
      </c>
      <c r="C32">
        <v>9381</v>
      </c>
      <c r="D32" t="str">
        <f>'Zac. zak. B'!D21</f>
        <v>Homolová Sophie</v>
      </c>
      <c r="E32">
        <f>'Zac. zak. B'!E21</f>
        <v>2010</v>
      </c>
      <c r="F32" t="str">
        <f>'Zac. zak. B'!F21</f>
        <v>TJ VOKD Ostrava-Poruba</v>
      </c>
      <c r="H32" s="3">
        <f>'Zac. zak. B'!H21</f>
        <v>10</v>
      </c>
      <c r="I32" s="3">
        <f>'Zac. zak. B'!I21</f>
        <v>9.0500000000000007</v>
      </c>
      <c r="J32" s="3">
        <f>'Zac. zak. B'!J21</f>
        <v>0</v>
      </c>
      <c r="K32" s="3">
        <f>'Zac. zak. B'!K21</f>
        <v>19.05</v>
      </c>
      <c r="L32" s="3">
        <f>'Zac. zak. B'!L21</f>
        <v>0</v>
      </c>
      <c r="M32" s="3">
        <f>'Zac. zak. B'!M21</f>
        <v>0</v>
      </c>
      <c r="N32" s="3">
        <f>'Zac. zak. B'!N21</f>
        <v>0</v>
      </c>
      <c r="O32" s="3">
        <f>'Zac. zak. B'!O21</f>
        <v>0</v>
      </c>
      <c r="P32" s="3">
        <f>'Zac. zak. B'!P21</f>
        <v>1.4</v>
      </c>
      <c r="Q32" s="3">
        <f>'Zac. zak. B'!Q21</f>
        <v>7.2</v>
      </c>
      <c r="R32" s="3">
        <f>'Zac. zak. B'!R21</f>
        <v>0</v>
      </c>
      <c r="S32" s="3">
        <f>'Zac. zak. B'!S21</f>
        <v>8.6</v>
      </c>
      <c r="T32" s="3">
        <f>'Zac. zak. B'!T21</f>
        <v>1.9</v>
      </c>
      <c r="U32" s="3">
        <f>'Zac. zak. B'!U21</f>
        <v>8.3000000000000007</v>
      </c>
      <c r="V32" s="3">
        <f>'Zac. zak. B'!V21</f>
        <v>0</v>
      </c>
      <c r="W32" s="3">
        <f>'Zac. zak. B'!W21</f>
        <v>10.200000000000001</v>
      </c>
      <c r="X32" s="3">
        <f>'Zac. zak. B'!X21</f>
        <v>37.85</v>
      </c>
      <c r="Z32">
        <f>X30</f>
        <v>113</v>
      </c>
      <c r="AA32" t="str">
        <f>D25</f>
        <v xml:space="preserve"> Tělovýchovná jednota VOKD Ostrava - Poruba, z.s. A</v>
      </c>
      <c r="AB32">
        <v>2</v>
      </c>
    </row>
    <row r="33" spans="1:28" x14ac:dyDescent="0.25">
      <c r="A33" s="16"/>
      <c r="B33">
        <v>0</v>
      </c>
      <c r="C33">
        <v>1942</v>
      </c>
      <c r="D33" t="s">
        <v>92</v>
      </c>
      <c r="E33">
        <v>2012</v>
      </c>
      <c r="F33" t="s">
        <v>53</v>
      </c>
      <c r="H33" s="3">
        <v>10</v>
      </c>
      <c r="I33" s="3">
        <v>9.15</v>
      </c>
      <c r="J33" s="3">
        <v>0</v>
      </c>
      <c r="K33" s="4">
        <f>H33+I33-J33</f>
        <v>19.149999999999999</v>
      </c>
      <c r="L33" s="3">
        <v>0</v>
      </c>
      <c r="M33" s="3">
        <v>0</v>
      </c>
      <c r="N33" s="3">
        <v>0</v>
      </c>
      <c r="O33" s="4">
        <f>L33+M33-N33</f>
        <v>0</v>
      </c>
      <c r="P33" s="3">
        <v>1.4</v>
      </c>
      <c r="Q33" s="3">
        <v>7</v>
      </c>
      <c r="R33" s="3">
        <v>0</v>
      </c>
      <c r="S33" s="4">
        <f>P33+Q33-R33</f>
        <v>8.4</v>
      </c>
      <c r="T33" s="3">
        <v>1.9</v>
      </c>
      <c r="U33" s="3">
        <v>8.75</v>
      </c>
      <c r="V33" s="3">
        <v>0</v>
      </c>
      <c r="W33" s="4">
        <f>T33+U33-V33</f>
        <v>10.65</v>
      </c>
      <c r="X33" s="4">
        <f>K33+O33+S33+W33</f>
        <v>38.199999999999996</v>
      </c>
      <c r="Z33">
        <f>X48</f>
        <v>111.35</v>
      </c>
      <c r="AA33" t="str">
        <f>D43</f>
        <v>Tělovýchovná jednota VOKD Ostrava - Poruba, z.s. C</v>
      </c>
      <c r="AB33">
        <v>4</v>
      </c>
    </row>
    <row r="34" spans="1:28" x14ac:dyDescent="0.25">
      <c r="A34" s="16"/>
      <c r="D34" t="s">
        <v>94</v>
      </c>
      <c r="E34">
        <v>2011</v>
      </c>
      <c r="F34" t="s">
        <v>53</v>
      </c>
      <c r="H34" s="3">
        <v>10</v>
      </c>
      <c r="I34" s="3">
        <v>8.35</v>
      </c>
      <c r="J34" s="3">
        <v>0</v>
      </c>
      <c r="K34" s="4">
        <f>H34+I34-J34</f>
        <v>18.350000000000001</v>
      </c>
      <c r="L34" s="3">
        <v>0</v>
      </c>
      <c r="M34" s="3">
        <v>0</v>
      </c>
      <c r="N34" s="3">
        <v>0</v>
      </c>
      <c r="O34" s="4">
        <f>L34+M34-N34</f>
        <v>0</v>
      </c>
      <c r="P34" s="3">
        <v>1.4</v>
      </c>
      <c r="Q34" s="3">
        <v>6.3</v>
      </c>
      <c r="R34" s="3">
        <v>0</v>
      </c>
      <c r="S34" s="4">
        <f>P34+Q34-R34</f>
        <v>7.6999999999999993</v>
      </c>
      <c r="T34" s="3">
        <v>1.9</v>
      </c>
      <c r="U34" s="3">
        <v>8.0500000000000007</v>
      </c>
      <c r="V34" s="3">
        <v>0</v>
      </c>
      <c r="W34" s="4">
        <f>T34+U34-V34</f>
        <v>9.9500000000000011</v>
      </c>
      <c r="X34" s="4">
        <f>K34+O34+S34+W34</f>
        <v>36</v>
      </c>
    </row>
    <row r="35" spans="1:28" x14ac:dyDescent="0.25">
      <c r="A35" s="16"/>
      <c r="B35">
        <v>0</v>
      </c>
      <c r="H35" s="3">
        <v>0</v>
      </c>
      <c r="I35" s="3">
        <v>0</v>
      </c>
      <c r="J35" s="3">
        <v>0</v>
      </c>
      <c r="K35" s="4">
        <f>H35+I35-J35</f>
        <v>0</v>
      </c>
      <c r="L35" s="3">
        <v>0</v>
      </c>
      <c r="M35" s="3">
        <v>0</v>
      </c>
      <c r="N35" s="3">
        <v>0</v>
      </c>
      <c r="O35" s="4">
        <f>L35+M35-N35</f>
        <v>0</v>
      </c>
      <c r="P35" s="3">
        <v>0</v>
      </c>
      <c r="Q35" s="3">
        <v>0</v>
      </c>
      <c r="R35" s="3">
        <v>0</v>
      </c>
      <c r="S35" s="4">
        <f>P35+Q35-R35</f>
        <v>0</v>
      </c>
      <c r="T35" s="3">
        <v>0</v>
      </c>
      <c r="U35" s="3">
        <v>0</v>
      </c>
      <c r="V35" s="3">
        <v>0</v>
      </c>
      <c r="W35" s="4">
        <f>T35+U35-V35</f>
        <v>0</v>
      </c>
      <c r="X35" s="4">
        <f>K35+O35+S35+W35</f>
        <v>0</v>
      </c>
      <c r="Z35">
        <f>X30</f>
        <v>113</v>
      </c>
      <c r="AA35" t="str">
        <f>D25</f>
        <v xml:space="preserve"> Tělovýchovná jednota VOKD Ostrava - Poruba, z.s. A</v>
      </c>
      <c r="AB35">
        <v>5</v>
      </c>
    </row>
    <row r="36" spans="1:28" x14ac:dyDescent="0.25">
      <c r="A36" s="16"/>
      <c r="B36" s="4"/>
      <c r="C36" s="4"/>
      <c r="D36" s="4" t="s">
        <v>59</v>
      </c>
      <c r="E36" s="4"/>
      <c r="F36" s="4"/>
      <c r="G36" s="4"/>
      <c r="H36" s="4"/>
      <c r="I36" s="4"/>
      <c r="J36" s="4">
        <v>0</v>
      </c>
      <c r="K36" s="4">
        <f>K32+K33+K34</f>
        <v>56.550000000000004</v>
      </c>
      <c r="L36" s="4"/>
      <c r="M36" s="4"/>
      <c r="N36" s="4">
        <v>0</v>
      </c>
      <c r="O36" s="4">
        <f>LARGE(O13:O35,3)+LARGE(O13:O35,2)+LARGE(O13:O35,1)-N36</f>
        <v>0</v>
      </c>
      <c r="P36" s="4"/>
      <c r="Q36" s="4"/>
      <c r="R36" s="4">
        <v>0</v>
      </c>
      <c r="S36" s="4">
        <f>S32+S33+S34</f>
        <v>24.7</v>
      </c>
      <c r="T36" s="4"/>
      <c r="U36" s="4"/>
      <c r="V36" s="4">
        <v>0</v>
      </c>
      <c r="W36" s="4">
        <f>W32+W33+W34</f>
        <v>30.800000000000004</v>
      </c>
      <c r="X36" s="4">
        <f>K36+O36+S36+W36</f>
        <v>112.05000000000001</v>
      </c>
      <c r="Z36">
        <f>X30</f>
        <v>113</v>
      </c>
      <c r="AA36" t="str">
        <f>D25</f>
        <v xml:space="preserve"> Tělovýchovná jednota VOKD Ostrava - Poruba, z.s. A</v>
      </c>
      <c r="AB36">
        <v>6</v>
      </c>
    </row>
    <row r="37" spans="1:28" x14ac:dyDescent="0.25">
      <c r="A37" s="5"/>
      <c r="B37" s="5">
        <v>3073</v>
      </c>
      <c r="C37" s="5">
        <v>4142</v>
      </c>
      <c r="D37" s="5" t="s">
        <v>95</v>
      </c>
      <c r="E37" s="5"/>
      <c r="F37" s="5"/>
      <c r="G37" s="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/>
      <c r="Z37">
        <f>X48</f>
        <v>111.35</v>
      </c>
      <c r="AA37" t="str">
        <f>D43</f>
        <v>Tělovýchovná jednota VOKD Ostrava - Poruba, z.s. C</v>
      </c>
      <c r="AB37">
        <v>1</v>
      </c>
    </row>
    <row r="38" spans="1:28" x14ac:dyDescent="0.25">
      <c r="A38" s="16" t="s">
        <v>237</v>
      </c>
      <c r="B38">
        <v>905371</v>
      </c>
      <c r="C38">
        <v>4142</v>
      </c>
      <c r="D38" t="str">
        <f>'Zac. zak. B'!D30</f>
        <v>Dušková Marie</v>
      </c>
      <c r="E38">
        <f>'Zac. zak. B'!E30</f>
        <v>2012</v>
      </c>
      <c r="F38" t="str">
        <f>'Zac. zak. B'!F30</f>
        <v>T.J. Sokol Moravská Ostrava 1</v>
      </c>
      <c r="G38" t="str">
        <f>'Zac. zak. B'!G30</f>
        <v>Olšarová</v>
      </c>
      <c r="H38" s="3">
        <f>'Zac. zak. B'!H30</f>
        <v>10</v>
      </c>
      <c r="I38" s="3">
        <f>'Zac. zak. B'!I30</f>
        <v>8.8000000000000007</v>
      </c>
      <c r="J38" s="3">
        <f>'Zac. zak. B'!J30</f>
        <v>0</v>
      </c>
      <c r="K38" s="3">
        <f>'Zac. zak. B'!K30</f>
        <v>18.8</v>
      </c>
      <c r="L38" s="3">
        <f>'Zac. zak. B'!L30</f>
        <v>0</v>
      </c>
      <c r="M38" s="3">
        <f>'Zac. zak. B'!M30</f>
        <v>0</v>
      </c>
      <c r="N38" s="3">
        <f>'Zac. zak. B'!N30</f>
        <v>0</v>
      </c>
      <c r="O38" s="3">
        <f>'Zac. zak. B'!O30</f>
        <v>0</v>
      </c>
      <c r="P38" s="3">
        <f>'Zac. zak. B'!P30</f>
        <v>1.4</v>
      </c>
      <c r="Q38" s="3">
        <f>'Zac. zak. B'!Q30</f>
        <v>5.85</v>
      </c>
      <c r="R38" s="3">
        <f>'Zac. zak. B'!R30</f>
        <v>0</v>
      </c>
      <c r="S38" s="3">
        <f>'Zac. zak. B'!S30</f>
        <v>7.25</v>
      </c>
      <c r="T38" s="3">
        <f>'Zac. zak. B'!T30</f>
        <v>1.9</v>
      </c>
      <c r="U38" s="3">
        <f>'Zac. zak. B'!U30</f>
        <v>8.0500000000000007</v>
      </c>
      <c r="V38" s="3">
        <f>'Zac. zak. B'!V30</f>
        <v>0</v>
      </c>
      <c r="W38" s="3">
        <f>'Zac. zak. B'!W30</f>
        <v>9.9500000000000011</v>
      </c>
      <c r="X38" s="3">
        <f>'Zac. zak. B'!X30</f>
        <v>36</v>
      </c>
      <c r="Z38">
        <f>X30</f>
        <v>113</v>
      </c>
      <c r="AA38" t="str">
        <f>D25</f>
        <v xml:space="preserve"> Tělovýchovná jednota VOKD Ostrava - Poruba, z.s. A</v>
      </c>
      <c r="AB38">
        <v>4</v>
      </c>
    </row>
    <row r="39" spans="1:28" x14ac:dyDescent="0.25">
      <c r="A39" s="16"/>
      <c r="B39">
        <v>359221</v>
      </c>
      <c r="C39">
        <v>4142</v>
      </c>
      <c r="D39" t="str">
        <f>'Zac. zak. B'!D31</f>
        <v>Ciencialová Rebeka</v>
      </c>
      <c r="E39">
        <f>'Zac. zak. B'!E31</f>
        <v>2012</v>
      </c>
      <c r="F39" t="str">
        <f>'Zac. zak. B'!F31</f>
        <v>T.J. Sokol Moravská Ostrava 1</v>
      </c>
      <c r="G39" t="str">
        <f>'Zac. zak. B'!G31</f>
        <v>Olšarová</v>
      </c>
      <c r="H39" s="3">
        <f>'Zac. zak. B'!H31</f>
        <v>10</v>
      </c>
      <c r="I39" s="3">
        <f>'Zac. zak. B'!I31</f>
        <v>8.9499999999999993</v>
      </c>
      <c r="J39" s="3">
        <f>'Zac. zak. B'!J31</f>
        <v>0</v>
      </c>
      <c r="K39" s="3">
        <f>'Zac. zak. B'!K31</f>
        <v>18.95</v>
      </c>
      <c r="L39" s="3">
        <f>'Zac. zak. B'!L31</f>
        <v>0</v>
      </c>
      <c r="M39" s="3">
        <f>'Zac. zak. B'!M31</f>
        <v>0</v>
      </c>
      <c r="N39" s="3">
        <f>'Zac. zak. B'!N31</f>
        <v>0</v>
      </c>
      <c r="O39" s="3">
        <f>'Zac. zak. B'!O31</f>
        <v>0</v>
      </c>
      <c r="P39" s="3">
        <f>'Zac. zak. B'!P31</f>
        <v>0.8</v>
      </c>
      <c r="Q39" s="3">
        <f>'Zac. zak. B'!Q31</f>
        <v>4.7</v>
      </c>
      <c r="R39" s="3">
        <f>'Zac. zak. B'!R31</f>
        <v>0</v>
      </c>
      <c r="S39" s="3">
        <f>'Zac. zak. B'!S31</f>
        <v>5.5</v>
      </c>
      <c r="T39" s="3">
        <f>'Zac. zak. B'!T31</f>
        <v>1.9</v>
      </c>
      <c r="U39" s="3">
        <f>'Zac. zak. B'!U31</f>
        <v>8.35</v>
      </c>
      <c r="V39" s="3">
        <f>'Zac. zak. B'!V31</f>
        <v>0</v>
      </c>
      <c r="W39" s="3">
        <f>'Zac. zak. B'!W31</f>
        <v>10.25</v>
      </c>
      <c r="X39" s="3">
        <f>'Zac. zak. B'!X31</f>
        <v>34.700000000000003</v>
      </c>
      <c r="Z39">
        <f>X36</f>
        <v>112.05000000000001</v>
      </c>
      <c r="AA39" t="str">
        <f>D31</f>
        <v>Tělovýchovná jednota VOKD Ostrava - Poruba, z.s. B</v>
      </c>
      <c r="AB39">
        <v>4</v>
      </c>
    </row>
    <row r="40" spans="1:28" x14ac:dyDescent="0.25">
      <c r="A40" s="16"/>
      <c r="B40">
        <v>0</v>
      </c>
      <c r="C40">
        <v>9381</v>
      </c>
      <c r="D40" t="str">
        <f>'Zac. zak. B'!D26</f>
        <v>Škapová Dorota</v>
      </c>
      <c r="E40">
        <f>'Zac. zak. B'!E26</f>
        <v>2012</v>
      </c>
      <c r="F40" t="str">
        <f>'Zac. zak. B'!F26</f>
        <v>T.J. Sokol Moravská Ostrava 1</v>
      </c>
      <c r="G40" t="str">
        <f>'Zac. zak. B'!G26</f>
        <v>Olšarová</v>
      </c>
      <c r="H40" s="3">
        <f>'Zac. zak. B'!H26</f>
        <v>10</v>
      </c>
      <c r="I40" s="3">
        <f>'Zac. zak. B'!I26</f>
        <v>9.0500000000000007</v>
      </c>
      <c r="J40" s="3">
        <f>'Zac. zak. B'!J26</f>
        <v>0</v>
      </c>
      <c r="K40" s="3">
        <f>'Zac. zak. B'!K26</f>
        <v>19.05</v>
      </c>
      <c r="L40" s="3">
        <f>'Zac. zak. B'!L26</f>
        <v>0</v>
      </c>
      <c r="M40" s="3">
        <f>'Zac. zak. B'!M26</f>
        <v>0</v>
      </c>
      <c r="N40" s="3">
        <f>'Zac. zak. B'!N26</f>
        <v>0</v>
      </c>
      <c r="O40" s="3">
        <f>'Zac. zak. B'!O26</f>
        <v>0</v>
      </c>
      <c r="P40" s="3">
        <f>'Zac. zak. B'!P26</f>
        <v>1.3</v>
      </c>
      <c r="Q40" s="3">
        <f>'Zac. zak. B'!Q26</f>
        <v>5.4</v>
      </c>
      <c r="R40" s="3">
        <f>'Zac. zak. B'!R26</f>
        <v>0</v>
      </c>
      <c r="S40" s="3">
        <f>'Zac. zak. B'!S26</f>
        <v>6.7</v>
      </c>
      <c r="T40" s="3">
        <f>'Zac. zak. B'!T26</f>
        <v>1.9</v>
      </c>
      <c r="U40" s="3">
        <f>'Zac. zak. B'!U26</f>
        <v>8.9499999999999993</v>
      </c>
      <c r="V40" s="3">
        <f>'Zac. zak. B'!V26</f>
        <v>0</v>
      </c>
      <c r="W40" s="3">
        <f>'Zac. zak. B'!W26</f>
        <v>10.85</v>
      </c>
      <c r="X40" s="3">
        <f>'Zac. zak. B'!X26</f>
        <v>36.6</v>
      </c>
      <c r="Z40">
        <f>X48</f>
        <v>111.35</v>
      </c>
      <c r="AA40" t="str">
        <f>D43</f>
        <v>Tělovýchovná jednota VOKD Ostrava - Poruba, z.s. C</v>
      </c>
      <c r="AB40">
        <v>2</v>
      </c>
    </row>
    <row r="41" spans="1:28" x14ac:dyDescent="0.25">
      <c r="A41" s="16"/>
      <c r="B41">
        <v>369714</v>
      </c>
      <c r="C41">
        <v>3198</v>
      </c>
      <c r="D41" t="str">
        <f>'Zac. zak. B'!D15</f>
        <v>Tomsová Tereza</v>
      </c>
      <c r="E41">
        <f>'Zac. zak. B'!E15</f>
        <v>2010</v>
      </c>
      <c r="F41" t="str">
        <f>'Zac. zak. B'!F15</f>
        <v>T.J. Sokol Moravská Ostrava 1</v>
      </c>
      <c r="H41" s="3">
        <f>'Zac. zak. B'!H15</f>
        <v>10</v>
      </c>
      <c r="I41" s="3">
        <f>'Zac. zak. B'!I15</f>
        <v>8.75</v>
      </c>
      <c r="J41" s="3">
        <f>'Zac. zak. B'!J15</f>
        <v>0</v>
      </c>
      <c r="K41" s="3">
        <f>'Zac. zak. B'!K15</f>
        <v>18.75</v>
      </c>
      <c r="L41" s="3">
        <f>'Zac. zak. B'!L15</f>
        <v>0</v>
      </c>
      <c r="M41" s="3">
        <f>'Zac. zak. B'!M15</f>
        <v>0</v>
      </c>
      <c r="N41" s="3">
        <f>'Zac. zak. B'!N15</f>
        <v>0</v>
      </c>
      <c r="O41" s="3">
        <f>'Zac. zak. B'!O15</f>
        <v>0</v>
      </c>
      <c r="P41" s="3">
        <f>'Zac. zak. B'!P15</f>
        <v>1.4</v>
      </c>
      <c r="Q41" s="3">
        <f>'Zac. zak. B'!Q15</f>
        <v>8.1999999999999993</v>
      </c>
      <c r="R41" s="3">
        <f>'Zac. zak. B'!R15</f>
        <v>0</v>
      </c>
      <c r="S41" s="3">
        <f>'Zac. zak. B'!S15</f>
        <v>9.6</v>
      </c>
      <c r="T41" s="3">
        <f>'Zac. zak. B'!T15</f>
        <v>2</v>
      </c>
      <c r="U41" s="3">
        <f>'Zac. zak. B'!U15</f>
        <v>8.1</v>
      </c>
      <c r="V41" s="3">
        <f>'Zac. zak. B'!V15</f>
        <v>0</v>
      </c>
      <c r="W41" s="3">
        <f>'Zac. zak. B'!W15</f>
        <v>10.1</v>
      </c>
      <c r="X41" s="3">
        <f>'Zac. zak. B'!X15</f>
        <v>38.450000000000003</v>
      </c>
      <c r="Z41">
        <f>X48</f>
        <v>111.35</v>
      </c>
      <c r="AA41" t="str">
        <f>D43</f>
        <v>Tělovýchovná jednota VOKD Ostrava - Poruba, z.s. C</v>
      </c>
      <c r="AB41">
        <v>5</v>
      </c>
    </row>
    <row r="42" spans="1:28" x14ac:dyDescent="0.25">
      <c r="A42" s="16"/>
      <c r="B42" s="4"/>
      <c r="C42" s="4"/>
      <c r="D42" s="4" t="s">
        <v>59</v>
      </c>
      <c r="E42" s="4"/>
      <c r="F42" s="4"/>
      <c r="G42" s="4"/>
      <c r="H42" s="4"/>
      <c r="I42" s="4"/>
      <c r="J42" s="4">
        <v>0</v>
      </c>
      <c r="K42" s="4">
        <f>K40+K39+K38</f>
        <v>56.8</v>
      </c>
      <c r="L42" s="4"/>
      <c r="M42" s="4"/>
      <c r="N42" s="4">
        <v>0</v>
      </c>
      <c r="O42" s="4">
        <f>LARGE(O38:O41,3)+LARGE(O38:O41,2)+LARGE(O38:O41,1)-N42</f>
        <v>0</v>
      </c>
      <c r="P42" s="4"/>
      <c r="Q42" s="4"/>
      <c r="R42" s="4">
        <v>0</v>
      </c>
      <c r="S42" s="4">
        <f>S38+S40+S41</f>
        <v>23.549999999999997</v>
      </c>
      <c r="T42" s="4"/>
      <c r="U42" s="4"/>
      <c r="V42" s="4">
        <v>0</v>
      </c>
      <c r="W42" s="4">
        <f>W40+W39+W41</f>
        <v>31.200000000000003</v>
      </c>
      <c r="X42" s="4">
        <f>K42+O42+S42+W42</f>
        <v>111.55</v>
      </c>
      <c r="Z42">
        <f>X48</f>
        <v>111.35</v>
      </c>
      <c r="AA42" t="str">
        <f>D43</f>
        <v>Tělovýchovná jednota VOKD Ostrava - Poruba, z.s. C</v>
      </c>
      <c r="AB42">
        <v>6</v>
      </c>
    </row>
    <row r="43" spans="1:28" x14ac:dyDescent="0.25">
      <c r="A43" s="5"/>
      <c r="B43" s="5">
        <v>3099</v>
      </c>
      <c r="C43" s="5">
        <v>9381</v>
      </c>
      <c r="D43" s="5" t="s">
        <v>102</v>
      </c>
      <c r="E43" s="5"/>
      <c r="F43" s="5"/>
      <c r="G43" s="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/>
      <c r="Z43">
        <f>X36</f>
        <v>112.05000000000001</v>
      </c>
      <c r="AA43" t="str">
        <f>D31</f>
        <v>Tělovýchovná jednota VOKD Ostrava - Poruba, z.s. B</v>
      </c>
      <c r="AB43">
        <v>1</v>
      </c>
    </row>
    <row r="44" spans="1:28" x14ac:dyDescent="0.25">
      <c r="A44" s="16" t="s">
        <v>243</v>
      </c>
      <c r="B44">
        <v>0</v>
      </c>
      <c r="C44">
        <v>9381</v>
      </c>
      <c r="D44" t="str">
        <f>'Zac. zak. B'!D22</f>
        <v>Lešová Izabela</v>
      </c>
      <c r="E44">
        <f>'Zac. zak. B'!E22</f>
        <v>2007</v>
      </c>
      <c r="F44" t="str">
        <f>'Zac. zak. B'!F22</f>
        <v>TJ VOKD Ostrava-Poruba</v>
      </c>
      <c r="H44" s="3">
        <f>'Zac. zak. B'!H22</f>
        <v>10</v>
      </c>
      <c r="I44" s="3">
        <f>'Zac. zak. B'!I22</f>
        <v>9.25</v>
      </c>
      <c r="J44" s="3">
        <f>'Zac. zak. B'!J22</f>
        <v>0</v>
      </c>
      <c r="K44" s="3">
        <f>'Zac. zak. B'!K22</f>
        <v>19.25</v>
      </c>
      <c r="L44" s="3">
        <f>'Zac. zak. B'!L22</f>
        <v>0</v>
      </c>
      <c r="M44" s="3">
        <f>'Zac. zak. B'!M22</f>
        <v>0</v>
      </c>
      <c r="N44" s="3">
        <f>'Zac. zak. B'!N22</f>
        <v>0</v>
      </c>
      <c r="O44" s="3">
        <f>'Zac. zak. B'!O22</f>
        <v>0</v>
      </c>
      <c r="P44" s="3">
        <f>'Zac. zak. B'!P22</f>
        <v>1.4</v>
      </c>
      <c r="Q44" s="3">
        <f>'Zac. zak. B'!Q22</f>
        <v>8.1</v>
      </c>
      <c r="R44" s="3">
        <f>'Zac. zak. B'!R22</f>
        <v>0</v>
      </c>
      <c r="S44" s="3">
        <f>'Zac. zak. B'!S22</f>
        <v>9.5</v>
      </c>
      <c r="T44" s="3">
        <f>'Zac. zak. B'!T22</f>
        <v>2</v>
      </c>
      <c r="U44" s="3">
        <f>'Zac. zak. B'!U22</f>
        <v>7</v>
      </c>
      <c r="V44" s="3">
        <f>'Zac. zak. B'!V22</f>
        <v>0</v>
      </c>
      <c r="W44" s="3">
        <f>'Zac. zak. B'!W22</f>
        <v>9</v>
      </c>
      <c r="X44" s="3">
        <f>'Zac. zak. B'!X22</f>
        <v>37.75</v>
      </c>
      <c r="Z44">
        <f>X30</f>
        <v>113</v>
      </c>
      <c r="AA44" t="str">
        <f>D25</f>
        <v xml:space="preserve"> Tělovýchovná jednota VOKD Ostrava - Poruba, z.s. A</v>
      </c>
      <c r="AB44">
        <v>3</v>
      </c>
    </row>
    <row r="45" spans="1:28" x14ac:dyDescent="0.25">
      <c r="A45" s="16"/>
      <c r="B45">
        <v>0</v>
      </c>
      <c r="C45">
        <v>9381</v>
      </c>
      <c r="D45" t="str">
        <f>'Zac. zak. B'!D28</f>
        <v>Kantorová Karolína</v>
      </c>
      <c r="E45">
        <f>'Zac. zak. B'!E28</f>
        <v>2006</v>
      </c>
      <c r="F45" t="str">
        <f>'Zac. zak. B'!F28</f>
        <v>TJ VOKD Ostrava-Poruba</v>
      </c>
      <c r="H45" s="3">
        <f>'Zac. zak. B'!H28</f>
        <v>10</v>
      </c>
      <c r="I45" s="3">
        <f>'Zac. zak. B'!I28</f>
        <v>9.1</v>
      </c>
      <c r="J45" s="3">
        <f>'Zac. zak. B'!J28</f>
        <v>0</v>
      </c>
      <c r="K45" s="3">
        <f>'Zac. zak. B'!K28</f>
        <v>19.100000000000001</v>
      </c>
      <c r="L45" s="3">
        <f>'Zac. zak. B'!L28</f>
        <v>0</v>
      </c>
      <c r="M45" s="3">
        <f>'Zac. zak. B'!M28</f>
        <v>0</v>
      </c>
      <c r="N45" s="3">
        <f>'Zac. zak. B'!N28</f>
        <v>0</v>
      </c>
      <c r="O45" s="3">
        <f>'Zac. zak. B'!O28</f>
        <v>0</v>
      </c>
      <c r="P45" s="3">
        <f>'Zac. zak. B'!P28</f>
        <v>1.4</v>
      </c>
      <c r="Q45" s="3">
        <f>'Zac. zak. B'!Q28</f>
        <v>5.9</v>
      </c>
      <c r="R45" s="3">
        <f>'Zac. zak. B'!R28</f>
        <v>0</v>
      </c>
      <c r="S45" s="3">
        <f>'Zac. zak. B'!S28</f>
        <v>7.3000000000000007</v>
      </c>
      <c r="T45" s="3">
        <f>'Zac. zak. B'!T28</f>
        <v>2</v>
      </c>
      <c r="U45" s="3">
        <f>'Zac. zak. B'!U28</f>
        <v>7.75</v>
      </c>
      <c r="V45" s="3">
        <f>'Zac. zak. B'!V28</f>
        <v>0</v>
      </c>
      <c r="W45" s="3">
        <f>'Zac. zak. B'!W28</f>
        <v>9.75</v>
      </c>
      <c r="X45" s="3">
        <f>'Zac. zak. B'!X28</f>
        <v>36.150000000000006</v>
      </c>
    </row>
    <row r="46" spans="1:28" x14ac:dyDescent="0.25">
      <c r="A46" s="16"/>
      <c r="B46">
        <v>0</v>
      </c>
      <c r="C46">
        <v>9381</v>
      </c>
      <c r="D46" t="str">
        <f>'Zac. zak. B'!D23</f>
        <v>Tichá Eliška</v>
      </c>
      <c r="E46">
        <f>'Zac. zak. B'!E23</f>
        <v>2008</v>
      </c>
      <c r="F46" t="str">
        <f>'Zac. zak. B'!F23</f>
        <v>TJ VOKD Ostrava-Poruba</v>
      </c>
      <c r="G46" t="str">
        <f>'Zac. zak. B'!G23</f>
        <v>Všetečková, Krejčová</v>
      </c>
      <c r="H46" s="3">
        <f>'Zac. zak. B'!H23</f>
        <v>10</v>
      </c>
      <c r="I46" s="3">
        <f>'Zac. zak. B'!I23</f>
        <v>9.4</v>
      </c>
      <c r="J46" s="3">
        <f>'Zac. zak. B'!J23</f>
        <v>0</v>
      </c>
      <c r="K46" s="3">
        <f>'Zac. zak. B'!K23</f>
        <v>19.399999999999999</v>
      </c>
      <c r="L46" s="3">
        <f>'Zac. zak. B'!L23</f>
        <v>0</v>
      </c>
      <c r="M46" s="3">
        <f>'Zac. zak. B'!M23</f>
        <v>0</v>
      </c>
      <c r="N46" s="3">
        <f>'Zac. zak. B'!N23</f>
        <v>0</v>
      </c>
      <c r="O46" s="3">
        <f>'Zac. zak. B'!O23</f>
        <v>0</v>
      </c>
      <c r="P46" s="3">
        <f>'Zac. zak. B'!P23</f>
        <v>1.6</v>
      </c>
      <c r="Q46" s="3">
        <f>'Zac. zak. B'!Q23</f>
        <v>6.2</v>
      </c>
      <c r="R46" s="3">
        <f>'Zac. zak. B'!R23</f>
        <v>0</v>
      </c>
      <c r="S46" s="3">
        <f>'Zac. zak. B'!S23</f>
        <v>7.8000000000000007</v>
      </c>
      <c r="T46" s="3">
        <f>'Zac. zak. B'!T23</f>
        <v>2.2999999999999998</v>
      </c>
      <c r="U46" s="3">
        <f>'Zac. zak. B'!U23</f>
        <v>7.95</v>
      </c>
      <c r="V46" s="3">
        <f>'Zac. zak. B'!V23</f>
        <v>0</v>
      </c>
      <c r="W46" s="3">
        <f>'Zac. zak. B'!W23</f>
        <v>10.25</v>
      </c>
      <c r="X46" s="3">
        <f>'Zac. zak. B'!X23</f>
        <v>37.450000000000003</v>
      </c>
      <c r="AB46" s="3"/>
    </row>
    <row r="47" spans="1:28" x14ac:dyDescent="0.25">
      <c r="A47" s="16"/>
      <c r="B47">
        <v>0</v>
      </c>
      <c r="H47" s="3">
        <v>0</v>
      </c>
      <c r="I47" s="3">
        <v>0</v>
      </c>
      <c r="J47" s="3">
        <v>0</v>
      </c>
      <c r="K47" s="4">
        <f>H47+I47-J47</f>
        <v>0</v>
      </c>
      <c r="L47" s="3">
        <v>0</v>
      </c>
      <c r="M47" s="3">
        <v>0</v>
      </c>
      <c r="N47" s="3">
        <v>0</v>
      </c>
      <c r="O47" s="4">
        <f>L47+M47-N47</f>
        <v>0</v>
      </c>
      <c r="P47" s="3">
        <v>0</v>
      </c>
      <c r="Q47" s="3">
        <v>0</v>
      </c>
      <c r="R47" s="3">
        <v>0</v>
      </c>
      <c r="S47" s="4">
        <f>P47+Q47-R47</f>
        <v>0</v>
      </c>
      <c r="T47" s="3">
        <v>0</v>
      </c>
      <c r="U47" s="3">
        <v>0</v>
      </c>
      <c r="V47" s="3">
        <v>0</v>
      </c>
      <c r="W47" s="4">
        <f>T47+U47-V47</f>
        <v>0</v>
      </c>
      <c r="X47" s="4">
        <f>K47+O47+S47+W47</f>
        <v>0</v>
      </c>
      <c r="Z47">
        <f>X36</f>
        <v>112.05000000000001</v>
      </c>
      <c r="AA47" t="str">
        <f>D31</f>
        <v>Tělovýchovná jednota VOKD Ostrava - Poruba, z.s. B</v>
      </c>
      <c r="AB47">
        <v>5</v>
      </c>
    </row>
    <row r="48" spans="1:28" x14ac:dyDescent="0.25">
      <c r="A48" s="16"/>
      <c r="B48" s="4"/>
      <c r="C48" s="4"/>
      <c r="D48" s="4" t="s">
        <v>59</v>
      </c>
      <c r="E48" s="4"/>
      <c r="F48" s="4"/>
      <c r="G48" s="4"/>
      <c r="H48" s="4"/>
      <c r="I48" s="4"/>
      <c r="J48" s="4">
        <v>0</v>
      </c>
      <c r="K48" s="4">
        <f>LARGE(K44:K47,3)+LARGE(K44:K47,2)+LARGE(K44:K47,1)-J48</f>
        <v>57.75</v>
      </c>
      <c r="L48" s="4"/>
      <c r="M48" s="4"/>
      <c r="N48" s="4">
        <v>0</v>
      </c>
      <c r="O48" s="4">
        <f>LARGE(O44:O47,3)+LARGE(O44:O47,2)+LARGE(O44:O47,1)-N48</f>
        <v>0</v>
      </c>
      <c r="P48" s="4"/>
      <c r="Q48" s="4"/>
      <c r="R48" s="4">
        <v>0</v>
      </c>
      <c r="S48" s="4">
        <f>LARGE(S44:S47,3)+LARGE(S44:S47,2)+LARGE(S44:S47,1)-R48</f>
        <v>24.6</v>
      </c>
      <c r="T48" s="4"/>
      <c r="U48" s="4"/>
      <c r="V48" s="4">
        <v>0</v>
      </c>
      <c r="W48" s="4">
        <f>LARGE(W44:W47,3)+LARGE(W44:W47,2)+LARGE(W44:W47,1)-V48</f>
        <v>29</v>
      </c>
      <c r="X48" s="4">
        <f>K48+O48+S48+W48</f>
        <v>111.35</v>
      </c>
      <c r="Z48">
        <f>X36</f>
        <v>112.05000000000001</v>
      </c>
      <c r="AA48" t="str">
        <f>D31</f>
        <v>Tělovýchovná jednota VOKD Ostrava - Poruba, z.s. B</v>
      </c>
      <c r="AB48">
        <v>6</v>
      </c>
    </row>
    <row r="50" spans="1:28" x14ac:dyDescent="0.25">
      <c r="Z50">
        <f>X24</f>
        <v>113.35</v>
      </c>
      <c r="AA50" t="str">
        <f>D19</f>
        <v>Gymnastický klub Vítkovice, z.s.</v>
      </c>
      <c r="AB50">
        <v>2</v>
      </c>
    </row>
    <row r="51" spans="1:28" x14ac:dyDescent="0.25">
      <c r="D51" s="15" t="s">
        <v>268</v>
      </c>
      <c r="E51" s="15"/>
      <c r="F51" s="18"/>
      <c r="G51" s="18"/>
      <c r="H51" s="18"/>
      <c r="V51" s="15" t="s">
        <v>270</v>
      </c>
      <c r="W51" s="15"/>
      <c r="X51" s="15"/>
    </row>
    <row r="52" spans="1:28" x14ac:dyDescent="0.25">
      <c r="D52" s="15" t="s">
        <v>267</v>
      </c>
      <c r="E52" s="15"/>
      <c r="F52" s="18"/>
      <c r="G52" s="18"/>
      <c r="H52" s="18"/>
      <c r="V52" s="15" t="s">
        <v>269</v>
      </c>
      <c r="W52" s="15"/>
      <c r="X52" s="15"/>
      <c r="Z52">
        <f>X48</f>
        <v>111.35</v>
      </c>
      <c r="AA52" t="str">
        <f>D43</f>
        <v>Tělovýchovná jednota VOKD Ostrava - Poruba, z.s. C</v>
      </c>
      <c r="AB52">
        <v>3</v>
      </c>
    </row>
    <row r="55" spans="1:28" x14ac:dyDescent="0.25">
      <c r="D55" s="50"/>
      <c r="E55" s="61" t="s">
        <v>271</v>
      </c>
      <c r="F55" s="62"/>
      <c r="G55" s="62"/>
      <c r="H55" s="62"/>
      <c r="I55" s="62"/>
      <c r="J55" s="63"/>
      <c r="Y55" s="8"/>
      <c r="Z55" s="9"/>
      <c r="AA55" s="9"/>
      <c r="AB55" s="9"/>
    </row>
    <row r="56" spans="1:28" x14ac:dyDescent="0.25">
      <c r="A56" s="9"/>
      <c r="B56" s="9"/>
      <c r="C56" s="9"/>
      <c r="D56" s="59"/>
      <c r="E56" s="52"/>
      <c r="F56" s="53" t="s">
        <v>272</v>
      </c>
      <c r="G56" s="41" t="s">
        <v>276</v>
      </c>
      <c r="H56" s="42" t="s">
        <v>293</v>
      </c>
      <c r="I56" s="44"/>
      <c r="J56" s="43"/>
      <c r="K56" s="11"/>
      <c r="L56" s="10"/>
      <c r="M56" s="10"/>
      <c r="N56" s="10"/>
      <c r="O56" s="11"/>
      <c r="P56" s="10"/>
      <c r="Q56" s="10"/>
      <c r="R56" s="10"/>
      <c r="S56" s="11"/>
      <c r="T56" s="10"/>
      <c r="U56" s="10"/>
      <c r="V56" s="10"/>
      <c r="W56" s="11"/>
      <c r="X56" s="11"/>
      <c r="Y56" s="9"/>
      <c r="Z56" s="9"/>
      <c r="AA56" s="9"/>
      <c r="AB56" s="9"/>
    </row>
    <row r="57" spans="1:28" x14ac:dyDescent="0.25">
      <c r="A57" s="9"/>
      <c r="B57" s="9"/>
      <c r="C57" s="9"/>
      <c r="D57" s="38"/>
      <c r="E57" s="30"/>
      <c r="F57" s="31" t="s">
        <v>273</v>
      </c>
      <c r="G57" s="36" t="s">
        <v>279</v>
      </c>
      <c r="H57" s="47" t="s">
        <v>284</v>
      </c>
      <c r="I57" s="39"/>
      <c r="J57" s="33"/>
      <c r="K57" s="11"/>
      <c r="L57" s="10"/>
      <c r="M57" s="10"/>
      <c r="N57" s="10"/>
      <c r="O57" s="11"/>
      <c r="P57" s="10"/>
      <c r="Q57" s="10"/>
      <c r="R57" s="10"/>
      <c r="S57" s="11"/>
      <c r="T57" s="10"/>
      <c r="U57" s="10"/>
      <c r="V57" s="10"/>
      <c r="W57" s="11"/>
      <c r="X57" s="11"/>
      <c r="Y57" s="9"/>
      <c r="Z57" s="9"/>
      <c r="AA57" s="9"/>
      <c r="AB57" s="9"/>
    </row>
    <row r="58" spans="1:28" x14ac:dyDescent="0.25">
      <c r="D58" s="74"/>
      <c r="E58" s="54"/>
      <c r="F58" s="89" t="s">
        <v>287</v>
      </c>
      <c r="G58" s="36" t="s">
        <v>277</v>
      </c>
      <c r="H58" s="47" t="s">
        <v>286</v>
      </c>
      <c r="I58" s="39"/>
      <c r="J58" s="33"/>
      <c r="Y58" s="9"/>
      <c r="Z58" s="9"/>
      <c r="AA58" s="9"/>
      <c r="AB58" s="9"/>
    </row>
    <row r="59" spans="1:28" x14ac:dyDescent="0.25">
      <c r="D59" s="29"/>
      <c r="E59" s="34"/>
      <c r="F59" s="35"/>
      <c r="G59" s="37" t="s">
        <v>278</v>
      </c>
      <c r="H59" s="48" t="s">
        <v>285</v>
      </c>
      <c r="I59" s="40"/>
      <c r="J59" s="35"/>
      <c r="Y59" s="9"/>
      <c r="Z59" s="9"/>
      <c r="AA59" s="9"/>
      <c r="AB59" s="9"/>
    </row>
    <row r="60" spans="1:28" x14ac:dyDescent="0.25">
      <c r="Y60" s="9"/>
      <c r="Z60" s="9"/>
      <c r="AA60" s="9"/>
      <c r="AB60" s="9"/>
    </row>
    <row r="61" spans="1:28" x14ac:dyDescent="0.25">
      <c r="Y61" s="8"/>
      <c r="Z61" s="9"/>
      <c r="AA61" s="9"/>
      <c r="AB61" s="9"/>
    </row>
    <row r="62" spans="1:28" x14ac:dyDescent="0.25">
      <c r="Y62" s="9"/>
      <c r="Z62" s="9"/>
      <c r="AA62" s="9"/>
      <c r="AB62" s="9"/>
    </row>
    <row r="63" spans="1:28" x14ac:dyDescent="0.25">
      <c r="Y63" s="9"/>
      <c r="Z63" s="9"/>
      <c r="AA63" s="9"/>
      <c r="AB63" s="9"/>
    </row>
    <row r="64" spans="1:28" x14ac:dyDescent="0.25">
      <c r="Y64" s="9"/>
      <c r="Z64" s="9"/>
      <c r="AA64" s="9"/>
      <c r="AB64" s="9"/>
    </row>
    <row r="65" spans="1:28" x14ac:dyDescent="0.25">
      <c r="Y65" s="9"/>
      <c r="Z65" s="9"/>
      <c r="AA65" s="9"/>
      <c r="AB65" s="9"/>
    </row>
    <row r="66" spans="1:2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9"/>
      <c r="Z66" s="9"/>
      <c r="AA66" s="9"/>
      <c r="AB66" s="9"/>
    </row>
    <row r="67" spans="1:28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9"/>
      <c r="AA67" s="9"/>
      <c r="AB67" s="9"/>
    </row>
    <row r="68" spans="1:28" x14ac:dyDescent="0.25">
      <c r="A68" s="9"/>
      <c r="B68" s="9"/>
      <c r="C68" s="9"/>
      <c r="D68" s="9"/>
      <c r="E68" s="9"/>
      <c r="F68" s="9"/>
      <c r="G68" s="9"/>
      <c r="H68" s="10"/>
      <c r="I68" s="10"/>
      <c r="J68" s="10"/>
      <c r="K68" s="11"/>
      <c r="L68" s="10"/>
      <c r="M68" s="10"/>
      <c r="N68" s="10"/>
      <c r="O68" s="11"/>
      <c r="P68" s="10"/>
      <c r="Q68" s="10"/>
      <c r="R68" s="10"/>
      <c r="S68" s="11"/>
      <c r="T68" s="10"/>
      <c r="U68" s="10"/>
      <c r="V68" s="10"/>
      <c r="W68" s="11"/>
      <c r="X68" s="11"/>
      <c r="Y68" s="9"/>
      <c r="Z68" s="9"/>
      <c r="AA68" s="9"/>
      <c r="AB68" s="9"/>
    </row>
    <row r="69" spans="1:28" x14ac:dyDescent="0.25">
      <c r="A69" s="9"/>
      <c r="B69" s="9"/>
      <c r="C69" s="9"/>
      <c r="D69" s="9"/>
      <c r="E69" s="9"/>
      <c r="F69" s="9"/>
      <c r="G69" s="9"/>
      <c r="H69" s="10"/>
      <c r="I69" s="10"/>
      <c r="J69" s="10"/>
      <c r="K69" s="11"/>
      <c r="L69" s="10"/>
      <c r="M69" s="10"/>
      <c r="N69" s="10"/>
      <c r="O69" s="11"/>
      <c r="P69" s="10"/>
      <c r="Q69" s="10"/>
      <c r="R69" s="10"/>
      <c r="S69" s="11"/>
      <c r="T69" s="10"/>
      <c r="U69" s="10"/>
      <c r="V69" s="10"/>
      <c r="W69" s="11"/>
      <c r="X69" s="11"/>
      <c r="Y69" s="9"/>
      <c r="Z69" s="9"/>
      <c r="AA69" s="9"/>
      <c r="AB69" s="9"/>
    </row>
    <row r="70" spans="1:28" x14ac:dyDescent="0.25">
      <c r="A70" s="9"/>
      <c r="B70" s="9"/>
      <c r="C70" s="9"/>
      <c r="D70" s="9"/>
      <c r="E70" s="9"/>
      <c r="F70" s="9"/>
      <c r="G70" s="9"/>
      <c r="H70" s="10"/>
      <c r="I70" s="10"/>
      <c r="J70" s="10"/>
      <c r="K70" s="11"/>
      <c r="L70" s="10"/>
      <c r="M70" s="10"/>
      <c r="N70" s="10"/>
      <c r="O70" s="11"/>
      <c r="P70" s="10"/>
      <c r="Q70" s="10"/>
      <c r="R70" s="10"/>
      <c r="S70" s="11"/>
      <c r="T70" s="10"/>
      <c r="U70" s="10"/>
      <c r="V70" s="10"/>
      <c r="W70" s="11"/>
      <c r="X70" s="11"/>
      <c r="Y70" s="9"/>
      <c r="Z70" s="9"/>
      <c r="AA70" s="9"/>
      <c r="AB70" s="9"/>
    </row>
    <row r="71" spans="1:28" x14ac:dyDescent="0.25">
      <c r="A71" s="9"/>
      <c r="B71" s="9"/>
      <c r="C71" s="9"/>
      <c r="D71" s="9"/>
      <c r="E71" s="9"/>
      <c r="F71" s="9"/>
      <c r="G71" s="9"/>
      <c r="H71" s="10"/>
      <c r="I71" s="10"/>
      <c r="J71" s="10"/>
      <c r="K71" s="11"/>
      <c r="L71" s="10"/>
      <c r="M71" s="10"/>
      <c r="N71" s="10"/>
      <c r="O71" s="11"/>
      <c r="P71" s="10"/>
      <c r="Q71" s="10"/>
      <c r="R71" s="10"/>
      <c r="S71" s="11"/>
      <c r="T71" s="10"/>
      <c r="U71" s="10"/>
      <c r="V71" s="10"/>
      <c r="W71" s="11"/>
      <c r="X71" s="11"/>
      <c r="Y71" s="9"/>
      <c r="Z71" s="9"/>
      <c r="AA71" s="9"/>
      <c r="AB71" s="9"/>
    </row>
    <row r="72" spans="1:2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9"/>
      <c r="Z72" s="9"/>
      <c r="AA72" s="9"/>
      <c r="AB72" s="9"/>
    </row>
    <row r="73" spans="1:28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9"/>
      <c r="AA73" s="9"/>
      <c r="AB73" s="9"/>
    </row>
    <row r="74" spans="1:28" x14ac:dyDescent="0.25">
      <c r="A74" s="9"/>
      <c r="B74" s="9"/>
      <c r="C74" s="9"/>
      <c r="D74" s="9"/>
      <c r="E74" s="9"/>
      <c r="F74" s="9"/>
      <c r="G74" s="9"/>
      <c r="H74" s="10"/>
      <c r="I74" s="10"/>
      <c r="J74" s="10"/>
      <c r="K74" s="11"/>
      <c r="L74" s="10"/>
      <c r="M74" s="10"/>
      <c r="N74" s="10"/>
      <c r="O74" s="11"/>
      <c r="P74" s="10"/>
      <c r="Q74" s="10"/>
      <c r="R74" s="10"/>
      <c r="S74" s="11"/>
      <c r="T74" s="10"/>
      <c r="U74" s="10"/>
      <c r="V74" s="10"/>
      <c r="W74" s="11"/>
      <c r="X74" s="11"/>
      <c r="Y74" s="9"/>
      <c r="Z74" s="9"/>
      <c r="AA74" s="9"/>
      <c r="AB74" s="9"/>
    </row>
    <row r="75" spans="1:28" x14ac:dyDescent="0.25">
      <c r="A75" s="9"/>
      <c r="B75" s="9"/>
      <c r="C75" s="9"/>
      <c r="D75" s="9"/>
      <c r="E75" s="9"/>
      <c r="F75" s="9"/>
      <c r="G75" s="9"/>
      <c r="H75" s="10"/>
      <c r="I75" s="10"/>
      <c r="J75" s="10"/>
      <c r="K75" s="11"/>
      <c r="L75" s="10"/>
      <c r="M75" s="10"/>
      <c r="N75" s="10"/>
      <c r="O75" s="11"/>
      <c r="P75" s="10"/>
      <c r="Q75" s="10"/>
      <c r="R75" s="10"/>
      <c r="S75" s="11"/>
      <c r="T75" s="10"/>
      <c r="U75" s="10"/>
      <c r="V75" s="10"/>
      <c r="W75" s="11"/>
      <c r="X75" s="11"/>
      <c r="Y75" s="9"/>
      <c r="Z75" s="9"/>
      <c r="AA75" s="9"/>
      <c r="AB75" s="9"/>
    </row>
    <row r="76" spans="1:28" x14ac:dyDescent="0.25">
      <c r="A76" s="9"/>
      <c r="B76" s="9"/>
      <c r="C76" s="9"/>
      <c r="D76" s="9"/>
      <c r="E76" s="9"/>
      <c r="F76" s="9"/>
      <c r="G76" s="9"/>
      <c r="H76" s="10"/>
      <c r="I76" s="10"/>
      <c r="J76" s="10"/>
      <c r="K76" s="11"/>
      <c r="L76" s="10"/>
      <c r="M76" s="10"/>
      <c r="N76" s="10"/>
      <c r="O76" s="11"/>
      <c r="P76" s="10"/>
      <c r="Q76" s="10"/>
      <c r="R76" s="10"/>
      <c r="S76" s="11"/>
      <c r="T76" s="10"/>
      <c r="U76" s="10"/>
      <c r="V76" s="10"/>
      <c r="W76" s="11"/>
      <c r="X76" s="11"/>
      <c r="Y76" s="9"/>
      <c r="Z76" s="9"/>
      <c r="AA76" s="9"/>
      <c r="AB76" s="9"/>
    </row>
    <row r="77" spans="1:28" x14ac:dyDescent="0.25">
      <c r="A77" s="9"/>
      <c r="B77" s="9"/>
      <c r="C77" s="9"/>
      <c r="D77" s="9"/>
      <c r="E77" s="9"/>
      <c r="F77" s="9"/>
      <c r="G77" s="9"/>
      <c r="H77" s="10"/>
      <c r="I77" s="10"/>
      <c r="J77" s="10"/>
      <c r="K77" s="11"/>
      <c r="L77" s="10"/>
      <c r="M77" s="10"/>
      <c r="N77" s="10"/>
      <c r="O77" s="11"/>
      <c r="P77" s="10"/>
      <c r="Q77" s="10"/>
      <c r="R77" s="10"/>
      <c r="S77" s="11"/>
      <c r="T77" s="10"/>
      <c r="U77" s="10"/>
      <c r="V77" s="10"/>
      <c r="W77" s="11"/>
      <c r="X77" s="11"/>
      <c r="Y77" s="9"/>
      <c r="Z77" s="9"/>
      <c r="AA77" s="9"/>
      <c r="AB77" s="9"/>
    </row>
    <row r="78" spans="1:2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9"/>
      <c r="Z78" s="9"/>
      <c r="AA78" s="9"/>
      <c r="AB78" s="9"/>
    </row>
    <row r="79" spans="1:28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9"/>
      <c r="AA79" s="9"/>
      <c r="AB79" s="9"/>
    </row>
    <row r="80" spans="1:28" x14ac:dyDescent="0.25">
      <c r="A80" s="9"/>
      <c r="B80" s="9"/>
      <c r="C80" s="9"/>
      <c r="D80" s="9"/>
      <c r="E80" s="9"/>
      <c r="F80" s="9"/>
      <c r="G80" s="9"/>
      <c r="H80" s="10"/>
      <c r="I80" s="10"/>
      <c r="J80" s="10"/>
      <c r="K80" s="11"/>
      <c r="L80" s="10"/>
      <c r="M80" s="10"/>
      <c r="N80" s="10"/>
      <c r="O80" s="11"/>
      <c r="P80" s="10"/>
      <c r="Q80" s="10"/>
      <c r="R80" s="10"/>
      <c r="S80" s="11"/>
      <c r="T80" s="10"/>
      <c r="U80" s="10"/>
      <c r="V80" s="10"/>
      <c r="W80" s="11"/>
      <c r="X80" s="11"/>
      <c r="Y80" s="9"/>
      <c r="Z80" s="9"/>
      <c r="AA80" s="9"/>
      <c r="AB80" s="9"/>
    </row>
    <row r="81" spans="1:28" x14ac:dyDescent="0.25">
      <c r="A81" s="9"/>
      <c r="B81" s="9"/>
      <c r="C81" s="9"/>
      <c r="D81" s="9"/>
      <c r="E81" s="9"/>
      <c r="F81" s="9"/>
      <c r="G81" s="9"/>
      <c r="H81" s="10"/>
      <c r="I81" s="10"/>
      <c r="J81" s="10"/>
      <c r="K81" s="11"/>
      <c r="L81" s="10"/>
      <c r="M81" s="10"/>
      <c r="N81" s="10"/>
      <c r="O81" s="11"/>
      <c r="P81" s="10"/>
      <c r="Q81" s="10"/>
      <c r="R81" s="10"/>
      <c r="S81" s="11"/>
      <c r="T81" s="10"/>
      <c r="U81" s="10"/>
      <c r="V81" s="10"/>
      <c r="W81" s="11"/>
      <c r="X81" s="11"/>
      <c r="Y81" s="9"/>
      <c r="Z81" s="9"/>
      <c r="AA81" s="9"/>
      <c r="AB81" s="9"/>
    </row>
    <row r="82" spans="1:28" x14ac:dyDescent="0.25">
      <c r="A82" s="9"/>
      <c r="B82" s="9"/>
      <c r="C82" s="9"/>
      <c r="D82" s="9"/>
      <c r="E82" s="9"/>
      <c r="F82" s="9"/>
      <c r="G82" s="9"/>
      <c r="H82" s="10"/>
      <c r="I82" s="10"/>
      <c r="J82" s="10"/>
      <c r="K82" s="11"/>
      <c r="L82" s="10"/>
      <c r="M82" s="10"/>
      <c r="N82" s="10"/>
      <c r="O82" s="11"/>
      <c r="P82" s="10"/>
      <c r="Q82" s="10"/>
      <c r="R82" s="10"/>
      <c r="S82" s="11"/>
      <c r="T82" s="10"/>
      <c r="U82" s="10"/>
      <c r="V82" s="10"/>
      <c r="W82" s="11"/>
      <c r="X82" s="11"/>
      <c r="Y82" s="9"/>
      <c r="Z82" s="9"/>
      <c r="AA82" s="9"/>
      <c r="AB82" s="9"/>
    </row>
    <row r="83" spans="1:28" x14ac:dyDescent="0.25">
      <c r="A83" s="9"/>
      <c r="B83" s="9"/>
      <c r="C83" s="9"/>
      <c r="D83" s="9"/>
      <c r="E83" s="9"/>
      <c r="F83" s="9"/>
      <c r="G83" s="9"/>
      <c r="H83" s="10"/>
      <c r="I83" s="10"/>
      <c r="J83" s="10"/>
      <c r="K83" s="11"/>
      <c r="L83" s="10"/>
      <c r="M83" s="10"/>
      <c r="N83" s="10"/>
      <c r="O83" s="11"/>
      <c r="P83" s="10"/>
      <c r="Q83" s="10"/>
      <c r="R83" s="10"/>
      <c r="S83" s="11"/>
      <c r="T83" s="10"/>
      <c r="U83" s="10"/>
      <c r="V83" s="10"/>
      <c r="W83" s="11"/>
      <c r="X83" s="11"/>
      <c r="Y83" s="9"/>
      <c r="Z83" s="9"/>
      <c r="AA83" s="9"/>
      <c r="AB83" s="9"/>
    </row>
    <row r="84" spans="1:2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9"/>
      <c r="Z84" s="9"/>
      <c r="AA84" s="9"/>
      <c r="AB84" s="9"/>
    </row>
  </sheetData>
  <sheetProtection formatCells="0" formatColumns="0" formatRows="0" insertColumns="0" insertRows="0" insertHyperlinks="0" deleteColumns="0" deleteRows="0" sort="0" autoFilter="0" pivotTables="0"/>
  <mergeCells count="17">
    <mergeCell ref="E59:F59"/>
    <mergeCell ref="H59:J59"/>
    <mergeCell ref="E55:J55"/>
    <mergeCell ref="H56:J56"/>
    <mergeCell ref="H57:J57"/>
    <mergeCell ref="H58:J58"/>
    <mergeCell ref="A20:A24"/>
    <mergeCell ref="D51:E51"/>
    <mergeCell ref="V51:X51"/>
    <mergeCell ref="D52:E52"/>
    <mergeCell ref="V52:X52"/>
    <mergeCell ref="A32:A36"/>
    <mergeCell ref="A44:A48"/>
    <mergeCell ref="A26:A30"/>
    <mergeCell ref="A38:A42"/>
    <mergeCell ref="A8:A12"/>
    <mergeCell ref="A14:A18"/>
  </mergeCells>
  <phoneticPr fontId="5" type="noConversion"/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zoomScale="85" zoomScaleNormal="85" workbookViewId="0"/>
  </sheetViews>
  <sheetFormatPr defaultRowHeight="15" x14ac:dyDescent="0.25"/>
  <cols>
    <col min="1" max="1" width="6.7109375" customWidth="1"/>
    <col min="2" max="3" width="10" hidden="1" customWidth="1"/>
    <col min="4" max="4" width="17.7109375" customWidth="1"/>
    <col min="5" max="5" width="6.42578125" bestFit="1" customWidth="1"/>
    <col min="6" max="6" width="27.140625" bestFit="1" customWidth="1"/>
    <col min="7" max="7" width="17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103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14" t="s">
        <v>235</v>
      </c>
      <c r="B7">
        <v>884439</v>
      </c>
      <c r="C7">
        <v>7791</v>
      </c>
      <c r="D7" t="s">
        <v>106</v>
      </c>
      <c r="E7">
        <v>2002</v>
      </c>
      <c r="F7" t="s">
        <v>21</v>
      </c>
      <c r="G7" t="s">
        <v>105</v>
      </c>
      <c r="H7" s="3">
        <v>3.5</v>
      </c>
      <c r="I7" s="3">
        <v>9.0500000000000007</v>
      </c>
      <c r="J7" s="3">
        <v>0</v>
      </c>
      <c r="K7" s="4">
        <f>H7+I7-J7</f>
        <v>12.55</v>
      </c>
      <c r="L7" s="3">
        <v>1.4</v>
      </c>
      <c r="M7" s="3">
        <v>8.6999999999999993</v>
      </c>
      <c r="N7" s="3">
        <v>0</v>
      </c>
      <c r="O7" s="4">
        <f>L7+M7-N7</f>
        <v>10.1</v>
      </c>
      <c r="P7" s="3">
        <v>3.3</v>
      </c>
      <c r="Q7" s="3">
        <v>7.4</v>
      </c>
      <c r="R7" s="3">
        <v>0</v>
      </c>
      <c r="S7" s="4">
        <f>P7+Q7-R7</f>
        <v>10.7</v>
      </c>
      <c r="T7" s="3">
        <v>3.2</v>
      </c>
      <c r="U7" s="3">
        <v>7.65</v>
      </c>
      <c r="V7" s="3">
        <v>0</v>
      </c>
      <c r="W7" s="4">
        <f>T7+U7-V7</f>
        <v>10.850000000000001</v>
      </c>
      <c r="X7" s="4">
        <f>K7+O7+S7+W7</f>
        <v>44.199999999999996</v>
      </c>
    </row>
    <row r="8" spans="1:26" x14ac:dyDescent="0.25">
      <c r="A8" s="14" t="s">
        <v>236</v>
      </c>
      <c r="B8">
        <v>422012</v>
      </c>
      <c r="C8">
        <v>7791</v>
      </c>
      <c r="D8" t="s">
        <v>111</v>
      </c>
      <c r="E8">
        <v>2006</v>
      </c>
      <c r="F8" t="s">
        <v>51</v>
      </c>
      <c r="G8" t="s">
        <v>109</v>
      </c>
      <c r="H8" s="3">
        <v>2.4</v>
      </c>
      <c r="I8" s="3">
        <v>8.6999999999999993</v>
      </c>
      <c r="J8" s="3">
        <v>0</v>
      </c>
      <c r="K8" s="4">
        <f>H8+I8-J8</f>
        <v>11.1</v>
      </c>
      <c r="L8" s="3">
        <v>1.1000000000000001</v>
      </c>
      <c r="M8" s="3">
        <v>8.15</v>
      </c>
      <c r="N8" s="3">
        <v>0</v>
      </c>
      <c r="O8" s="4">
        <f>L8+M8-N8</f>
        <v>9.25</v>
      </c>
      <c r="P8" s="3">
        <v>3.8</v>
      </c>
      <c r="Q8" s="3">
        <v>6.5</v>
      </c>
      <c r="R8" s="3">
        <v>0</v>
      </c>
      <c r="S8" s="4">
        <f>P8+Q8-R8</f>
        <v>10.3</v>
      </c>
      <c r="T8" s="3">
        <v>3</v>
      </c>
      <c r="U8" s="3">
        <v>8.25</v>
      </c>
      <c r="V8" s="3">
        <v>0</v>
      </c>
      <c r="W8" s="4">
        <f>T8+U8-V8</f>
        <v>11.25</v>
      </c>
      <c r="X8" s="4">
        <f>K8+O8+S8+W8</f>
        <v>41.900000000000006</v>
      </c>
    </row>
    <row r="9" spans="1:26" x14ac:dyDescent="0.25">
      <c r="A9" s="14" t="s">
        <v>240</v>
      </c>
      <c r="B9">
        <v>131933</v>
      </c>
      <c r="C9">
        <v>7791</v>
      </c>
      <c r="D9" t="s">
        <v>104</v>
      </c>
      <c r="E9">
        <v>2005</v>
      </c>
      <c r="F9" t="s">
        <v>21</v>
      </c>
      <c r="G9" t="s">
        <v>105</v>
      </c>
      <c r="H9" s="3">
        <v>2.8</v>
      </c>
      <c r="I9" s="3">
        <v>9.1999999999999993</v>
      </c>
      <c r="J9" s="3">
        <v>0</v>
      </c>
      <c r="K9" s="4">
        <f>H9+I9-J9</f>
        <v>12</v>
      </c>
      <c r="L9" s="3">
        <v>0.8</v>
      </c>
      <c r="M9" s="3">
        <v>7.15</v>
      </c>
      <c r="N9" s="3">
        <v>0</v>
      </c>
      <c r="O9" s="4">
        <f>L9+M9-N9</f>
        <v>7.95</v>
      </c>
      <c r="P9" s="3">
        <v>2.9</v>
      </c>
      <c r="Q9" s="3">
        <v>7.4</v>
      </c>
      <c r="R9" s="3">
        <v>0</v>
      </c>
      <c r="S9" s="4">
        <f>P9+Q9-R9</f>
        <v>10.3</v>
      </c>
      <c r="T9" s="3">
        <v>2.8</v>
      </c>
      <c r="U9" s="3">
        <v>7.4</v>
      </c>
      <c r="V9" s="3">
        <v>0</v>
      </c>
      <c r="W9" s="4">
        <f>T9+U9-V9</f>
        <v>10.199999999999999</v>
      </c>
      <c r="X9" s="4">
        <f>K9+O9+S9+W9</f>
        <v>40.450000000000003</v>
      </c>
    </row>
    <row r="10" spans="1:26" x14ac:dyDescent="0.25">
      <c r="A10" s="14" t="s">
        <v>239</v>
      </c>
      <c r="B10">
        <v>945041</v>
      </c>
      <c r="C10">
        <v>4142</v>
      </c>
      <c r="D10" t="s">
        <v>108</v>
      </c>
      <c r="E10">
        <v>2006</v>
      </c>
      <c r="F10" t="s">
        <v>51</v>
      </c>
      <c r="G10" t="s">
        <v>109</v>
      </c>
      <c r="H10" s="3">
        <v>2</v>
      </c>
      <c r="I10" s="3">
        <v>9.25</v>
      </c>
      <c r="J10" s="3">
        <v>0</v>
      </c>
      <c r="K10" s="4">
        <f>H10+I10-J10</f>
        <v>11.25</v>
      </c>
      <c r="L10" s="3">
        <v>1</v>
      </c>
      <c r="M10" s="3">
        <v>8</v>
      </c>
      <c r="N10" s="3">
        <v>0</v>
      </c>
      <c r="O10" s="4">
        <f>L10+M10-N10</f>
        <v>9</v>
      </c>
      <c r="P10" s="3">
        <v>4</v>
      </c>
      <c r="Q10" s="3">
        <v>6.1</v>
      </c>
      <c r="R10" s="3">
        <v>0</v>
      </c>
      <c r="S10" s="4">
        <f>P10+Q10-R10</f>
        <v>10.1</v>
      </c>
      <c r="T10" s="3">
        <v>2.5</v>
      </c>
      <c r="U10" s="3">
        <v>7.45</v>
      </c>
      <c r="V10" s="3">
        <v>0</v>
      </c>
      <c r="W10" s="4">
        <f>T10+U10-V10</f>
        <v>9.9499999999999993</v>
      </c>
      <c r="X10" s="4">
        <f>K10+O10+S10+W10</f>
        <v>40.299999999999997</v>
      </c>
    </row>
    <row r="11" spans="1:26" x14ac:dyDescent="0.25">
      <c r="A11" s="14" t="s">
        <v>241</v>
      </c>
      <c r="B11">
        <v>515604</v>
      </c>
      <c r="C11">
        <v>4142</v>
      </c>
      <c r="D11" t="s">
        <v>110</v>
      </c>
      <c r="E11">
        <v>2004</v>
      </c>
      <c r="F11" t="s">
        <v>51</v>
      </c>
      <c r="G11" t="s">
        <v>109</v>
      </c>
      <c r="H11" s="3">
        <v>3.7</v>
      </c>
      <c r="I11" s="3">
        <v>8.15</v>
      </c>
      <c r="J11" s="3">
        <v>0</v>
      </c>
      <c r="K11" s="4">
        <f>H11+I11-J11</f>
        <v>11.850000000000001</v>
      </c>
      <c r="L11" s="3">
        <v>0.8</v>
      </c>
      <c r="M11" s="3">
        <v>7.7</v>
      </c>
      <c r="N11" s="3">
        <v>0</v>
      </c>
      <c r="O11" s="4">
        <f>L11+M11-N11</f>
        <v>8.5</v>
      </c>
      <c r="P11" s="3">
        <v>3.5</v>
      </c>
      <c r="Q11" s="3">
        <v>4.75</v>
      </c>
      <c r="R11" s="3">
        <v>0</v>
      </c>
      <c r="S11" s="4">
        <f>P11+Q11-R11</f>
        <v>8.25</v>
      </c>
      <c r="T11" s="3">
        <v>3.1</v>
      </c>
      <c r="U11" s="3">
        <v>6.5</v>
      </c>
      <c r="V11" s="3">
        <v>0</v>
      </c>
      <c r="W11" s="4">
        <f>T11+U11-V11</f>
        <v>9.6</v>
      </c>
      <c r="X11" s="4">
        <f>K11+O11+S11+W11</f>
        <v>38.200000000000003</v>
      </c>
    </row>
    <row r="12" spans="1:26" x14ac:dyDescent="0.25">
      <c r="A12" s="14" t="s">
        <v>237</v>
      </c>
      <c r="B12">
        <v>798369</v>
      </c>
      <c r="C12">
        <v>4142</v>
      </c>
      <c r="D12" t="s">
        <v>112</v>
      </c>
      <c r="E12">
        <v>2007</v>
      </c>
      <c r="F12" t="s">
        <v>51</v>
      </c>
      <c r="G12" t="s">
        <v>109</v>
      </c>
      <c r="H12" s="3">
        <v>3.5</v>
      </c>
      <c r="I12" s="3">
        <v>8.8000000000000007</v>
      </c>
      <c r="J12" s="3">
        <v>0</v>
      </c>
      <c r="K12" s="4">
        <f>H12+I12-J12</f>
        <v>12.3</v>
      </c>
      <c r="L12" s="3">
        <v>1</v>
      </c>
      <c r="M12" s="3">
        <v>5.25</v>
      </c>
      <c r="N12" s="3">
        <v>0</v>
      </c>
      <c r="O12" s="4">
        <f>L12+M12-N12</f>
        <v>6.25</v>
      </c>
      <c r="P12" s="3">
        <v>3.3</v>
      </c>
      <c r="Q12" s="3">
        <v>4.05</v>
      </c>
      <c r="R12" s="3">
        <v>0</v>
      </c>
      <c r="S12" s="4">
        <f>P12+Q12-R12</f>
        <v>7.35</v>
      </c>
      <c r="T12" s="3">
        <v>3.1</v>
      </c>
      <c r="U12" s="3">
        <v>7.65</v>
      </c>
      <c r="V12" s="3">
        <v>0</v>
      </c>
      <c r="W12" s="4">
        <f>T12+U12-V12</f>
        <v>10.75</v>
      </c>
      <c r="X12" s="4">
        <f>K12+O12+S12+W12</f>
        <v>36.65</v>
      </c>
    </row>
    <row r="13" spans="1:26" x14ac:dyDescent="0.25">
      <c r="A13" s="14" t="s">
        <v>243</v>
      </c>
      <c r="B13">
        <v>768676</v>
      </c>
      <c r="C13">
        <v>4142</v>
      </c>
      <c r="D13" t="s">
        <v>107</v>
      </c>
      <c r="E13">
        <v>2000</v>
      </c>
      <c r="F13" t="s">
        <v>21</v>
      </c>
      <c r="G13" t="s">
        <v>105</v>
      </c>
      <c r="H13" s="3">
        <v>0</v>
      </c>
      <c r="I13" s="3">
        <v>0</v>
      </c>
      <c r="J13" s="3">
        <v>0</v>
      </c>
      <c r="K13" s="4">
        <f>H13+I13-J13</f>
        <v>0</v>
      </c>
      <c r="L13" s="3">
        <v>0</v>
      </c>
      <c r="M13" s="3">
        <v>0</v>
      </c>
      <c r="N13" s="3">
        <v>0</v>
      </c>
      <c r="O13" s="4">
        <f>L13+M13-N13</f>
        <v>0</v>
      </c>
      <c r="P13" s="3">
        <v>3.6</v>
      </c>
      <c r="Q13" s="3">
        <v>7.55</v>
      </c>
      <c r="R13" s="3">
        <v>0</v>
      </c>
      <c r="S13" s="4">
        <f>P13+Q13-R13</f>
        <v>11.15</v>
      </c>
      <c r="T13" s="3">
        <v>3.3</v>
      </c>
      <c r="U13" s="3">
        <v>7.05</v>
      </c>
      <c r="V13" s="3">
        <v>0</v>
      </c>
      <c r="W13" s="4">
        <f>T13+U13-V13</f>
        <v>10.35</v>
      </c>
      <c r="X13" s="4">
        <f>K13+O13+S13+W13</f>
        <v>21.5</v>
      </c>
    </row>
    <row r="17" spans="4:24" x14ac:dyDescent="0.25">
      <c r="D17" s="15" t="s">
        <v>268</v>
      </c>
      <c r="E17" s="15"/>
      <c r="F17" s="18"/>
      <c r="G17" s="18"/>
      <c r="H17" s="18"/>
      <c r="V17" s="15" t="s">
        <v>270</v>
      </c>
      <c r="W17" s="15"/>
      <c r="X17" s="15"/>
    </row>
    <row r="18" spans="4:24" x14ac:dyDescent="0.25">
      <c r="D18" s="15" t="s">
        <v>267</v>
      </c>
      <c r="E18" s="15"/>
      <c r="F18" s="18"/>
      <c r="G18" s="18"/>
      <c r="H18" s="18"/>
      <c r="V18" s="15" t="s">
        <v>269</v>
      </c>
      <c r="W18" s="15"/>
      <c r="X18" s="15"/>
    </row>
    <row r="22" spans="4:24" x14ac:dyDescent="0.25">
      <c r="G22" s="61" t="s">
        <v>271</v>
      </c>
      <c r="H22" s="62"/>
      <c r="I22" s="62"/>
      <c r="J22" s="62"/>
      <c r="K22" s="62"/>
      <c r="L22" s="62"/>
      <c r="M22" s="62"/>
      <c r="N22" s="62"/>
      <c r="O22" s="62"/>
      <c r="P22" s="62"/>
      <c r="Q22" s="63"/>
    </row>
    <row r="23" spans="4:24" x14ac:dyDescent="0.25">
      <c r="G23" s="60" t="s">
        <v>272</v>
      </c>
      <c r="H23" s="45"/>
      <c r="I23" s="45" t="s">
        <v>288</v>
      </c>
      <c r="J23" s="45"/>
      <c r="K23" s="45"/>
      <c r="L23" s="45" t="s">
        <v>276</v>
      </c>
      <c r="M23" s="45"/>
      <c r="N23" s="45"/>
      <c r="O23" s="45" t="s">
        <v>283</v>
      </c>
      <c r="P23" s="45"/>
      <c r="Q23" s="79"/>
    </row>
    <row r="24" spans="4:24" x14ac:dyDescent="0.25">
      <c r="G24" s="32" t="s">
        <v>273</v>
      </c>
      <c r="H24" s="39"/>
      <c r="I24" s="39" t="s">
        <v>222</v>
      </c>
      <c r="J24" s="39"/>
      <c r="K24" s="39"/>
      <c r="L24" s="84" t="s">
        <v>289</v>
      </c>
      <c r="M24" s="84"/>
      <c r="N24" s="84"/>
      <c r="O24" s="84" t="s">
        <v>163</v>
      </c>
      <c r="P24" s="84"/>
      <c r="Q24" s="78"/>
    </row>
    <row r="25" spans="4:24" x14ac:dyDescent="0.25">
      <c r="G25" s="47" t="s">
        <v>287</v>
      </c>
      <c r="H25" s="84"/>
      <c r="I25" s="39" t="s">
        <v>285</v>
      </c>
      <c r="J25" s="39"/>
      <c r="K25" s="39"/>
      <c r="L25" s="39" t="s">
        <v>277</v>
      </c>
      <c r="M25" s="39"/>
      <c r="N25" s="39"/>
      <c r="O25" s="84" t="s">
        <v>281</v>
      </c>
      <c r="P25" s="84"/>
      <c r="Q25" s="78"/>
    </row>
    <row r="26" spans="4:24" x14ac:dyDescent="0.25">
      <c r="G26" s="48" t="s">
        <v>278</v>
      </c>
      <c r="H26" s="87"/>
      <c r="I26" s="40" t="s">
        <v>284</v>
      </c>
      <c r="J26" s="40"/>
      <c r="K26" s="40"/>
      <c r="L26" s="87" t="s">
        <v>275</v>
      </c>
      <c r="M26" s="87"/>
      <c r="N26" s="87"/>
      <c r="O26" s="87" t="s">
        <v>290</v>
      </c>
      <c r="P26" s="87"/>
      <c r="Q26" s="83"/>
    </row>
    <row r="27" spans="4:24" x14ac:dyDescent="0.25">
      <c r="G27" s="29"/>
      <c r="H27" s="29"/>
      <c r="I27" s="29"/>
      <c r="J27" s="29"/>
      <c r="K27" s="29"/>
      <c r="L27" s="29"/>
      <c r="M27" s="29"/>
    </row>
  </sheetData>
  <sortState ref="D7:X13">
    <sortCondition descending="1" ref="X13"/>
  </sortState>
  <mergeCells count="21">
    <mergeCell ref="G22:Q22"/>
    <mergeCell ref="I25:K25"/>
    <mergeCell ref="I24:K24"/>
    <mergeCell ref="L25:N25"/>
    <mergeCell ref="I23:K23"/>
    <mergeCell ref="G26:H26"/>
    <mergeCell ref="G25:H25"/>
    <mergeCell ref="G24:H24"/>
    <mergeCell ref="G23:H23"/>
    <mergeCell ref="O26:Q26"/>
    <mergeCell ref="O25:Q25"/>
    <mergeCell ref="O24:Q24"/>
    <mergeCell ref="O23:Q23"/>
    <mergeCell ref="L26:N26"/>
    <mergeCell ref="L24:N24"/>
    <mergeCell ref="L23:N23"/>
    <mergeCell ref="I26:K26"/>
    <mergeCell ref="D17:E17"/>
    <mergeCell ref="V17:X17"/>
    <mergeCell ref="D18:E18"/>
    <mergeCell ref="V18:X18"/>
  </mergeCells>
  <pageMargins left="0.7" right="0.7" top="0.78740157499999996" bottom="0.78740157499999996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18" sqref="D18"/>
    </sheetView>
  </sheetViews>
  <sheetFormatPr defaultRowHeight="15" x14ac:dyDescent="0.25"/>
  <cols>
    <col min="1" max="1" width="10" customWidth="1"/>
    <col min="2" max="3" width="10" hidden="1" customWidth="1"/>
    <col min="4" max="4" width="17.7109375" customWidth="1"/>
    <col min="5" max="5" width="8" hidden="1" customWidth="1"/>
    <col min="6" max="7" width="30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103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B7">
        <v>884439</v>
      </c>
      <c r="C7">
        <v>7791</v>
      </c>
      <c r="D7" t="s">
        <v>104</v>
      </c>
      <c r="E7">
        <v>2005</v>
      </c>
      <c r="F7" t="s">
        <v>21</v>
      </c>
      <c r="G7" t="s">
        <v>105</v>
      </c>
      <c r="H7" s="3">
        <v>2.8</v>
      </c>
      <c r="I7" s="3">
        <v>9.1999999999999993</v>
      </c>
      <c r="J7" s="3">
        <v>0</v>
      </c>
      <c r="K7" s="4">
        <f t="shared" ref="K7:K13" si="0">H7+I7-J7</f>
        <v>12</v>
      </c>
      <c r="L7" s="3">
        <v>0.8</v>
      </c>
      <c r="M7" s="3">
        <v>7.15</v>
      </c>
      <c r="N7" s="3">
        <v>0</v>
      </c>
      <c r="O7" s="4">
        <f t="shared" ref="O7:O13" si="1">L7+M7-N7</f>
        <v>7.95</v>
      </c>
      <c r="P7" s="3">
        <v>2.9</v>
      </c>
      <c r="Q7" s="3">
        <v>7.4</v>
      </c>
      <c r="R7" s="3">
        <v>0</v>
      </c>
      <c r="S7" s="4">
        <f t="shared" ref="S7:S13" si="2">P7+Q7-R7</f>
        <v>10.3</v>
      </c>
      <c r="T7" s="3">
        <v>2.8</v>
      </c>
      <c r="U7" s="3">
        <v>7.4</v>
      </c>
      <c r="V7" s="3">
        <v>0</v>
      </c>
      <c r="W7" s="4">
        <f t="shared" ref="W7:W13" si="3">T7+U7-V7</f>
        <v>10.199999999999999</v>
      </c>
      <c r="X7" s="4">
        <f t="shared" ref="X7:X13" si="4">K7+O7+S7+W7</f>
        <v>40.450000000000003</v>
      </c>
    </row>
    <row r="8" spans="1:26" x14ac:dyDescent="0.25">
      <c r="B8">
        <v>422012</v>
      </c>
      <c r="C8">
        <v>7791</v>
      </c>
      <c r="D8" t="s">
        <v>106</v>
      </c>
      <c r="E8">
        <v>2002</v>
      </c>
      <c r="F8" t="s">
        <v>21</v>
      </c>
      <c r="G8" t="s">
        <v>105</v>
      </c>
      <c r="H8" s="3">
        <v>3.5</v>
      </c>
      <c r="I8" s="3">
        <v>9.0500000000000007</v>
      </c>
      <c r="J8" s="3">
        <v>0</v>
      </c>
      <c r="K8" s="4">
        <f t="shared" si="0"/>
        <v>12.55</v>
      </c>
      <c r="L8" s="3">
        <v>1.4</v>
      </c>
      <c r="M8" s="3">
        <v>8.6999999999999993</v>
      </c>
      <c r="N8" s="3">
        <v>0</v>
      </c>
      <c r="O8" s="4">
        <f t="shared" si="1"/>
        <v>10.1</v>
      </c>
      <c r="P8" s="3">
        <v>3.3</v>
      </c>
      <c r="Q8" s="3">
        <v>7.4</v>
      </c>
      <c r="R8" s="3">
        <v>0</v>
      </c>
      <c r="S8" s="4">
        <f t="shared" si="2"/>
        <v>10.7</v>
      </c>
      <c r="T8" s="3">
        <v>3.2</v>
      </c>
      <c r="U8" s="3">
        <v>7.65</v>
      </c>
      <c r="V8" s="3">
        <v>0</v>
      </c>
      <c r="W8" s="4">
        <f t="shared" si="3"/>
        <v>10.850000000000001</v>
      </c>
      <c r="X8" s="4">
        <f t="shared" si="4"/>
        <v>44.199999999999996</v>
      </c>
    </row>
    <row r="9" spans="1:26" x14ac:dyDescent="0.25">
      <c r="B9">
        <v>131933</v>
      </c>
      <c r="C9">
        <v>7791</v>
      </c>
      <c r="D9" t="s">
        <v>107</v>
      </c>
      <c r="E9">
        <v>2000</v>
      </c>
      <c r="F9" t="s">
        <v>21</v>
      </c>
      <c r="G9" t="s">
        <v>105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3.6</v>
      </c>
      <c r="Q9" s="3">
        <v>7.55</v>
      </c>
      <c r="R9" s="3">
        <v>0</v>
      </c>
      <c r="S9" s="4">
        <f t="shared" si="2"/>
        <v>11.15</v>
      </c>
      <c r="T9" s="3">
        <v>3.3</v>
      </c>
      <c r="U9" s="3">
        <v>7.05</v>
      </c>
      <c r="V9" s="3">
        <v>0</v>
      </c>
      <c r="W9" s="4">
        <f t="shared" si="3"/>
        <v>10.35</v>
      </c>
      <c r="X9" s="4">
        <f t="shared" si="4"/>
        <v>21.5</v>
      </c>
    </row>
    <row r="10" spans="1:26" x14ac:dyDescent="0.25">
      <c r="B10">
        <v>945041</v>
      </c>
      <c r="C10">
        <v>4142</v>
      </c>
      <c r="D10" t="s">
        <v>108</v>
      </c>
      <c r="E10">
        <v>2006</v>
      </c>
      <c r="F10" t="s">
        <v>51</v>
      </c>
      <c r="G10" t="s">
        <v>109</v>
      </c>
      <c r="H10" s="3">
        <v>2</v>
      </c>
      <c r="I10" s="3">
        <v>9.25</v>
      </c>
      <c r="J10" s="3">
        <v>0</v>
      </c>
      <c r="K10" s="4">
        <f t="shared" si="0"/>
        <v>11.25</v>
      </c>
      <c r="L10" s="3">
        <v>1</v>
      </c>
      <c r="M10" s="3">
        <v>8</v>
      </c>
      <c r="N10" s="3">
        <v>0</v>
      </c>
      <c r="O10" s="4">
        <f t="shared" si="1"/>
        <v>9</v>
      </c>
      <c r="P10" s="3">
        <v>4</v>
      </c>
      <c r="Q10" s="3">
        <v>6.1</v>
      </c>
      <c r="R10" s="3">
        <v>0</v>
      </c>
      <c r="S10" s="4">
        <f t="shared" si="2"/>
        <v>10.1</v>
      </c>
      <c r="T10" s="3">
        <v>2.5</v>
      </c>
      <c r="U10" s="3">
        <v>7.45</v>
      </c>
      <c r="V10" s="3">
        <v>0</v>
      </c>
      <c r="W10" s="4">
        <f t="shared" si="3"/>
        <v>9.9499999999999993</v>
      </c>
      <c r="X10" s="4">
        <f t="shared" si="4"/>
        <v>40.299999999999997</v>
      </c>
    </row>
    <row r="11" spans="1:26" x14ac:dyDescent="0.25">
      <c r="B11">
        <v>515604</v>
      </c>
      <c r="C11">
        <v>4142</v>
      </c>
      <c r="D11" t="s">
        <v>110</v>
      </c>
      <c r="E11">
        <v>2004</v>
      </c>
      <c r="F11" t="s">
        <v>51</v>
      </c>
      <c r="G11" t="s">
        <v>109</v>
      </c>
      <c r="H11" s="3">
        <v>3.7</v>
      </c>
      <c r="I11" s="3">
        <v>8.15</v>
      </c>
      <c r="J11" s="3">
        <v>0</v>
      </c>
      <c r="K11" s="4">
        <f t="shared" si="0"/>
        <v>11.850000000000001</v>
      </c>
      <c r="L11" s="3">
        <v>0.8</v>
      </c>
      <c r="M11" s="3">
        <v>7.7</v>
      </c>
      <c r="N11" s="3">
        <v>0</v>
      </c>
      <c r="O11" s="4">
        <f t="shared" si="1"/>
        <v>8.5</v>
      </c>
      <c r="P11" s="3">
        <v>3.5</v>
      </c>
      <c r="Q11" s="3">
        <v>4.75</v>
      </c>
      <c r="R11" s="3">
        <v>0</v>
      </c>
      <c r="S11" s="4">
        <f t="shared" si="2"/>
        <v>8.25</v>
      </c>
      <c r="T11" s="3">
        <v>3.1</v>
      </c>
      <c r="U11" s="3">
        <v>6.5</v>
      </c>
      <c r="V11" s="3">
        <v>0</v>
      </c>
      <c r="W11" s="4">
        <f t="shared" si="3"/>
        <v>9.6</v>
      </c>
      <c r="X11" s="4">
        <f t="shared" si="4"/>
        <v>38.200000000000003</v>
      </c>
    </row>
    <row r="12" spans="1:26" x14ac:dyDescent="0.25">
      <c r="B12">
        <v>798369</v>
      </c>
      <c r="C12">
        <v>4142</v>
      </c>
      <c r="D12" t="s">
        <v>111</v>
      </c>
      <c r="E12">
        <v>2006</v>
      </c>
      <c r="F12" t="s">
        <v>51</v>
      </c>
      <c r="G12" t="s">
        <v>109</v>
      </c>
      <c r="H12" s="3">
        <v>2.4</v>
      </c>
      <c r="I12" s="3">
        <v>8.6999999999999993</v>
      </c>
      <c r="J12" s="3">
        <v>0</v>
      </c>
      <c r="K12" s="4">
        <f t="shared" si="0"/>
        <v>11.1</v>
      </c>
      <c r="L12" s="3">
        <v>1.1000000000000001</v>
      </c>
      <c r="M12" s="3">
        <v>8.15</v>
      </c>
      <c r="N12" s="3">
        <v>0</v>
      </c>
      <c r="O12" s="4">
        <f t="shared" si="1"/>
        <v>9.25</v>
      </c>
      <c r="P12" s="3">
        <v>3.8</v>
      </c>
      <c r="Q12" s="3">
        <v>6.5</v>
      </c>
      <c r="R12" s="3">
        <v>0</v>
      </c>
      <c r="S12" s="4">
        <f t="shared" si="2"/>
        <v>10.3</v>
      </c>
      <c r="T12" s="3">
        <v>3</v>
      </c>
      <c r="U12" s="3">
        <v>8.25</v>
      </c>
      <c r="V12" s="3">
        <v>0</v>
      </c>
      <c r="W12" s="4">
        <f t="shared" si="3"/>
        <v>11.25</v>
      </c>
      <c r="X12" s="4">
        <f t="shared" si="4"/>
        <v>41.900000000000006</v>
      </c>
    </row>
    <row r="13" spans="1:26" x14ac:dyDescent="0.25">
      <c r="B13">
        <v>768676</v>
      </c>
      <c r="C13">
        <v>4142</v>
      </c>
      <c r="D13" t="s">
        <v>112</v>
      </c>
      <c r="E13">
        <v>2007</v>
      </c>
      <c r="F13" t="s">
        <v>51</v>
      </c>
      <c r="G13" t="s">
        <v>109</v>
      </c>
      <c r="H13" s="3">
        <v>3.5</v>
      </c>
      <c r="I13" s="3">
        <v>8.8000000000000007</v>
      </c>
      <c r="J13" s="3">
        <v>0</v>
      </c>
      <c r="K13" s="4">
        <f t="shared" si="0"/>
        <v>12.3</v>
      </c>
      <c r="L13" s="3">
        <v>1</v>
      </c>
      <c r="M13" s="3">
        <v>5.25</v>
      </c>
      <c r="N13" s="3">
        <v>0</v>
      </c>
      <c r="O13" s="4">
        <f t="shared" si="1"/>
        <v>6.25</v>
      </c>
      <c r="P13" s="3">
        <v>3.3</v>
      </c>
      <c r="Q13" s="3">
        <v>4.05</v>
      </c>
      <c r="R13" s="3">
        <v>0</v>
      </c>
      <c r="S13" s="4">
        <f t="shared" si="2"/>
        <v>7.35</v>
      </c>
      <c r="T13" s="3">
        <v>3.1</v>
      </c>
      <c r="U13" s="3">
        <v>7.65</v>
      </c>
      <c r="V13" s="3">
        <v>0</v>
      </c>
      <c r="W13" s="4">
        <f t="shared" si="3"/>
        <v>10.75</v>
      </c>
      <c r="X13" s="4">
        <f t="shared" si="4"/>
        <v>36.65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zoomScale="85" zoomScaleNormal="85" workbookViewId="0"/>
  </sheetViews>
  <sheetFormatPr defaultRowHeight="15" x14ac:dyDescent="0.25"/>
  <cols>
    <col min="1" max="1" width="7" customWidth="1"/>
    <col min="2" max="3" width="10" hidden="1" customWidth="1"/>
    <col min="4" max="4" width="17.140625" customWidth="1"/>
    <col min="5" max="5" width="8" customWidth="1"/>
    <col min="6" max="6" width="27.140625" bestFit="1" customWidth="1"/>
    <col min="7" max="7" width="16.5703125" bestFit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103</v>
      </c>
    </row>
    <row r="6" spans="1:29" x14ac:dyDescent="0.25">
      <c r="A6" s="2" t="s">
        <v>3</v>
      </c>
      <c r="B6" s="2" t="s">
        <v>54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  <c r="AC6" s="2" t="s">
        <v>19</v>
      </c>
    </row>
    <row r="7" spans="1:29" x14ac:dyDescent="0.25">
      <c r="A7" s="5"/>
      <c r="B7" s="5">
        <v>3068</v>
      </c>
      <c r="C7" s="5">
        <v>4142</v>
      </c>
      <c r="D7" s="5" t="s">
        <v>95</v>
      </c>
      <c r="E7" s="5"/>
      <c r="F7" s="5"/>
      <c r="G7" s="5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5"/>
      <c r="Z7">
        <f>X17</f>
        <v>106.15</v>
      </c>
      <c r="AA7" t="str">
        <f>D13</f>
        <v>Gymnastický klub Vítkovice, z.s.</v>
      </c>
      <c r="AB7">
        <v>1</v>
      </c>
    </row>
    <row r="8" spans="1:29" x14ac:dyDescent="0.25">
      <c r="A8" s="16" t="s">
        <v>235</v>
      </c>
      <c r="B8">
        <f>'I. liga FIG'!B10</f>
        <v>945041</v>
      </c>
      <c r="C8">
        <f>'I. liga FIG'!C10</f>
        <v>4142</v>
      </c>
      <c r="D8" t="str">
        <f>'I. liga FIG'!D10</f>
        <v>Cívelová Kristina</v>
      </c>
      <c r="E8">
        <f>'I. liga FIG'!E10</f>
        <v>2006</v>
      </c>
      <c r="F8" t="str">
        <f>'I. liga FIG'!F10</f>
        <v>T.J. Sokol Moravská Ostrava 1</v>
      </c>
      <c r="G8" t="str">
        <f>'I. liga FIG'!G10</f>
        <v>Jurčová, Drtílková</v>
      </c>
      <c r="H8" s="3">
        <f>'I. liga FIG'!H10</f>
        <v>2</v>
      </c>
      <c r="I8" s="3">
        <f>'I. liga FIG'!I10</f>
        <v>9.25</v>
      </c>
      <c r="J8" s="3">
        <f>'I. liga FIG'!J10</f>
        <v>0</v>
      </c>
      <c r="K8" s="3">
        <f>'I. liga FIG'!K10</f>
        <v>11.25</v>
      </c>
      <c r="L8" s="3">
        <f>'I. liga FIG'!L10</f>
        <v>1</v>
      </c>
      <c r="M8" s="3">
        <f>'I. liga FIG'!M10</f>
        <v>8</v>
      </c>
      <c r="N8" s="3">
        <f>'I. liga FIG'!N10</f>
        <v>0</v>
      </c>
      <c r="O8" s="3">
        <f>'I. liga FIG'!O10</f>
        <v>9</v>
      </c>
      <c r="P8" s="3">
        <f>'I. liga FIG'!P10</f>
        <v>4</v>
      </c>
      <c r="Q8" s="3">
        <f>'I. liga FIG'!Q10</f>
        <v>6.1</v>
      </c>
      <c r="R8" s="3">
        <f>'I. liga FIG'!R10</f>
        <v>0</v>
      </c>
      <c r="S8" s="3">
        <f>'I. liga FIG'!S10</f>
        <v>10.1</v>
      </c>
      <c r="T8" s="3">
        <f>'I. liga FIG'!T10</f>
        <v>2.5</v>
      </c>
      <c r="U8" s="3">
        <f>'I. liga FIG'!U10</f>
        <v>7.45</v>
      </c>
      <c r="V8" s="3">
        <f>'I. liga FIG'!V10</f>
        <v>0</v>
      </c>
      <c r="W8" s="3">
        <f>'I. liga FIG'!W10</f>
        <v>9.9499999999999993</v>
      </c>
      <c r="X8" s="3">
        <f>'I. liga FIG'!X10</f>
        <v>40.299999999999997</v>
      </c>
      <c r="Z8">
        <f>X17</f>
        <v>106.15</v>
      </c>
      <c r="AA8" t="str">
        <f>D13</f>
        <v>Gymnastický klub Vítkovice, z.s.</v>
      </c>
      <c r="AB8">
        <v>2</v>
      </c>
    </row>
    <row r="9" spans="1:29" x14ac:dyDescent="0.25">
      <c r="A9" s="16"/>
      <c r="B9">
        <f>'I. liga FIG'!B11</f>
        <v>515604</v>
      </c>
      <c r="C9">
        <f>'I. liga FIG'!C11</f>
        <v>4142</v>
      </c>
      <c r="D9" t="str">
        <f>'I. liga FIG'!D11</f>
        <v>Jaklová Klára</v>
      </c>
      <c r="E9">
        <f>'I. liga FIG'!E11</f>
        <v>2004</v>
      </c>
      <c r="F9" t="str">
        <f>'I. liga FIG'!F11</f>
        <v>T.J. Sokol Moravská Ostrava 1</v>
      </c>
      <c r="G9" t="str">
        <f>'I. liga FIG'!G11</f>
        <v>Jurčová, Drtílková</v>
      </c>
      <c r="H9" s="3">
        <f>'I. liga FIG'!H11</f>
        <v>3.7</v>
      </c>
      <c r="I9" s="3">
        <f>'I. liga FIG'!I11</f>
        <v>8.15</v>
      </c>
      <c r="J9" s="3">
        <f>'I. liga FIG'!J11</f>
        <v>0</v>
      </c>
      <c r="K9" s="3">
        <f>'I. liga FIG'!K11</f>
        <v>11.850000000000001</v>
      </c>
      <c r="L9" s="3">
        <f>'I. liga FIG'!L11</f>
        <v>0.8</v>
      </c>
      <c r="M9" s="3">
        <f>'I. liga FIG'!M11</f>
        <v>7.7</v>
      </c>
      <c r="N9" s="3">
        <f>'I. liga FIG'!N11</f>
        <v>0</v>
      </c>
      <c r="O9" s="3">
        <f>'I. liga FIG'!O11</f>
        <v>8.5</v>
      </c>
      <c r="P9" s="3">
        <f>'I. liga FIG'!P11</f>
        <v>3.5</v>
      </c>
      <c r="Q9" s="3">
        <f>'I. liga FIG'!Q11</f>
        <v>4.75</v>
      </c>
      <c r="R9" s="3">
        <f>'I. liga FIG'!R11</f>
        <v>0</v>
      </c>
      <c r="S9" s="3">
        <f>'I. liga FIG'!S11</f>
        <v>8.25</v>
      </c>
      <c r="T9" s="3">
        <f>'I. liga FIG'!T11</f>
        <v>3.1</v>
      </c>
      <c r="U9" s="3">
        <f>'I. liga FIG'!U11</f>
        <v>6.5</v>
      </c>
      <c r="V9" s="3">
        <f>'I. liga FIG'!V11</f>
        <v>0</v>
      </c>
      <c r="W9" s="3">
        <f>'I. liga FIG'!W11</f>
        <v>9.6</v>
      </c>
      <c r="X9" s="3">
        <f>'I. liga FIG'!X11</f>
        <v>38.200000000000003</v>
      </c>
      <c r="Z9">
        <f>X17</f>
        <v>106.15</v>
      </c>
      <c r="AA9" t="str">
        <f>D13</f>
        <v>Gymnastický klub Vítkovice, z.s.</v>
      </c>
      <c r="AB9">
        <v>3</v>
      </c>
    </row>
    <row r="10" spans="1:29" x14ac:dyDescent="0.25">
      <c r="A10" s="16"/>
      <c r="B10">
        <f>'I. liga FIG'!B12</f>
        <v>798369</v>
      </c>
      <c r="C10">
        <f>'I. liga FIG'!C12</f>
        <v>4142</v>
      </c>
      <c r="D10" t="str">
        <f>'I. liga FIG'!D12</f>
        <v>Pačutová Kateřina</v>
      </c>
      <c r="E10">
        <f>'I. liga FIG'!E12</f>
        <v>2006</v>
      </c>
      <c r="F10" t="str">
        <f>'I. liga FIG'!F12</f>
        <v>T.J. Sokol Moravská Ostrava 1</v>
      </c>
      <c r="G10" t="str">
        <f>'I. liga FIG'!G12</f>
        <v>Jurčová, Drtílková</v>
      </c>
      <c r="H10" s="3">
        <f>'I. liga FIG'!H12</f>
        <v>2.4</v>
      </c>
      <c r="I10" s="3">
        <f>'I. liga FIG'!I12</f>
        <v>8.6999999999999993</v>
      </c>
      <c r="J10" s="3">
        <f>'I. liga FIG'!J12</f>
        <v>0</v>
      </c>
      <c r="K10" s="3">
        <f>'I. liga FIG'!K12</f>
        <v>11.1</v>
      </c>
      <c r="L10" s="3">
        <f>'I. liga FIG'!L12</f>
        <v>1.1000000000000001</v>
      </c>
      <c r="M10" s="3">
        <f>'I. liga FIG'!M12</f>
        <v>8.15</v>
      </c>
      <c r="N10" s="3">
        <f>'I. liga FIG'!N12</f>
        <v>0</v>
      </c>
      <c r="O10" s="3">
        <f>'I. liga FIG'!O12</f>
        <v>9.25</v>
      </c>
      <c r="P10" s="3">
        <f>'I. liga FIG'!P12</f>
        <v>3.8</v>
      </c>
      <c r="Q10" s="3">
        <f>'I. liga FIG'!Q12</f>
        <v>6.5</v>
      </c>
      <c r="R10" s="3">
        <f>'I. liga FIG'!R12</f>
        <v>0</v>
      </c>
      <c r="S10" s="3">
        <f>'I. liga FIG'!S12</f>
        <v>10.3</v>
      </c>
      <c r="T10" s="3">
        <f>'I. liga FIG'!T12</f>
        <v>3</v>
      </c>
      <c r="U10" s="3">
        <f>'I. liga FIG'!U12</f>
        <v>8.25</v>
      </c>
      <c r="V10" s="3">
        <f>'I. liga FIG'!V12</f>
        <v>0</v>
      </c>
      <c r="W10" s="3">
        <f>'I. liga FIG'!W12</f>
        <v>11.25</v>
      </c>
      <c r="X10" s="3">
        <f>'I. liga FIG'!X12</f>
        <v>41.900000000000006</v>
      </c>
      <c r="Z10">
        <f>X17</f>
        <v>106.15</v>
      </c>
      <c r="AA10" t="str">
        <f>D13</f>
        <v>Gymnastický klub Vítkovice, z.s.</v>
      </c>
      <c r="AB10">
        <v>4</v>
      </c>
    </row>
    <row r="11" spans="1:29" x14ac:dyDescent="0.25">
      <c r="A11" s="16"/>
      <c r="B11">
        <f>'I. liga FIG'!B13</f>
        <v>768676</v>
      </c>
      <c r="C11">
        <f>'I. liga FIG'!C13</f>
        <v>4142</v>
      </c>
      <c r="D11" t="str">
        <f>'I. liga FIG'!D13</f>
        <v>Žáčková Vendula</v>
      </c>
      <c r="E11">
        <f>'I. liga FIG'!E13</f>
        <v>2007</v>
      </c>
      <c r="F11" t="str">
        <f>'I. liga FIG'!F13</f>
        <v>T.J. Sokol Moravská Ostrava 1</v>
      </c>
      <c r="G11" t="str">
        <f>'I. liga FIG'!G13</f>
        <v>Jurčová, Drtílková</v>
      </c>
      <c r="H11" s="3">
        <f>'I. liga FIG'!H13</f>
        <v>3.5</v>
      </c>
      <c r="I11" s="3">
        <f>'I. liga FIG'!I13</f>
        <v>8.8000000000000007</v>
      </c>
      <c r="J11" s="3">
        <f>'I. liga FIG'!J13</f>
        <v>0</v>
      </c>
      <c r="K11" s="3">
        <f>'I. liga FIG'!K13</f>
        <v>12.3</v>
      </c>
      <c r="L11" s="3">
        <f>'I. liga FIG'!L13</f>
        <v>1</v>
      </c>
      <c r="M11" s="3">
        <f>'I. liga FIG'!M13</f>
        <v>5.25</v>
      </c>
      <c r="N11" s="3">
        <f>'I. liga FIG'!N13</f>
        <v>0</v>
      </c>
      <c r="O11" s="3">
        <f>'I. liga FIG'!O13</f>
        <v>6.25</v>
      </c>
      <c r="P11" s="3">
        <f>'I. liga FIG'!P13</f>
        <v>3.3</v>
      </c>
      <c r="Q11" s="3">
        <f>'I. liga FIG'!Q13</f>
        <v>4.05</v>
      </c>
      <c r="R11" s="3">
        <f>'I. liga FIG'!R13</f>
        <v>0</v>
      </c>
      <c r="S11" s="3">
        <f>'I. liga FIG'!S13</f>
        <v>7.35</v>
      </c>
      <c r="T11" s="3">
        <f>'I. liga FIG'!T13</f>
        <v>3.1</v>
      </c>
      <c r="U11" s="3">
        <f>'I. liga FIG'!U13</f>
        <v>7.65</v>
      </c>
      <c r="V11" s="3">
        <f>'I. liga FIG'!V13</f>
        <v>0</v>
      </c>
      <c r="W11" s="3">
        <f>'I. liga FIG'!W13</f>
        <v>10.75</v>
      </c>
      <c r="X11" s="3">
        <f>'I. liga FIG'!X13</f>
        <v>36.65</v>
      </c>
      <c r="Z11">
        <f>X17</f>
        <v>106.15</v>
      </c>
      <c r="AA11" t="str">
        <f>D13</f>
        <v>Gymnastický klub Vítkovice, z.s.</v>
      </c>
      <c r="AB11">
        <v>6</v>
      </c>
    </row>
    <row r="12" spans="1:29" x14ac:dyDescent="0.25">
      <c r="A12" s="16"/>
      <c r="B12" s="4"/>
      <c r="C12" s="4"/>
      <c r="D12" s="4" t="s">
        <v>59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35.400000000000006</v>
      </c>
      <c r="L12" s="4"/>
      <c r="M12" s="4"/>
      <c r="N12" s="4">
        <v>0</v>
      </c>
      <c r="O12" s="4">
        <f>LARGE(O8:O11,3)+LARGE(O8:O11,2)+LARGE(O8:O11,1)-N12</f>
        <v>26.75</v>
      </c>
      <c r="P12" s="4"/>
      <c r="Q12" s="4"/>
      <c r="R12" s="4">
        <v>0</v>
      </c>
      <c r="S12" s="4">
        <f>LARGE(S8:S11,3)+LARGE(S8:S11,2)+LARGE(S8:S11,1)-R12</f>
        <v>28.650000000000002</v>
      </c>
      <c r="T12" s="4"/>
      <c r="U12" s="4"/>
      <c r="V12" s="4">
        <v>0</v>
      </c>
      <c r="W12" s="4">
        <f>LARGE(W8:W11,3)+LARGE(W8:W11,2)+LARGE(W8:W11,1)-V12</f>
        <v>31.95</v>
      </c>
      <c r="X12" s="4">
        <f>K12+O12+S12+W12</f>
        <v>122.75000000000001</v>
      </c>
      <c r="Y12" s="5"/>
      <c r="Z12">
        <f>X12</f>
        <v>122.75000000000001</v>
      </c>
      <c r="AA12" t="str">
        <f>D7</f>
        <v>Tělocvičná jednota Sokol Moravská Ostrava 1</v>
      </c>
      <c r="AB12">
        <v>1</v>
      </c>
    </row>
    <row r="13" spans="1:29" x14ac:dyDescent="0.25">
      <c r="A13" s="17"/>
      <c r="B13" s="5">
        <v>3089</v>
      </c>
      <c r="C13" s="5">
        <v>7791</v>
      </c>
      <c r="D13" s="5" t="s">
        <v>58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Z13">
        <f>X12</f>
        <v>122.75000000000001</v>
      </c>
      <c r="AA13" t="str">
        <f>D7</f>
        <v>Tělocvičná jednota Sokol Moravská Ostrava 1</v>
      </c>
      <c r="AB13">
        <v>2</v>
      </c>
    </row>
    <row r="14" spans="1:29" x14ac:dyDescent="0.25">
      <c r="A14" s="16" t="s">
        <v>236</v>
      </c>
      <c r="B14">
        <f>'I. liga FIG'!B7</f>
        <v>884439</v>
      </c>
      <c r="C14">
        <f>'I. liga FIG'!C7</f>
        <v>7791</v>
      </c>
      <c r="D14" t="str">
        <f>'I. liga FIG'!D7</f>
        <v>Adamíková Karla</v>
      </c>
      <c r="E14">
        <f>'I. liga FIG'!E7</f>
        <v>2005</v>
      </c>
      <c r="F14" t="str">
        <f>'I. liga FIG'!F7</f>
        <v>GK Vítkovice</v>
      </c>
      <c r="G14" t="str">
        <f>'I. liga FIG'!G7</f>
        <v>Grmelová</v>
      </c>
      <c r="H14" s="3">
        <f>'I. liga FIG'!H7</f>
        <v>2.8</v>
      </c>
      <c r="I14" s="3">
        <f>'I. liga FIG'!I7</f>
        <v>9.1999999999999993</v>
      </c>
      <c r="J14" s="3">
        <f>'I. liga FIG'!J7</f>
        <v>0</v>
      </c>
      <c r="K14" s="3">
        <f>'I. liga FIG'!K7</f>
        <v>12</v>
      </c>
      <c r="L14" s="3">
        <f>'I. liga FIG'!L7</f>
        <v>0.8</v>
      </c>
      <c r="M14" s="3">
        <f>'I. liga FIG'!M7</f>
        <v>7.15</v>
      </c>
      <c r="N14" s="3">
        <f>'I. liga FIG'!N7</f>
        <v>0</v>
      </c>
      <c r="O14" s="3">
        <f>'I. liga FIG'!O7</f>
        <v>7.95</v>
      </c>
      <c r="P14" s="3">
        <f>'I. liga FIG'!P7</f>
        <v>2.9</v>
      </c>
      <c r="Q14" s="3">
        <f>'I. liga FIG'!Q7</f>
        <v>7.4</v>
      </c>
      <c r="R14" s="3">
        <f>'I. liga FIG'!R7</f>
        <v>0</v>
      </c>
      <c r="S14" s="3">
        <f>'I. liga FIG'!S7</f>
        <v>10.3</v>
      </c>
      <c r="T14" s="3">
        <f>'I. liga FIG'!T7</f>
        <v>2.8</v>
      </c>
      <c r="U14" s="3">
        <f>'I. liga FIG'!U7</f>
        <v>7.4</v>
      </c>
      <c r="V14" s="3">
        <f>'I. liga FIG'!V7</f>
        <v>0</v>
      </c>
      <c r="W14" s="3">
        <f>'I. liga FIG'!W7</f>
        <v>10.199999999999999</v>
      </c>
      <c r="X14" s="3">
        <f>'I. liga FIG'!X7</f>
        <v>40.450000000000003</v>
      </c>
      <c r="Z14">
        <f>X12</f>
        <v>122.75000000000001</v>
      </c>
      <c r="AA14" t="str">
        <f>D7</f>
        <v>Tělocvičná jednota Sokol Moravská Ostrava 1</v>
      </c>
      <c r="AB14">
        <v>3</v>
      </c>
    </row>
    <row r="15" spans="1:29" x14ac:dyDescent="0.25">
      <c r="A15" s="16"/>
      <c r="B15">
        <f>'I. liga FIG'!B8</f>
        <v>422012</v>
      </c>
      <c r="C15">
        <f>'I. liga FIG'!C8</f>
        <v>7791</v>
      </c>
      <c r="D15" t="str">
        <f>'I. liga FIG'!D8</f>
        <v>Jaskovičová Lenka</v>
      </c>
      <c r="E15">
        <f>'I. liga FIG'!E8</f>
        <v>2002</v>
      </c>
      <c r="F15" t="str">
        <f>'I. liga FIG'!F8</f>
        <v>GK Vítkovice</v>
      </c>
      <c r="G15" t="str">
        <f>'I. liga FIG'!G8</f>
        <v>Grmelová</v>
      </c>
      <c r="H15" s="3">
        <f>'I. liga FIG'!H8</f>
        <v>3.5</v>
      </c>
      <c r="I15" s="3">
        <f>'I. liga FIG'!I8</f>
        <v>9.0500000000000007</v>
      </c>
      <c r="J15" s="3">
        <f>'I. liga FIG'!J8</f>
        <v>0</v>
      </c>
      <c r="K15" s="3">
        <f>'I. liga FIG'!K8</f>
        <v>12.55</v>
      </c>
      <c r="L15" s="3">
        <f>'I. liga FIG'!L8</f>
        <v>1.4</v>
      </c>
      <c r="M15" s="3">
        <f>'I. liga FIG'!M8</f>
        <v>8.6999999999999993</v>
      </c>
      <c r="N15" s="3">
        <f>'I. liga FIG'!N8</f>
        <v>0</v>
      </c>
      <c r="O15" s="3">
        <f>'I. liga FIG'!O8</f>
        <v>10.1</v>
      </c>
      <c r="P15" s="3">
        <f>'I. liga FIG'!P8</f>
        <v>3.3</v>
      </c>
      <c r="Q15" s="3">
        <f>'I. liga FIG'!Q8</f>
        <v>7.4</v>
      </c>
      <c r="R15" s="3">
        <f>'I. liga FIG'!R8</f>
        <v>0</v>
      </c>
      <c r="S15" s="3">
        <f>'I. liga FIG'!S8</f>
        <v>10.7</v>
      </c>
      <c r="T15" s="3">
        <f>'I. liga FIG'!T8</f>
        <v>3.2</v>
      </c>
      <c r="U15" s="3">
        <f>'I. liga FIG'!U8</f>
        <v>7.65</v>
      </c>
      <c r="V15" s="3">
        <f>'I. liga FIG'!V8</f>
        <v>0</v>
      </c>
      <c r="W15" s="3">
        <f>'I. liga FIG'!W8</f>
        <v>10.850000000000001</v>
      </c>
      <c r="X15" s="3">
        <f>'I. liga FIG'!X8</f>
        <v>44.199999999999996</v>
      </c>
      <c r="Z15">
        <f>X12</f>
        <v>122.75000000000001</v>
      </c>
      <c r="AA15" t="str">
        <f>D7</f>
        <v>Tělocvičná jednota Sokol Moravská Ostrava 1</v>
      </c>
      <c r="AB15">
        <v>4</v>
      </c>
    </row>
    <row r="16" spans="1:29" x14ac:dyDescent="0.25">
      <c r="A16" s="16"/>
      <c r="B16">
        <f>'I. liga FIG'!B9</f>
        <v>131933</v>
      </c>
      <c r="C16">
        <f>'I. liga FIG'!C9</f>
        <v>7791</v>
      </c>
      <c r="D16" t="str">
        <f>'I. liga FIG'!D9</f>
        <v>Smolecová Laura</v>
      </c>
      <c r="E16">
        <f>'I. liga FIG'!E9</f>
        <v>2000</v>
      </c>
      <c r="F16" t="str">
        <f>'I. liga FIG'!F9</f>
        <v>GK Vítkovice</v>
      </c>
      <c r="G16" t="str">
        <f>'I. liga FIG'!G9</f>
        <v>Grmelová</v>
      </c>
      <c r="H16" s="3">
        <f>'I. liga FIG'!H9</f>
        <v>0</v>
      </c>
      <c r="I16" s="3">
        <f>'I. liga FIG'!I9</f>
        <v>0</v>
      </c>
      <c r="J16" s="3">
        <f>'I. liga FIG'!J9</f>
        <v>0</v>
      </c>
      <c r="K16" s="3">
        <f>'I. liga FIG'!K9</f>
        <v>0</v>
      </c>
      <c r="L16" s="3">
        <f>'I. liga FIG'!L9</f>
        <v>0</v>
      </c>
      <c r="M16" s="3">
        <f>'I. liga FIG'!M9</f>
        <v>0</v>
      </c>
      <c r="N16" s="3">
        <f>'I. liga FIG'!N9</f>
        <v>0</v>
      </c>
      <c r="O16" s="3">
        <f>'I. liga FIG'!O9</f>
        <v>0</v>
      </c>
      <c r="P16" s="3">
        <f>'I. liga FIG'!P9</f>
        <v>3.6</v>
      </c>
      <c r="Q16" s="3">
        <f>'I. liga FIG'!Q9</f>
        <v>7.55</v>
      </c>
      <c r="R16" s="3">
        <f>'I. liga FIG'!R9</f>
        <v>0</v>
      </c>
      <c r="S16" s="3">
        <f>'I. liga FIG'!S9</f>
        <v>11.15</v>
      </c>
      <c r="T16" s="3">
        <f>'I. liga FIG'!T9</f>
        <v>3.3</v>
      </c>
      <c r="U16" s="3">
        <f>'I. liga FIG'!U9</f>
        <v>7.05</v>
      </c>
      <c r="V16" s="3">
        <f>'I. liga FIG'!V9</f>
        <v>0</v>
      </c>
      <c r="W16" s="3">
        <f>'I. liga FIG'!W9</f>
        <v>10.35</v>
      </c>
      <c r="X16" s="3">
        <f>'I. liga FIG'!X9</f>
        <v>21.5</v>
      </c>
      <c r="Z16">
        <f>X12</f>
        <v>122.75000000000001</v>
      </c>
      <c r="AA16" t="str">
        <f>D7</f>
        <v>Tělocvičná jednota Sokol Moravská Ostrava 1</v>
      </c>
      <c r="AB16">
        <v>5</v>
      </c>
    </row>
    <row r="17" spans="1:28" x14ac:dyDescent="0.25">
      <c r="A17" s="16"/>
      <c r="B17" s="4"/>
      <c r="C17" s="4"/>
      <c r="D17" s="4" t="s">
        <v>59</v>
      </c>
      <c r="E17" s="4"/>
      <c r="F17" s="4"/>
      <c r="G17" s="4"/>
      <c r="H17" s="4"/>
      <c r="I17" s="4"/>
      <c r="J17" s="4">
        <v>0</v>
      </c>
      <c r="K17" s="4">
        <f>LARGE(K14:K16,3)+LARGE(K14:K16,2)+LARGE(K14:K16,1)-J17</f>
        <v>24.55</v>
      </c>
      <c r="L17" s="4"/>
      <c r="M17" s="4"/>
      <c r="N17" s="4">
        <v>0</v>
      </c>
      <c r="O17" s="4">
        <f>LARGE(O14:O16,3)+LARGE(O14:O16,2)+LARGE(O14:O16,1)-N17</f>
        <v>18.05</v>
      </c>
      <c r="P17" s="4"/>
      <c r="Q17" s="4"/>
      <c r="R17" s="4">
        <v>0</v>
      </c>
      <c r="S17" s="4">
        <f>LARGE(S14:S16,3)+LARGE(S14:S16,2)+LARGE(S14:S16,1)-R17</f>
        <v>32.15</v>
      </c>
      <c r="T17" s="4"/>
      <c r="U17" s="4"/>
      <c r="V17" s="4">
        <v>0</v>
      </c>
      <c r="W17" s="4">
        <f>LARGE(W14:W16,3)+LARGE(W14:W16,2)+LARGE(W14:W16,1)-V17</f>
        <v>31.4</v>
      </c>
      <c r="X17" s="4">
        <f>K17+O17+S17+W17</f>
        <v>106.15</v>
      </c>
      <c r="Z17">
        <f>X12</f>
        <v>122.75000000000001</v>
      </c>
      <c r="AA17" t="str">
        <f>D7</f>
        <v>Tělocvičná jednota Sokol Moravská Ostrava 1</v>
      </c>
      <c r="AB17">
        <v>6</v>
      </c>
    </row>
    <row r="22" spans="1:28" x14ac:dyDescent="0.25">
      <c r="D22" s="15" t="s">
        <v>268</v>
      </c>
      <c r="E22" s="15"/>
      <c r="F22" s="18"/>
      <c r="G22" s="18"/>
      <c r="H22" s="18"/>
      <c r="V22" s="15" t="s">
        <v>270</v>
      </c>
      <c r="W22" s="15"/>
      <c r="X22" s="15"/>
    </row>
    <row r="23" spans="1:28" x14ac:dyDescent="0.25">
      <c r="D23" s="15" t="s">
        <v>267</v>
      </c>
      <c r="E23" s="15"/>
      <c r="F23" s="18"/>
      <c r="G23" s="18"/>
      <c r="H23" s="18"/>
      <c r="V23" s="15" t="s">
        <v>269</v>
      </c>
      <c r="W23" s="15"/>
      <c r="X23" s="15"/>
    </row>
    <row r="26" spans="1:28" x14ac:dyDescent="0.25">
      <c r="D26" s="50"/>
      <c r="E26" s="50"/>
      <c r="F26" s="50"/>
      <c r="G26" s="61" t="s">
        <v>271</v>
      </c>
      <c r="H26" s="62"/>
      <c r="I26" s="62"/>
      <c r="J26" s="62"/>
      <c r="K26" s="62"/>
      <c r="L26" s="62"/>
      <c r="M26" s="62"/>
      <c r="N26" s="62"/>
      <c r="O26" s="62"/>
      <c r="P26" s="62"/>
      <c r="Q26" s="63"/>
    </row>
    <row r="27" spans="1:28" x14ac:dyDescent="0.25">
      <c r="D27" s="59"/>
      <c r="E27" s="50"/>
      <c r="F27" s="50"/>
      <c r="G27" s="60" t="s">
        <v>272</v>
      </c>
      <c r="H27" s="45"/>
      <c r="I27" s="45" t="s">
        <v>288</v>
      </c>
      <c r="J27" s="45"/>
      <c r="K27" s="45"/>
      <c r="L27" s="45" t="s">
        <v>276</v>
      </c>
      <c r="M27" s="45"/>
      <c r="N27" s="45"/>
      <c r="O27" s="45" t="s">
        <v>283</v>
      </c>
      <c r="P27" s="45"/>
      <c r="Q27" s="79"/>
    </row>
    <row r="28" spans="1:28" x14ac:dyDescent="0.25">
      <c r="D28" s="38"/>
      <c r="E28" s="56"/>
      <c r="F28" s="56"/>
      <c r="G28" s="32" t="s">
        <v>273</v>
      </c>
      <c r="H28" s="39"/>
      <c r="I28" s="39" t="s">
        <v>222</v>
      </c>
      <c r="J28" s="39"/>
      <c r="K28" s="39"/>
      <c r="L28" s="84" t="s">
        <v>289</v>
      </c>
      <c r="M28" s="84"/>
      <c r="N28" s="84"/>
      <c r="O28" s="84" t="s">
        <v>163</v>
      </c>
      <c r="P28" s="84"/>
      <c r="Q28" s="78"/>
    </row>
    <row r="29" spans="1:28" x14ac:dyDescent="0.25">
      <c r="D29" s="74"/>
      <c r="E29" s="56"/>
      <c r="F29" s="56"/>
      <c r="G29" s="47" t="s">
        <v>287</v>
      </c>
      <c r="H29" s="84"/>
      <c r="I29" s="39" t="s">
        <v>285</v>
      </c>
      <c r="J29" s="39"/>
      <c r="K29" s="39"/>
      <c r="L29" s="39" t="s">
        <v>277</v>
      </c>
      <c r="M29" s="39"/>
      <c r="N29" s="39"/>
      <c r="O29" s="84" t="s">
        <v>281</v>
      </c>
      <c r="P29" s="84"/>
      <c r="Q29" s="78"/>
    </row>
    <row r="30" spans="1:28" x14ac:dyDescent="0.25">
      <c r="D30" s="74"/>
      <c r="E30" s="56"/>
      <c r="F30" s="56"/>
      <c r="G30" s="48" t="s">
        <v>278</v>
      </c>
      <c r="H30" s="87"/>
      <c r="I30" s="40" t="s">
        <v>284</v>
      </c>
      <c r="J30" s="40"/>
      <c r="K30" s="40"/>
      <c r="L30" s="87" t="s">
        <v>275</v>
      </c>
      <c r="M30" s="87"/>
      <c r="N30" s="87"/>
      <c r="O30" s="87" t="s">
        <v>290</v>
      </c>
      <c r="P30" s="87"/>
      <c r="Q30" s="83"/>
    </row>
    <row r="31" spans="1:28" x14ac:dyDescent="0.25">
      <c r="D31" s="29"/>
      <c r="E31" s="29"/>
      <c r="F31" s="29"/>
      <c r="G31" s="29"/>
      <c r="H31" s="29"/>
      <c r="I31" s="29"/>
      <c r="J31" s="29"/>
    </row>
  </sheetData>
  <sheetProtection formatCells="0" formatColumns="0" formatRows="0" insertColumns="0" insertRows="0" insertHyperlinks="0" deleteColumns="0" deleteRows="0" sort="0" autoFilter="0" pivotTables="0"/>
  <mergeCells count="23">
    <mergeCell ref="O28:Q28"/>
    <mergeCell ref="G29:H29"/>
    <mergeCell ref="I29:K29"/>
    <mergeCell ref="L29:N29"/>
    <mergeCell ref="O29:Q29"/>
    <mergeCell ref="G30:H30"/>
    <mergeCell ref="I30:K30"/>
    <mergeCell ref="L30:N30"/>
    <mergeCell ref="O30:Q30"/>
    <mergeCell ref="G26:Q26"/>
    <mergeCell ref="G27:H27"/>
    <mergeCell ref="I27:K27"/>
    <mergeCell ref="L27:N27"/>
    <mergeCell ref="O27:Q27"/>
    <mergeCell ref="G28:H28"/>
    <mergeCell ref="I28:K28"/>
    <mergeCell ref="L28:N28"/>
    <mergeCell ref="A8:A12"/>
    <mergeCell ref="A14:A17"/>
    <mergeCell ref="V23:X23"/>
    <mergeCell ref="V22:X22"/>
    <mergeCell ref="D23:E23"/>
    <mergeCell ref="D22:E22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topLeftCell="A5" zoomScale="85" zoomScaleNormal="85" workbookViewId="0">
      <selection activeCell="H30" sqref="H30"/>
    </sheetView>
  </sheetViews>
  <sheetFormatPr defaultRowHeight="15" x14ac:dyDescent="0.25"/>
  <cols>
    <col min="1" max="1" width="6.5703125" customWidth="1"/>
    <col min="2" max="3" width="10" hidden="1" customWidth="1"/>
    <col min="4" max="4" width="18.7109375" customWidth="1"/>
    <col min="5" max="5" width="6.42578125" customWidth="1"/>
    <col min="6" max="6" width="27.140625" customWidth="1"/>
    <col min="7" max="7" width="17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7" ht="18.75" x14ac:dyDescent="0.3">
      <c r="D1" s="1" t="s">
        <v>263</v>
      </c>
    </row>
    <row r="2" spans="1:27" ht="18.75" x14ac:dyDescent="0.3">
      <c r="D2" s="1" t="s">
        <v>1</v>
      </c>
    </row>
    <row r="3" spans="1:27" ht="18.75" x14ac:dyDescent="0.3">
      <c r="D3" s="1" t="s">
        <v>113</v>
      </c>
    </row>
    <row r="6" spans="1:27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91" t="s">
        <v>10</v>
      </c>
      <c r="I6" s="91" t="s">
        <v>11</v>
      </c>
      <c r="J6" s="91" t="s">
        <v>12</v>
      </c>
      <c r="K6" s="91" t="s">
        <v>13</v>
      </c>
      <c r="L6" s="91" t="s">
        <v>10</v>
      </c>
      <c r="M6" s="91" t="s">
        <v>11</v>
      </c>
      <c r="N6" s="91" t="s">
        <v>12</v>
      </c>
      <c r="O6" s="91" t="s">
        <v>14</v>
      </c>
      <c r="P6" s="91" t="s">
        <v>10</v>
      </c>
      <c r="Q6" s="91" t="s">
        <v>11</v>
      </c>
      <c r="R6" s="91" t="s">
        <v>12</v>
      </c>
      <c r="S6" s="91" t="s">
        <v>15</v>
      </c>
      <c r="T6" s="91" t="s">
        <v>10</v>
      </c>
      <c r="U6" s="91" t="s">
        <v>11</v>
      </c>
      <c r="V6" s="91" t="s">
        <v>12</v>
      </c>
      <c r="W6" s="91" t="s">
        <v>16</v>
      </c>
      <c r="X6" s="91" t="s">
        <v>17</v>
      </c>
      <c r="Y6" s="2" t="s">
        <v>18</v>
      </c>
      <c r="Z6" s="2" t="s">
        <v>19</v>
      </c>
    </row>
    <row r="7" spans="1:27" x14ac:dyDescent="0.25">
      <c r="A7" s="14" t="s">
        <v>235</v>
      </c>
      <c r="B7">
        <v>494451</v>
      </c>
      <c r="C7">
        <v>7791</v>
      </c>
      <c r="D7" t="s">
        <v>117</v>
      </c>
      <c r="E7">
        <v>2008</v>
      </c>
      <c r="F7" t="s">
        <v>21</v>
      </c>
      <c r="G7" t="s">
        <v>118</v>
      </c>
      <c r="H7" s="3">
        <v>2.8</v>
      </c>
      <c r="I7" s="3">
        <v>9</v>
      </c>
      <c r="J7" s="3">
        <v>0</v>
      </c>
      <c r="K7" s="4">
        <f>H7+I7-J7</f>
        <v>11.8</v>
      </c>
      <c r="L7" s="3">
        <v>1.9</v>
      </c>
      <c r="M7" s="3">
        <v>7.45</v>
      </c>
      <c r="N7" s="3">
        <v>0</v>
      </c>
      <c r="O7" s="4">
        <f>L7+M7-N7</f>
        <v>9.35</v>
      </c>
      <c r="P7" s="3">
        <v>2.6</v>
      </c>
      <c r="Q7" s="3">
        <v>8</v>
      </c>
      <c r="R7" s="3">
        <v>0</v>
      </c>
      <c r="S7" s="4">
        <f>P7+Q7-R7</f>
        <v>10.6</v>
      </c>
      <c r="T7" s="3">
        <v>3.4</v>
      </c>
      <c r="U7" s="3">
        <v>7.85</v>
      </c>
      <c r="V7" s="3">
        <v>0</v>
      </c>
      <c r="W7" s="4">
        <f>T7+U7-V7</f>
        <v>11.25</v>
      </c>
      <c r="X7" s="4">
        <f>K7+O7+S7+W7</f>
        <v>43</v>
      </c>
      <c r="Z7" t="s">
        <v>116</v>
      </c>
    </row>
    <row r="8" spans="1:27" x14ac:dyDescent="0.25">
      <c r="A8" s="14" t="s">
        <v>236</v>
      </c>
      <c r="B8">
        <v>671537</v>
      </c>
      <c r="C8">
        <v>7791</v>
      </c>
      <c r="D8" t="s">
        <v>123</v>
      </c>
      <c r="E8">
        <v>2005</v>
      </c>
      <c r="F8" t="s">
        <v>21</v>
      </c>
      <c r="G8" t="s">
        <v>115</v>
      </c>
      <c r="H8" s="3">
        <v>2.8</v>
      </c>
      <c r="I8" s="3">
        <v>8.15</v>
      </c>
      <c r="J8" s="3">
        <v>0</v>
      </c>
      <c r="K8" s="4">
        <f>H8+I8-J8</f>
        <v>10.95</v>
      </c>
      <c r="L8" s="3">
        <v>1.3</v>
      </c>
      <c r="M8" s="3">
        <v>8.0500000000000007</v>
      </c>
      <c r="N8" s="3">
        <v>0</v>
      </c>
      <c r="O8" s="4">
        <f>L8+M8-N8</f>
        <v>9.3500000000000014</v>
      </c>
      <c r="P8" s="3">
        <v>3.3</v>
      </c>
      <c r="Q8" s="3">
        <v>8.1</v>
      </c>
      <c r="R8" s="3">
        <v>0</v>
      </c>
      <c r="S8" s="4">
        <f>P8+Q8-R8</f>
        <v>11.399999999999999</v>
      </c>
      <c r="T8" s="3">
        <v>2.8</v>
      </c>
      <c r="U8" s="3">
        <v>7.6</v>
      </c>
      <c r="V8" s="3">
        <v>0</v>
      </c>
      <c r="W8" s="4">
        <f>T8+U8-V8</f>
        <v>10.399999999999999</v>
      </c>
      <c r="X8" s="4">
        <f>K8+O8+S8+W8</f>
        <v>42.099999999999994</v>
      </c>
      <c r="Z8" t="s">
        <v>116</v>
      </c>
    </row>
    <row r="9" spans="1:27" x14ac:dyDescent="0.25">
      <c r="A9" s="14" t="s">
        <v>240</v>
      </c>
      <c r="B9">
        <v>802828</v>
      </c>
      <c r="C9">
        <v>7791</v>
      </c>
      <c r="D9" t="s">
        <v>121</v>
      </c>
      <c r="E9">
        <v>2008</v>
      </c>
      <c r="F9" t="s">
        <v>21</v>
      </c>
      <c r="G9" t="s">
        <v>118</v>
      </c>
      <c r="H9" s="3">
        <v>3.5</v>
      </c>
      <c r="I9" s="3">
        <v>8.9499999999999993</v>
      </c>
      <c r="J9" s="3">
        <v>0</v>
      </c>
      <c r="K9" s="4">
        <f>H9+I9-J9</f>
        <v>12.45</v>
      </c>
      <c r="L9" s="3">
        <v>2.1</v>
      </c>
      <c r="M9" s="3">
        <v>7.55</v>
      </c>
      <c r="N9" s="3">
        <v>0</v>
      </c>
      <c r="O9" s="4">
        <f>L9+M9-N9</f>
        <v>9.65</v>
      </c>
      <c r="P9" s="3">
        <v>3.5</v>
      </c>
      <c r="Q9" s="3">
        <v>5.95</v>
      </c>
      <c r="R9" s="3">
        <v>0</v>
      </c>
      <c r="S9" s="4">
        <f>P9+Q9-R9</f>
        <v>9.4499999999999993</v>
      </c>
      <c r="T9" s="3">
        <v>2.7</v>
      </c>
      <c r="U9" s="3">
        <v>7.75</v>
      </c>
      <c r="V9" s="3">
        <v>0</v>
      </c>
      <c r="W9" s="4">
        <f>T9+U9-V9</f>
        <v>10.45</v>
      </c>
      <c r="X9" s="4">
        <f>K9+O9+S9+W9</f>
        <v>42</v>
      </c>
      <c r="Z9" t="s">
        <v>116</v>
      </c>
    </row>
    <row r="10" spans="1:27" x14ac:dyDescent="0.25">
      <c r="A10" s="14" t="s">
        <v>239</v>
      </c>
      <c r="B10">
        <v>309960</v>
      </c>
      <c r="C10">
        <v>7791</v>
      </c>
      <c r="D10" t="s">
        <v>130</v>
      </c>
      <c r="E10">
        <v>2009</v>
      </c>
      <c r="F10" t="s">
        <v>51</v>
      </c>
      <c r="G10" t="s">
        <v>131</v>
      </c>
      <c r="H10" s="3">
        <v>2</v>
      </c>
      <c r="I10" s="3">
        <v>9.4</v>
      </c>
      <c r="J10" s="3">
        <v>0</v>
      </c>
      <c r="K10" s="4">
        <f>H10+I10-J10</f>
        <v>11.4</v>
      </c>
      <c r="L10" s="3">
        <v>1.3</v>
      </c>
      <c r="M10" s="3">
        <v>8</v>
      </c>
      <c r="N10" s="3">
        <v>0</v>
      </c>
      <c r="O10" s="4">
        <f>L10+M10-N10</f>
        <v>9.3000000000000007</v>
      </c>
      <c r="P10" s="3">
        <v>3.4</v>
      </c>
      <c r="Q10" s="3">
        <v>7.65</v>
      </c>
      <c r="R10" s="3">
        <v>0</v>
      </c>
      <c r="S10" s="4">
        <f>P10+Q10-R10</f>
        <v>11.05</v>
      </c>
      <c r="T10" s="3">
        <v>2.2000000000000002</v>
      </c>
      <c r="U10" s="3">
        <v>7.9</v>
      </c>
      <c r="V10" s="3">
        <v>0</v>
      </c>
      <c r="W10" s="4">
        <f>T10+U10-V10</f>
        <v>10.100000000000001</v>
      </c>
      <c r="X10" s="4">
        <f>K10+O10+S10+W10</f>
        <v>41.850000000000009</v>
      </c>
      <c r="Z10" t="s">
        <v>116</v>
      </c>
    </row>
    <row r="11" spans="1:27" x14ac:dyDescent="0.25">
      <c r="A11" s="14" t="s">
        <v>241</v>
      </c>
      <c r="B11">
        <v>379495</v>
      </c>
      <c r="C11">
        <v>7791</v>
      </c>
      <c r="D11" t="s">
        <v>119</v>
      </c>
      <c r="E11">
        <v>2006</v>
      </c>
      <c r="F11" t="s">
        <v>21</v>
      </c>
      <c r="G11" t="s">
        <v>118</v>
      </c>
      <c r="H11" s="3">
        <v>2.8</v>
      </c>
      <c r="I11" s="3">
        <v>8</v>
      </c>
      <c r="J11" s="3">
        <v>0</v>
      </c>
      <c r="K11" s="4">
        <f>H11+I11-J11</f>
        <v>10.8</v>
      </c>
      <c r="L11" s="3">
        <v>2.5</v>
      </c>
      <c r="M11" s="3">
        <v>7.45</v>
      </c>
      <c r="N11" s="3">
        <v>0</v>
      </c>
      <c r="O11" s="4">
        <f>L11+M11-N11</f>
        <v>9.9499999999999993</v>
      </c>
      <c r="P11" s="3">
        <v>3.6</v>
      </c>
      <c r="Q11" s="3">
        <v>6.3</v>
      </c>
      <c r="R11" s="3">
        <v>0</v>
      </c>
      <c r="S11" s="4">
        <f>P11+Q11-R11</f>
        <v>9.9</v>
      </c>
      <c r="T11" s="3">
        <v>3.2</v>
      </c>
      <c r="U11" s="3">
        <v>7.2</v>
      </c>
      <c r="V11" s="3">
        <v>0</v>
      </c>
      <c r="W11" s="4">
        <f>T11+U11-V11</f>
        <v>10.4</v>
      </c>
      <c r="X11" s="4">
        <f>K11+O11+S11+W11</f>
        <v>41.05</v>
      </c>
      <c r="Z11" t="s">
        <v>116</v>
      </c>
    </row>
    <row r="12" spans="1:27" x14ac:dyDescent="0.25">
      <c r="A12" s="14" t="s">
        <v>237</v>
      </c>
      <c r="B12">
        <v>270654</v>
      </c>
      <c r="C12">
        <v>7791</v>
      </c>
      <c r="D12" t="s">
        <v>114</v>
      </c>
      <c r="E12">
        <v>2007</v>
      </c>
      <c r="F12" t="s">
        <v>21</v>
      </c>
      <c r="G12" t="s">
        <v>115</v>
      </c>
      <c r="H12" s="3">
        <v>2.8</v>
      </c>
      <c r="I12" s="3">
        <v>9.15</v>
      </c>
      <c r="J12" s="3">
        <v>0</v>
      </c>
      <c r="K12" s="4">
        <f>H12+I12-J12</f>
        <v>11.95</v>
      </c>
      <c r="L12" s="3">
        <v>1.3</v>
      </c>
      <c r="M12" s="3">
        <v>7.6</v>
      </c>
      <c r="N12" s="3">
        <v>0</v>
      </c>
      <c r="O12" s="4">
        <f>L12+M12-N12</f>
        <v>8.9</v>
      </c>
      <c r="P12" s="3">
        <v>2.4</v>
      </c>
      <c r="Q12" s="3">
        <v>7.1</v>
      </c>
      <c r="R12" s="3">
        <v>0</v>
      </c>
      <c r="S12" s="4">
        <f>P12+Q12-R12</f>
        <v>9.5</v>
      </c>
      <c r="T12" s="3">
        <v>3.1</v>
      </c>
      <c r="U12" s="3">
        <v>7.5</v>
      </c>
      <c r="V12" s="3">
        <v>0</v>
      </c>
      <c r="W12" s="4">
        <f>T12+U12-V12</f>
        <v>10.6</v>
      </c>
      <c r="X12" s="4">
        <f>K12+O12+S12+W12</f>
        <v>40.950000000000003</v>
      </c>
      <c r="Z12" t="s">
        <v>116</v>
      </c>
    </row>
    <row r="13" spans="1:27" x14ac:dyDescent="0.25">
      <c r="A13" s="14" t="s">
        <v>243</v>
      </c>
      <c r="B13">
        <v>428668</v>
      </c>
      <c r="C13">
        <v>7791</v>
      </c>
      <c r="D13" t="s">
        <v>132</v>
      </c>
      <c r="E13">
        <v>2009</v>
      </c>
      <c r="F13" t="s">
        <v>51</v>
      </c>
      <c r="G13" t="s">
        <v>131</v>
      </c>
      <c r="H13" s="3">
        <v>2</v>
      </c>
      <c r="I13" s="3">
        <v>9.3000000000000007</v>
      </c>
      <c r="J13" s="3">
        <v>0</v>
      </c>
      <c r="K13" s="4">
        <f>H13+I13-J13</f>
        <v>11.3</v>
      </c>
      <c r="L13" s="3">
        <v>1.4</v>
      </c>
      <c r="M13" s="3">
        <v>7.3</v>
      </c>
      <c r="N13" s="3">
        <v>0</v>
      </c>
      <c r="O13" s="4">
        <f>L13+M13-N13</f>
        <v>8.6999999999999993</v>
      </c>
      <c r="P13" s="3">
        <v>2.9</v>
      </c>
      <c r="Q13" s="3">
        <v>7.05</v>
      </c>
      <c r="R13" s="3">
        <v>0</v>
      </c>
      <c r="S13" s="4">
        <f>P13+Q13-R13</f>
        <v>9.9499999999999993</v>
      </c>
      <c r="T13" s="3">
        <v>2.2999999999999998</v>
      </c>
      <c r="U13" s="3">
        <v>8.1</v>
      </c>
      <c r="V13" s="3">
        <v>0</v>
      </c>
      <c r="W13" s="4">
        <f>T13+U13-V13</f>
        <v>10.399999999999999</v>
      </c>
      <c r="X13" s="4">
        <f>K13+O13+S13+W13</f>
        <v>40.349999999999994</v>
      </c>
      <c r="Z13" t="s">
        <v>125</v>
      </c>
      <c r="AA13" s="3"/>
    </row>
    <row r="14" spans="1:27" x14ac:dyDescent="0.25">
      <c r="A14" s="14" t="s">
        <v>238</v>
      </c>
      <c r="B14">
        <v>318398</v>
      </c>
      <c r="C14">
        <v>7791</v>
      </c>
      <c r="D14" t="s">
        <v>120</v>
      </c>
      <c r="E14">
        <v>2007</v>
      </c>
      <c r="F14" t="s">
        <v>21</v>
      </c>
      <c r="G14" t="s">
        <v>105</v>
      </c>
      <c r="H14" s="3">
        <v>2.8</v>
      </c>
      <c r="I14" s="3">
        <v>8.6999999999999993</v>
      </c>
      <c r="J14" s="3">
        <v>0</v>
      </c>
      <c r="K14" s="4">
        <f>H14+I14-J14</f>
        <v>11.5</v>
      </c>
      <c r="L14" s="3">
        <v>1.3</v>
      </c>
      <c r="M14" s="3">
        <v>6.75</v>
      </c>
      <c r="N14" s="3">
        <v>0</v>
      </c>
      <c r="O14" s="4">
        <f>L14+M14-N14</f>
        <v>8.0500000000000007</v>
      </c>
      <c r="P14" s="3">
        <v>2.8</v>
      </c>
      <c r="Q14" s="3">
        <v>7.85</v>
      </c>
      <c r="R14" s="3">
        <v>0</v>
      </c>
      <c r="S14" s="4">
        <f>P14+Q14-R14</f>
        <v>10.649999999999999</v>
      </c>
      <c r="T14" s="3">
        <v>2.5</v>
      </c>
      <c r="U14" s="3">
        <v>7.65</v>
      </c>
      <c r="V14" s="3">
        <v>0</v>
      </c>
      <c r="W14" s="4">
        <f>T14+U14-V14</f>
        <v>10.15</v>
      </c>
      <c r="X14" s="4">
        <f>K14+O14+S14+W14</f>
        <v>40.35</v>
      </c>
      <c r="Z14" t="s">
        <v>116</v>
      </c>
      <c r="AA14" s="3"/>
    </row>
    <row r="15" spans="1:27" x14ac:dyDescent="0.25">
      <c r="A15" s="14" t="s">
        <v>242</v>
      </c>
      <c r="B15">
        <v>879123</v>
      </c>
      <c r="C15">
        <v>4142</v>
      </c>
      <c r="D15" t="s">
        <v>127</v>
      </c>
      <c r="E15">
        <v>2008</v>
      </c>
      <c r="F15" t="s">
        <v>51</v>
      </c>
      <c r="G15" t="s">
        <v>109</v>
      </c>
      <c r="H15" s="3">
        <v>2</v>
      </c>
      <c r="I15" s="3">
        <v>9.1</v>
      </c>
      <c r="J15" s="3">
        <v>0</v>
      </c>
      <c r="K15" s="4">
        <f>H15+I15-J15</f>
        <v>11.1</v>
      </c>
      <c r="L15" s="3">
        <v>1.3</v>
      </c>
      <c r="M15" s="3">
        <v>7.45</v>
      </c>
      <c r="N15" s="3">
        <v>0</v>
      </c>
      <c r="O15" s="4">
        <f>L15+M15-N15</f>
        <v>8.75</v>
      </c>
      <c r="P15" s="3">
        <v>3.3</v>
      </c>
      <c r="Q15" s="3">
        <v>5.9</v>
      </c>
      <c r="R15" s="3">
        <v>0</v>
      </c>
      <c r="S15" s="4">
        <f>P15+Q15-R15</f>
        <v>9.1999999999999993</v>
      </c>
      <c r="T15" s="3">
        <v>2.2000000000000002</v>
      </c>
      <c r="U15" s="3">
        <v>7.9</v>
      </c>
      <c r="V15" s="3">
        <v>0</v>
      </c>
      <c r="W15" s="4">
        <f>T15+U15-V15</f>
        <v>10.100000000000001</v>
      </c>
      <c r="X15" s="4">
        <f>K15+O15+S15+W15</f>
        <v>39.150000000000006</v>
      </c>
      <c r="AA15" s="3"/>
    </row>
    <row r="16" spans="1:27" x14ac:dyDescent="0.25">
      <c r="A16" s="14" t="s">
        <v>244</v>
      </c>
      <c r="B16">
        <v>141453</v>
      </c>
      <c r="C16">
        <v>4142</v>
      </c>
      <c r="D16" t="s">
        <v>124</v>
      </c>
      <c r="E16">
        <v>2008</v>
      </c>
      <c r="F16" t="s">
        <v>21</v>
      </c>
      <c r="G16" t="s">
        <v>115</v>
      </c>
      <c r="H16" s="3">
        <v>2.4</v>
      </c>
      <c r="I16" s="3">
        <v>8.9</v>
      </c>
      <c r="J16" s="3">
        <v>0</v>
      </c>
      <c r="K16" s="4">
        <f>H16+I16-J16</f>
        <v>11.3</v>
      </c>
      <c r="L16" s="3">
        <v>1.3</v>
      </c>
      <c r="M16" s="3">
        <v>7.1</v>
      </c>
      <c r="N16" s="3">
        <v>0</v>
      </c>
      <c r="O16" s="4">
        <f>L16+M16-N16</f>
        <v>8.4</v>
      </c>
      <c r="P16" s="3">
        <v>2.1</v>
      </c>
      <c r="Q16" s="3">
        <v>6.4</v>
      </c>
      <c r="R16" s="3">
        <v>0</v>
      </c>
      <c r="S16" s="4">
        <f>P16+Q16-R16</f>
        <v>8.5</v>
      </c>
      <c r="T16" s="3">
        <v>2.6</v>
      </c>
      <c r="U16" s="3">
        <v>7.6</v>
      </c>
      <c r="V16" s="3">
        <v>0</v>
      </c>
      <c r="W16" s="4">
        <f>T16+U16-V16</f>
        <v>10.199999999999999</v>
      </c>
      <c r="X16" s="4">
        <f>K16+O16+S16+W16</f>
        <v>38.400000000000006</v>
      </c>
      <c r="AA16" s="3"/>
    </row>
    <row r="17" spans="1:27" x14ac:dyDescent="0.25">
      <c r="A17" s="14" t="s">
        <v>245</v>
      </c>
      <c r="B17">
        <v>983487</v>
      </c>
      <c r="C17">
        <v>4142</v>
      </c>
      <c r="D17" t="s">
        <v>137</v>
      </c>
      <c r="E17">
        <v>2010</v>
      </c>
      <c r="F17" t="s">
        <v>51</v>
      </c>
      <c r="G17" t="s">
        <v>131</v>
      </c>
      <c r="H17" s="3">
        <v>2</v>
      </c>
      <c r="I17" s="3">
        <v>8.9499999999999993</v>
      </c>
      <c r="J17" s="3">
        <v>0</v>
      </c>
      <c r="K17" s="4">
        <f>H17+I17-J17</f>
        <v>10.95</v>
      </c>
      <c r="L17" s="3">
        <v>1.1000000000000001</v>
      </c>
      <c r="M17" s="3">
        <v>7.25</v>
      </c>
      <c r="N17" s="3">
        <v>2</v>
      </c>
      <c r="O17" s="4">
        <f>L17+M17-N17</f>
        <v>6.35</v>
      </c>
      <c r="P17" s="3">
        <v>2.6</v>
      </c>
      <c r="Q17" s="3">
        <v>8.1999999999999993</v>
      </c>
      <c r="R17" s="3">
        <v>0</v>
      </c>
      <c r="S17" s="4">
        <f>P17+Q17-R17</f>
        <v>10.799999999999999</v>
      </c>
      <c r="T17" s="3">
        <v>2.1</v>
      </c>
      <c r="U17" s="3">
        <v>7.6</v>
      </c>
      <c r="V17" s="3">
        <v>0</v>
      </c>
      <c r="W17" s="4">
        <f>T17+U17-V17</f>
        <v>9.6999999999999993</v>
      </c>
      <c r="X17" s="4">
        <f>K17+O17+S17+W17</f>
        <v>37.799999999999997</v>
      </c>
      <c r="AA17" s="3"/>
    </row>
    <row r="18" spans="1:27" x14ac:dyDescent="0.25">
      <c r="A18" s="14" t="s">
        <v>246</v>
      </c>
      <c r="B18">
        <v>865886</v>
      </c>
      <c r="C18">
        <v>4142</v>
      </c>
      <c r="D18" t="s">
        <v>128</v>
      </c>
      <c r="E18">
        <v>2007</v>
      </c>
      <c r="F18" t="s">
        <v>51</v>
      </c>
      <c r="G18" t="s">
        <v>129</v>
      </c>
      <c r="H18" s="3">
        <v>2</v>
      </c>
      <c r="I18" s="3">
        <v>8.6999999999999993</v>
      </c>
      <c r="J18" s="3">
        <v>0</v>
      </c>
      <c r="K18" s="4">
        <f>H18+I18-J18</f>
        <v>10.7</v>
      </c>
      <c r="L18" s="3">
        <v>1.1000000000000001</v>
      </c>
      <c r="M18" s="3">
        <v>7.35</v>
      </c>
      <c r="N18" s="3">
        <v>0</v>
      </c>
      <c r="O18" s="4">
        <f>L18+M18-N18</f>
        <v>8.4499999999999993</v>
      </c>
      <c r="P18" s="3">
        <v>2.4</v>
      </c>
      <c r="Q18" s="3">
        <v>5.8</v>
      </c>
      <c r="R18" s="3">
        <v>0</v>
      </c>
      <c r="S18" s="4">
        <f>P18+Q18-R18</f>
        <v>8.1999999999999993</v>
      </c>
      <c r="T18" s="3">
        <v>2.1</v>
      </c>
      <c r="U18" s="3">
        <v>7.3</v>
      </c>
      <c r="V18" s="3">
        <v>0</v>
      </c>
      <c r="W18" s="4">
        <f>T18+U18-V18</f>
        <v>9.4</v>
      </c>
      <c r="X18" s="4">
        <f>K18+O18+S18+W18</f>
        <v>36.75</v>
      </c>
      <c r="AA18" s="3"/>
    </row>
    <row r="19" spans="1:27" x14ac:dyDescent="0.25">
      <c r="A19" s="14" t="s">
        <v>247</v>
      </c>
      <c r="B19">
        <v>845655</v>
      </c>
      <c r="C19">
        <v>4142</v>
      </c>
      <c r="D19" t="s">
        <v>135</v>
      </c>
      <c r="E19">
        <v>2011</v>
      </c>
      <c r="F19" t="s">
        <v>51</v>
      </c>
      <c r="G19" t="s">
        <v>131</v>
      </c>
      <c r="H19" s="3">
        <v>2</v>
      </c>
      <c r="I19" s="3">
        <v>8.5</v>
      </c>
      <c r="J19" s="3">
        <v>0</v>
      </c>
      <c r="K19" s="4">
        <f>H19+I19-J19</f>
        <v>10.5</v>
      </c>
      <c r="L19" s="3">
        <v>1.1000000000000001</v>
      </c>
      <c r="M19" s="3">
        <v>8.1</v>
      </c>
      <c r="N19" s="3">
        <v>2</v>
      </c>
      <c r="O19" s="4">
        <f>L19+M19-N19</f>
        <v>7.1999999999999993</v>
      </c>
      <c r="P19" s="3">
        <v>2.5</v>
      </c>
      <c r="Q19" s="3">
        <v>7.3</v>
      </c>
      <c r="R19" s="3">
        <v>0</v>
      </c>
      <c r="S19" s="4">
        <f>P19+Q19-R19</f>
        <v>9.8000000000000007</v>
      </c>
      <c r="T19" s="3">
        <v>2.1</v>
      </c>
      <c r="U19" s="3">
        <v>7.05</v>
      </c>
      <c r="V19" s="3">
        <v>0</v>
      </c>
      <c r="W19" s="4">
        <f>T19+U19-V19</f>
        <v>9.15</v>
      </c>
      <c r="X19" s="4">
        <f>K19+O19+S19+W19</f>
        <v>36.65</v>
      </c>
      <c r="AA19" s="3"/>
    </row>
    <row r="20" spans="1:27" x14ac:dyDescent="0.25">
      <c r="A20" s="14" t="s">
        <v>248</v>
      </c>
      <c r="B20">
        <v>887983</v>
      </c>
      <c r="C20">
        <v>4142</v>
      </c>
      <c r="D20" t="s">
        <v>122</v>
      </c>
      <c r="E20">
        <v>2008</v>
      </c>
      <c r="F20" t="s">
        <v>21</v>
      </c>
      <c r="G20" t="s">
        <v>118</v>
      </c>
      <c r="H20" s="3">
        <v>2.4</v>
      </c>
      <c r="I20" s="3">
        <v>8.85</v>
      </c>
      <c r="J20" s="3">
        <v>0</v>
      </c>
      <c r="K20" s="4">
        <f>H20+I20-J20</f>
        <v>11.25</v>
      </c>
      <c r="L20" s="3">
        <v>1.3</v>
      </c>
      <c r="M20" s="3">
        <v>4.95</v>
      </c>
      <c r="N20" s="3">
        <v>0</v>
      </c>
      <c r="O20" s="4">
        <f>L20+M20-N20</f>
        <v>6.25</v>
      </c>
      <c r="P20" s="3">
        <v>2.6</v>
      </c>
      <c r="Q20" s="3">
        <v>6</v>
      </c>
      <c r="R20" s="3">
        <v>0</v>
      </c>
      <c r="S20" s="4">
        <f>P20+Q20-R20</f>
        <v>8.6</v>
      </c>
      <c r="T20" s="3">
        <v>2.1</v>
      </c>
      <c r="U20" s="3">
        <v>7.5</v>
      </c>
      <c r="V20" s="3">
        <v>0</v>
      </c>
      <c r="W20" s="4">
        <f>T20+U20-V20</f>
        <v>9.6</v>
      </c>
      <c r="X20" s="4">
        <f>K20+O20+S20+W20</f>
        <v>35.700000000000003</v>
      </c>
      <c r="AA20" s="3"/>
    </row>
    <row r="21" spans="1:27" x14ac:dyDescent="0.25">
      <c r="A21" s="14" t="s">
        <v>249</v>
      </c>
      <c r="B21">
        <v>850138</v>
      </c>
      <c r="C21">
        <v>4142</v>
      </c>
      <c r="D21" t="s">
        <v>139</v>
      </c>
      <c r="E21">
        <v>2011</v>
      </c>
      <c r="F21" t="s">
        <v>51</v>
      </c>
      <c r="G21" t="s">
        <v>131</v>
      </c>
      <c r="H21" s="3">
        <v>2</v>
      </c>
      <c r="I21" s="3">
        <v>8.1999999999999993</v>
      </c>
      <c r="J21" s="3">
        <v>0</v>
      </c>
      <c r="K21" s="4">
        <f>H21+I21-J21</f>
        <v>10.199999999999999</v>
      </c>
      <c r="L21" s="3">
        <v>1.1000000000000001</v>
      </c>
      <c r="M21" s="3">
        <v>7.9</v>
      </c>
      <c r="N21" s="3">
        <v>2</v>
      </c>
      <c r="O21" s="4">
        <f>L21+M21-N21</f>
        <v>7</v>
      </c>
      <c r="P21" s="3">
        <v>2.7</v>
      </c>
      <c r="Q21" s="3">
        <v>7.15</v>
      </c>
      <c r="R21" s="3">
        <v>0</v>
      </c>
      <c r="S21" s="4">
        <f>P21+Q21-R21</f>
        <v>9.8500000000000014</v>
      </c>
      <c r="T21" s="3">
        <v>2</v>
      </c>
      <c r="U21" s="3">
        <v>6.5</v>
      </c>
      <c r="V21" s="3">
        <v>0</v>
      </c>
      <c r="W21" s="4">
        <f>T21+U21-V21</f>
        <v>8.5</v>
      </c>
      <c r="X21" s="4">
        <f>K21+O21+S21+W21</f>
        <v>35.549999999999997</v>
      </c>
      <c r="AA21" s="3"/>
    </row>
    <row r="22" spans="1:27" x14ac:dyDescent="0.25">
      <c r="A22" s="14" t="s">
        <v>250</v>
      </c>
      <c r="B22">
        <v>595617</v>
      </c>
      <c r="C22">
        <v>4142</v>
      </c>
      <c r="D22" t="s">
        <v>134</v>
      </c>
      <c r="E22">
        <v>2010</v>
      </c>
      <c r="F22" t="s">
        <v>51</v>
      </c>
      <c r="G22" t="s">
        <v>131</v>
      </c>
      <c r="H22" s="3">
        <v>2</v>
      </c>
      <c r="I22" s="3">
        <v>8.6999999999999993</v>
      </c>
      <c r="J22" s="3">
        <v>0</v>
      </c>
      <c r="K22" s="4">
        <f>H22+I22-J22</f>
        <v>10.7</v>
      </c>
      <c r="L22" s="3">
        <v>1.1000000000000001</v>
      </c>
      <c r="M22" s="3">
        <v>7</v>
      </c>
      <c r="N22" s="3">
        <v>2</v>
      </c>
      <c r="O22" s="4">
        <f>L22+M22-N22</f>
        <v>6.1</v>
      </c>
      <c r="P22" s="3">
        <v>1.9</v>
      </c>
      <c r="Q22" s="3">
        <v>8</v>
      </c>
      <c r="R22" s="3">
        <v>0</v>
      </c>
      <c r="S22" s="4">
        <f>P22+Q22-R22</f>
        <v>9.9</v>
      </c>
      <c r="T22" s="3">
        <v>1.9</v>
      </c>
      <c r="U22" s="3">
        <v>6.5</v>
      </c>
      <c r="V22" s="3">
        <v>0</v>
      </c>
      <c r="W22" s="4">
        <f>T22+U22-V22</f>
        <v>8.4</v>
      </c>
      <c r="X22" s="4">
        <f>K22+O22+S22+W22</f>
        <v>35.099999999999994</v>
      </c>
      <c r="AA22" s="3"/>
    </row>
    <row r="23" spans="1:27" x14ac:dyDescent="0.25">
      <c r="A23" s="14" t="s">
        <v>251</v>
      </c>
      <c r="B23">
        <v>475516</v>
      </c>
      <c r="C23">
        <v>4142</v>
      </c>
      <c r="D23" t="s">
        <v>143</v>
      </c>
      <c r="E23">
        <v>2009</v>
      </c>
      <c r="F23" t="s">
        <v>51</v>
      </c>
      <c r="G23" t="s">
        <v>141</v>
      </c>
      <c r="H23" s="3">
        <v>2</v>
      </c>
      <c r="I23" s="3">
        <v>9.25</v>
      </c>
      <c r="J23" s="3">
        <v>0</v>
      </c>
      <c r="K23" s="4">
        <f>H23+I23-J23</f>
        <v>11.25</v>
      </c>
      <c r="L23" s="3">
        <v>1</v>
      </c>
      <c r="M23" s="3">
        <v>7.4</v>
      </c>
      <c r="N23" s="3">
        <v>4</v>
      </c>
      <c r="O23" s="4">
        <f>L23+M23-N23</f>
        <v>4.4000000000000004</v>
      </c>
      <c r="P23" s="3">
        <v>2.5</v>
      </c>
      <c r="Q23" s="3">
        <v>7.25</v>
      </c>
      <c r="R23" s="3">
        <v>0</v>
      </c>
      <c r="S23" s="4">
        <f>P23+Q23-R23</f>
        <v>9.75</v>
      </c>
      <c r="T23" s="3">
        <v>2</v>
      </c>
      <c r="U23" s="3">
        <v>7.6</v>
      </c>
      <c r="V23" s="3">
        <v>0</v>
      </c>
      <c r="W23" s="4">
        <f>T23+U23-V23</f>
        <v>9.6</v>
      </c>
      <c r="X23" s="4">
        <f>K23+O23+S23+W23</f>
        <v>35</v>
      </c>
      <c r="AA23" s="3"/>
    </row>
    <row r="24" spans="1:27" x14ac:dyDescent="0.25">
      <c r="A24" s="14" t="s">
        <v>252</v>
      </c>
      <c r="B24">
        <v>644366</v>
      </c>
      <c r="C24">
        <v>4142</v>
      </c>
      <c r="D24" t="s">
        <v>136</v>
      </c>
      <c r="E24">
        <v>2011</v>
      </c>
      <c r="F24" t="s">
        <v>51</v>
      </c>
      <c r="G24" t="s">
        <v>131</v>
      </c>
      <c r="H24" s="3">
        <v>2</v>
      </c>
      <c r="I24" s="3">
        <v>9.1</v>
      </c>
      <c r="J24" s="3">
        <v>0</v>
      </c>
      <c r="K24" s="4">
        <f>H24+I24-J24</f>
        <v>11.1</v>
      </c>
      <c r="L24" s="3">
        <v>1.1000000000000001</v>
      </c>
      <c r="M24" s="3">
        <v>7.45</v>
      </c>
      <c r="N24" s="3">
        <v>2</v>
      </c>
      <c r="O24" s="4">
        <f>L24+M24-N24</f>
        <v>6.5500000000000007</v>
      </c>
      <c r="P24" s="3">
        <v>2.4</v>
      </c>
      <c r="Q24" s="3">
        <v>6.15</v>
      </c>
      <c r="R24" s="3">
        <v>0</v>
      </c>
      <c r="S24" s="4">
        <f>P24+Q24-R24</f>
        <v>8.5500000000000007</v>
      </c>
      <c r="T24" s="3">
        <v>1.9</v>
      </c>
      <c r="U24" s="3">
        <v>6.8</v>
      </c>
      <c r="V24" s="3">
        <v>0</v>
      </c>
      <c r="W24" s="4">
        <f>T24+U24-V24</f>
        <v>8.6999999999999993</v>
      </c>
      <c r="X24" s="4">
        <f>K24+O24+S24+W24</f>
        <v>34.9</v>
      </c>
      <c r="AA24" s="3"/>
    </row>
    <row r="25" spans="1:27" x14ac:dyDescent="0.25">
      <c r="A25" s="14" t="s">
        <v>253</v>
      </c>
      <c r="B25">
        <v>304308</v>
      </c>
      <c r="C25">
        <v>4142</v>
      </c>
      <c r="D25" t="s">
        <v>146</v>
      </c>
      <c r="E25">
        <v>2010</v>
      </c>
      <c r="F25" t="s">
        <v>51</v>
      </c>
      <c r="G25" t="s">
        <v>141</v>
      </c>
      <c r="H25" s="3">
        <v>2</v>
      </c>
      <c r="I25" s="3">
        <v>8.9499999999999993</v>
      </c>
      <c r="J25" s="3">
        <v>0</v>
      </c>
      <c r="K25" s="4">
        <f>H25+I25-J25</f>
        <v>10.95</v>
      </c>
      <c r="L25" s="3">
        <v>1.1000000000000001</v>
      </c>
      <c r="M25" s="3">
        <v>6.7</v>
      </c>
      <c r="N25" s="3">
        <v>2</v>
      </c>
      <c r="O25" s="4">
        <f>L25+M25-N25</f>
        <v>5.8000000000000007</v>
      </c>
      <c r="P25" s="3">
        <v>2.6</v>
      </c>
      <c r="Q25" s="3">
        <v>6.65</v>
      </c>
      <c r="R25" s="3">
        <v>0</v>
      </c>
      <c r="S25" s="4">
        <f>P25+Q25-R25</f>
        <v>9.25</v>
      </c>
      <c r="T25" s="3">
        <v>1.5</v>
      </c>
      <c r="U25" s="3">
        <v>7.35</v>
      </c>
      <c r="V25" s="3">
        <v>0</v>
      </c>
      <c r="W25" s="4">
        <f>T25+U25-V25</f>
        <v>8.85</v>
      </c>
      <c r="X25" s="4">
        <f>K25+O25+S25+W25</f>
        <v>34.85</v>
      </c>
      <c r="AA25" s="3"/>
    </row>
    <row r="26" spans="1:27" x14ac:dyDescent="0.25">
      <c r="A26" s="14" t="s">
        <v>254</v>
      </c>
      <c r="B26">
        <v>175980</v>
      </c>
      <c r="C26">
        <v>4142</v>
      </c>
      <c r="D26" t="s">
        <v>142</v>
      </c>
      <c r="E26">
        <v>2009</v>
      </c>
      <c r="F26" t="s">
        <v>51</v>
      </c>
      <c r="G26" t="s">
        <v>131</v>
      </c>
      <c r="H26" s="3">
        <v>2</v>
      </c>
      <c r="I26" s="3">
        <v>8.75</v>
      </c>
      <c r="J26" s="3">
        <v>0</v>
      </c>
      <c r="K26" s="4">
        <f>H26+I26-J26</f>
        <v>10.75</v>
      </c>
      <c r="L26" s="3">
        <v>1.1000000000000001</v>
      </c>
      <c r="M26" s="3">
        <v>7.3</v>
      </c>
      <c r="N26" s="3">
        <v>2</v>
      </c>
      <c r="O26" s="4">
        <f>L26+M26-N26</f>
        <v>6.4</v>
      </c>
      <c r="P26" s="3">
        <v>2.4</v>
      </c>
      <c r="Q26" s="3">
        <v>6</v>
      </c>
      <c r="R26" s="3">
        <v>0</v>
      </c>
      <c r="S26" s="4">
        <f>P26+Q26-R26</f>
        <v>8.4</v>
      </c>
      <c r="T26" s="3">
        <v>2</v>
      </c>
      <c r="U26" s="3">
        <v>6.1</v>
      </c>
      <c r="V26" s="3">
        <v>0</v>
      </c>
      <c r="W26" s="4">
        <f>T26+U26-V26</f>
        <v>8.1</v>
      </c>
      <c r="X26" s="4">
        <f>K26+O26+S26+W26</f>
        <v>33.65</v>
      </c>
      <c r="AA26" s="3"/>
    </row>
    <row r="27" spans="1:27" x14ac:dyDescent="0.25">
      <c r="A27" s="14" t="s">
        <v>255</v>
      </c>
      <c r="B27">
        <v>884249</v>
      </c>
      <c r="C27">
        <v>4142</v>
      </c>
      <c r="D27" t="s">
        <v>140</v>
      </c>
      <c r="E27">
        <v>2011</v>
      </c>
      <c r="F27" t="s">
        <v>51</v>
      </c>
      <c r="G27" t="s">
        <v>141</v>
      </c>
      <c r="H27" s="3">
        <v>2</v>
      </c>
      <c r="I27" s="3">
        <v>9</v>
      </c>
      <c r="J27" s="3">
        <v>0</v>
      </c>
      <c r="K27" s="4">
        <f>H27+I27-J27</f>
        <v>11</v>
      </c>
      <c r="L27" s="3">
        <v>1</v>
      </c>
      <c r="M27" s="3">
        <v>6.8</v>
      </c>
      <c r="N27" s="3">
        <v>4</v>
      </c>
      <c r="O27" s="4">
        <f>L27+M27-N27</f>
        <v>3.8</v>
      </c>
      <c r="P27" s="3">
        <v>2</v>
      </c>
      <c r="Q27" s="3">
        <v>6.65</v>
      </c>
      <c r="R27" s="3">
        <v>0</v>
      </c>
      <c r="S27" s="4">
        <f>P27+Q27-R27</f>
        <v>8.65</v>
      </c>
      <c r="T27" s="3">
        <v>1.9</v>
      </c>
      <c r="U27" s="3">
        <v>7.1</v>
      </c>
      <c r="V27" s="3">
        <v>0</v>
      </c>
      <c r="W27" s="4">
        <f>T27+U27-V27</f>
        <v>9</v>
      </c>
      <c r="X27" s="4">
        <f>K27+O27+S27+W27</f>
        <v>32.450000000000003</v>
      </c>
      <c r="AA27" s="3"/>
    </row>
    <row r="28" spans="1:27" x14ac:dyDescent="0.25">
      <c r="A28" s="14" t="s">
        <v>256</v>
      </c>
      <c r="B28">
        <v>901517</v>
      </c>
      <c r="C28">
        <v>4142</v>
      </c>
      <c r="D28" t="s">
        <v>145</v>
      </c>
      <c r="E28">
        <v>2009</v>
      </c>
      <c r="F28" t="s">
        <v>51</v>
      </c>
      <c r="G28" t="s">
        <v>131</v>
      </c>
      <c r="H28" s="3">
        <v>2</v>
      </c>
      <c r="I28" s="3">
        <v>8.85</v>
      </c>
      <c r="J28" s="3">
        <v>0</v>
      </c>
      <c r="K28" s="4">
        <f>H28+I28-J28</f>
        <v>10.85</v>
      </c>
      <c r="L28" s="3">
        <v>1</v>
      </c>
      <c r="M28" s="3">
        <v>7.05</v>
      </c>
      <c r="N28" s="3">
        <v>4</v>
      </c>
      <c r="O28" s="4">
        <f>L28+M28-N28</f>
        <v>4.0500000000000007</v>
      </c>
      <c r="P28" s="3">
        <v>2.5</v>
      </c>
      <c r="Q28" s="3">
        <v>6.8</v>
      </c>
      <c r="R28" s="3">
        <v>0</v>
      </c>
      <c r="S28" s="4">
        <f>P28+Q28-R28</f>
        <v>9.3000000000000007</v>
      </c>
      <c r="T28" s="3">
        <v>1.9</v>
      </c>
      <c r="U28" s="3">
        <v>6.35</v>
      </c>
      <c r="V28" s="3">
        <v>0</v>
      </c>
      <c r="W28" s="4">
        <f>T28+U28-V28</f>
        <v>8.25</v>
      </c>
      <c r="X28" s="4">
        <f>K28+O28+S28+W28</f>
        <v>32.450000000000003</v>
      </c>
      <c r="AA28" s="3"/>
    </row>
    <row r="29" spans="1:27" x14ac:dyDescent="0.25">
      <c r="A29" s="14" t="s">
        <v>257</v>
      </c>
      <c r="B29">
        <v>918562</v>
      </c>
      <c r="C29">
        <v>4142</v>
      </c>
      <c r="D29" t="s">
        <v>147</v>
      </c>
      <c r="E29">
        <v>2010</v>
      </c>
      <c r="F29" t="s">
        <v>51</v>
      </c>
      <c r="G29" t="s">
        <v>131</v>
      </c>
      <c r="H29" s="3">
        <v>2</v>
      </c>
      <c r="I29" s="3">
        <v>8.3000000000000007</v>
      </c>
      <c r="J29" s="3">
        <v>0</v>
      </c>
      <c r="K29" s="4">
        <f>H29+I29-J29</f>
        <v>10.3</v>
      </c>
      <c r="L29" s="3">
        <v>1</v>
      </c>
      <c r="M29" s="3">
        <v>7.05</v>
      </c>
      <c r="N29" s="3">
        <v>4</v>
      </c>
      <c r="O29" s="4">
        <f>L29+M29-N29</f>
        <v>4.0500000000000007</v>
      </c>
      <c r="P29" s="3">
        <v>2.5</v>
      </c>
      <c r="Q29" s="3">
        <v>6.85</v>
      </c>
      <c r="R29" s="3">
        <v>0</v>
      </c>
      <c r="S29" s="4">
        <f>P29+Q29-R29</f>
        <v>9.35</v>
      </c>
      <c r="T29" s="3">
        <v>2</v>
      </c>
      <c r="U29" s="3">
        <v>5.2</v>
      </c>
      <c r="V29" s="3">
        <v>0</v>
      </c>
      <c r="W29" s="4">
        <f>T29+U29-V29</f>
        <v>7.2</v>
      </c>
      <c r="X29" s="4">
        <f>K29+O29+S29+W29</f>
        <v>30.900000000000002</v>
      </c>
      <c r="AA29" s="3">
        <f t="shared" ref="AA14:AA29" si="0">U29+Q29+M29+I29</f>
        <v>27.400000000000002</v>
      </c>
    </row>
    <row r="34" spans="4:24" x14ac:dyDescent="0.25">
      <c r="D34" s="15" t="s">
        <v>268</v>
      </c>
      <c r="E34" s="15"/>
      <c r="F34" s="18"/>
      <c r="G34" s="18"/>
      <c r="H34" s="18"/>
      <c r="V34" s="15" t="s">
        <v>270</v>
      </c>
      <c r="W34" s="15"/>
      <c r="X34" s="15"/>
    </row>
    <row r="35" spans="4:24" x14ac:dyDescent="0.25">
      <c r="D35" s="15" t="s">
        <v>267</v>
      </c>
      <c r="E35" s="15"/>
      <c r="F35" s="18"/>
      <c r="G35" s="18"/>
      <c r="H35" s="18"/>
      <c r="V35" s="15" t="s">
        <v>269</v>
      </c>
      <c r="W35" s="15"/>
      <c r="X35" s="15"/>
    </row>
    <row r="36" spans="4:24" x14ac:dyDescent="0.25">
      <c r="G36" s="61" t="s">
        <v>271</v>
      </c>
      <c r="H36" s="62"/>
      <c r="I36" s="62"/>
      <c r="J36" s="62"/>
      <c r="K36" s="62"/>
      <c r="L36" s="62"/>
      <c r="M36" s="62"/>
      <c r="N36" s="62"/>
      <c r="O36" s="62"/>
      <c r="P36" s="63"/>
    </row>
    <row r="37" spans="4:24" x14ac:dyDescent="0.25">
      <c r="G37" s="41" t="s">
        <v>272</v>
      </c>
      <c r="H37" s="42" t="s">
        <v>288</v>
      </c>
      <c r="I37" s="44"/>
      <c r="J37" s="43"/>
      <c r="K37" s="42" t="s">
        <v>276</v>
      </c>
      <c r="L37" s="44"/>
      <c r="M37" s="43"/>
      <c r="N37" s="42" t="s">
        <v>293</v>
      </c>
      <c r="O37" s="44"/>
      <c r="P37" s="43"/>
    </row>
    <row r="38" spans="4:24" x14ac:dyDescent="0.25">
      <c r="D38" s="50"/>
      <c r="E38" s="50"/>
      <c r="F38" s="50"/>
      <c r="G38" s="36" t="s">
        <v>273</v>
      </c>
      <c r="H38" s="32" t="s">
        <v>222</v>
      </c>
      <c r="I38" s="39"/>
      <c r="J38" s="33"/>
      <c r="K38" s="47" t="s">
        <v>289</v>
      </c>
      <c r="L38" s="84"/>
      <c r="M38" s="78"/>
      <c r="N38" s="47" t="s">
        <v>163</v>
      </c>
      <c r="O38" s="84"/>
      <c r="P38" s="78"/>
    </row>
    <row r="39" spans="4:24" x14ac:dyDescent="0.25">
      <c r="D39" s="59"/>
      <c r="E39" s="50"/>
      <c r="F39" s="50"/>
      <c r="G39" s="49" t="s">
        <v>278</v>
      </c>
      <c r="H39" s="32" t="s">
        <v>285</v>
      </c>
      <c r="I39" s="39"/>
      <c r="J39" s="33"/>
      <c r="K39" s="32" t="s">
        <v>277</v>
      </c>
      <c r="L39" s="39"/>
      <c r="M39" s="33"/>
      <c r="N39" s="47" t="s">
        <v>281</v>
      </c>
      <c r="O39" s="84"/>
      <c r="P39" s="78"/>
    </row>
    <row r="40" spans="4:24" x14ac:dyDescent="0.25">
      <c r="D40" s="38"/>
      <c r="E40" s="56"/>
      <c r="F40" s="56"/>
      <c r="G40" s="37"/>
      <c r="H40" s="34" t="s">
        <v>224</v>
      </c>
      <c r="I40" s="40"/>
      <c r="J40" s="35"/>
      <c r="K40" s="48" t="s">
        <v>275</v>
      </c>
      <c r="L40" s="87"/>
      <c r="M40" s="83"/>
      <c r="N40" s="48" t="s">
        <v>290</v>
      </c>
      <c r="O40" s="87"/>
      <c r="P40" s="83"/>
    </row>
    <row r="41" spans="4:24" x14ac:dyDescent="0.25">
      <c r="D41" s="74"/>
      <c r="E41" s="56"/>
      <c r="F41" s="56"/>
      <c r="G41" s="38"/>
      <c r="H41" s="75"/>
      <c r="I41" s="56"/>
      <c r="J41" s="56"/>
    </row>
    <row r="42" spans="4:24" x14ac:dyDescent="0.25">
      <c r="D42" s="74"/>
      <c r="E42" s="56"/>
      <c r="F42" s="56"/>
      <c r="G42" s="74"/>
      <c r="H42" s="75"/>
      <c r="I42" s="56"/>
      <c r="J42" s="56"/>
    </row>
  </sheetData>
  <sortState ref="D7:X29">
    <sortCondition descending="1" ref="X29"/>
  </sortState>
  <mergeCells count="17">
    <mergeCell ref="H40:J40"/>
    <mergeCell ref="K40:M40"/>
    <mergeCell ref="N40:P40"/>
    <mergeCell ref="H38:J38"/>
    <mergeCell ref="K38:M38"/>
    <mergeCell ref="N38:P38"/>
    <mergeCell ref="H39:J39"/>
    <mergeCell ref="K39:M39"/>
    <mergeCell ref="N39:P39"/>
    <mergeCell ref="D34:E34"/>
    <mergeCell ref="V34:X34"/>
    <mergeCell ref="D35:E35"/>
    <mergeCell ref="V35:X35"/>
    <mergeCell ref="G36:P36"/>
    <mergeCell ref="H37:J37"/>
    <mergeCell ref="K37:M37"/>
    <mergeCell ref="N37:P37"/>
  </mergeCells>
  <pageMargins left="0.7" right="0.7" top="0.78740157499999996" bottom="0.78740157499999996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sqref="A1:XFD1048576"/>
    </sheetView>
  </sheetViews>
  <sheetFormatPr defaultRowHeight="15" x14ac:dyDescent="0.25"/>
  <cols>
    <col min="1" max="1" width="6.5703125" customWidth="1"/>
    <col min="2" max="3" width="10" hidden="1" customWidth="1"/>
    <col min="4" max="4" width="18.7109375" customWidth="1"/>
    <col min="5" max="5" width="6.42578125" hidden="1" customWidth="1"/>
    <col min="6" max="6" width="27.140625" hidden="1" customWidth="1"/>
    <col min="7" max="7" width="17" hidden="1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263</v>
      </c>
    </row>
    <row r="2" spans="1:26" ht="18.75" x14ac:dyDescent="0.3">
      <c r="D2" s="1" t="s">
        <v>1</v>
      </c>
    </row>
    <row r="3" spans="1:26" ht="18.75" x14ac:dyDescent="0.3">
      <c r="D3" s="1" t="s">
        <v>113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91" t="s">
        <v>10</v>
      </c>
      <c r="I6" s="91" t="s">
        <v>11</v>
      </c>
      <c r="J6" s="91" t="s">
        <v>12</v>
      </c>
      <c r="K6" s="91" t="s">
        <v>13</v>
      </c>
      <c r="L6" s="91" t="s">
        <v>10</v>
      </c>
      <c r="M6" s="91" t="s">
        <v>11</v>
      </c>
      <c r="N6" s="91" t="s">
        <v>12</v>
      </c>
      <c r="O6" s="91" t="s">
        <v>14</v>
      </c>
      <c r="P6" s="91" t="s">
        <v>10</v>
      </c>
      <c r="Q6" s="91" t="s">
        <v>11</v>
      </c>
      <c r="R6" s="91" t="s">
        <v>12</v>
      </c>
      <c r="S6" s="91" t="s">
        <v>15</v>
      </c>
      <c r="T6" s="91" t="s">
        <v>10</v>
      </c>
      <c r="U6" s="91" t="s">
        <v>11</v>
      </c>
      <c r="V6" s="91" t="s">
        <v>12</v>
      </c>
      <c r="W6" s="91" t="s">
        <v>16</v>
      </c>
      <c r="X6" s="91" t="s">
        <v>17</v>
      </c>
      <c r="Y6" s="2" t="s">
        <v>18</v>
      </c>
      <c r="Z6" s="2" t="s">
        <v>19</v>
      </c>
    </row>
    <row r="7" spans="1:26" x14ac:dyDescent="0.25">
      <c r="A7" s="14" t="s">
        <v>235</v>
      </c>
      <c r="B7">
        <v>494451</v>
      </c>
      <c r="C7">
        <v>7791</v>
      </c>
      <c r="D7" t="s">
        <v>114</v>
      </c>
      <c r="E7">
        <v>2007</v>
      </c>
      <c r="F7" t="s">
        <v>21</v>
      </c>
      <c r="G7" t="s">
        <v>115</v>
      </c>
      <c r="H7" s="3">
        <v>2.8</v>
      </c>
      <c r="I7" s="3">
        <v>9.15</v>
      </c>
      <c r="J7" s="3">
        <v>0</v>
      </c>
      <c r="K7" s="4">
        <f t="shared" ref="K7:K14" si="0">H7+I7-J7</f>
        <v>11.95</v>
      </c>
      <c r="L7" s="3">
        <v>1.3</v>
      </c>
      <c r="M7" s="3">
        <v>7.6</v>
      </c>
      <c r="N7" s="3">
        <v>0</v>
      </c>
      <c r="O7" s="4">
        <f t="shared" ref="O7:O14" si="1">L7+M7-N7</f>
        <v>8.9</v>
      </c>
      <c r="P7" s="3">
        <v>2.4</v>
      </c>
      <c r="Q7" s="3">
        <v>7.1</v>
      </c>
      <c r="R7" s="3">
        <v>0</v>
      </c>
      <c r="S7" s="4">
        <f t="shared" ref="S7:S14" si="2">P7+Q7-R7</f>
        <v>9.5</v>
      </c>
      <c r="T7" s="3">
        <v>3.1</v>
      </c>
      <c r="U7" s="3">
        <v>7.5</v>
      </c>
      <c r="V7" s="3">
        <v>0</v>
      </c>
      <c r="W7" s="4">
        <f t="shared" ref="W7:W14" si="3">T7+U7-V7</f>
        <v>10.6</v>
      </c>
      <c r="X7" s="4">
        <f t="shared" ref="X7:X14" si="4">K7+O7+S7+W7</f>
        <v>40.950000000000003</v>
      </c>
      <c r="Z7" t="s">
        <v>116</v>
      </c>
    </row>
    <row r="8" spans="1:26" x14ac:dyDescent="0.25">
      <c r="A8" s="14" t="s">
        <v>236</v>
      </c>
      <c r="B8">
        <v>671537</v>
      </c>
      <c r="C8">
        <v>7791</v>
      </c>
      <c r="D8" t="s">
        <v>117</v>
      </c>
      <c r="E8">
        <v>2008</v>
      </c>
      <c r="F8" t="s">
        <v>21</v>
      </c>
      <c r="G8" t="s">
        <v>118</v>
      </c>
      <c r="H8" s="3">
        <v>2.8</v>
      </c>
      <c r="I8" s="3">
        <v>9</v>
      </c>
      <c r="J8" s="3">
        <v>0</v>
      </c>
      <c r="K8" s="4">
        <f t="shared" si="0"/>
        <v>11.8</v>
      </c>
      <c r="L8" s="3">
        <v>1.9</v>
      </c>
      <c r="M8" s="3">
        <v>7.45</v>
      </c>
      <c r="N8" s="3">
        <v>0</v>
      </c>
      <c r="O8" s="4">
        <f t="shared" si="1"/>
        <v>9.35</v>
      </c>
      <c r="P8" s="3">
        <v>2.6</v>
      </c>
      <c r="Q8" s="3">
        <v>8</v>
      </c>
      <c r="R8" s="3">
        <v>0</v>
      </c>
      <c r="S8" s="4">
        <f t="shared" si="2"/>
        <v>10.6</v>
      </c>
      <c r="T8" s="3">
        <v>3.4</v>
      </c>
      <c r="U8" s="3">
        <v>7.85</v>
      </c>
      <c r="V8" s="3">
        <v>0</v>
      </c>
      <c r="W8" s="4">
        <f t="shared" si="3"/>
        <v>11.25</v>
      </c>
      <c r="X8" s="4">
        <f t="shared" si="4"/>
        <v>43</v>
      </c>
      <c r="Z8" t="s">
        <v>116</v>
      </c>
    </row>
    <row r="9" spans="1:26" x14ac:dyDescent="0.25">
      <c r="A9" s="14" t="s">
        <v>240</v>
      </c>
      <c r="B9">
        <v>802828</v>
      </c>
      <c r="C9">
        <v>7791</v>
      </c>
      <c r="D9" t="s">
        <v>119</v>
      </c>
      <c r="E9">
        <v>2006</v>
      </c>
      <c r="F9" t="s">
        <v>21</v>
      </c>
      <c r="G9" t="s">
        <v>118</v>
      </c>
      <c r="H9" s="3">
        <v>2.8</v>
      </c>
      <c r="I9" s="3">
        <v>8</v>
      </c>
      <c r="J9" s="3">
        <v>0</v>
      </c>
      <c r="K9" s="4">
        <f t="shared" si="0"/>
        <v>10.8</v>
      </c>
      <c r="L9" s="3">
        <v>2.5</v>
      </c>
      <c r="M9" s="3">
        <v>7.45</v>
      </c>
      <c r="N9" s="3">
        <v>0</v>
      </c>
      <c r="O9" s="4">
        <f t="shared" si="1"/>
        <v>9.9499999999999993</v>
      </c>
      <c r="P9" s="3">
        <v>3.6</v>
      </c>
      <c r="Q9" s="3">
        <v>6.3</v>
      </c>
      <c r="R9" s="3">
        <v>0</v>
      </c>
      <c r="S9" s="4">
        <f t="shared" si="2"/>
        <v>9.9</v>
      </c>
      <c r="T9" s="3">
        <v>3.2</v>
      </c>
      <c r="U9" s="3">
        <v>7.2</v>
      </c>
      <c r="V9" s="3">
        <v>0</v>
      </c>
      <c r="W9" s="4">
        <f t="shared" si="3"/>
        <v>10.4</v>
      </c>
      <c r="X9" s="4">
        <f t="shared" si="4"/>
        <v>41.05</v>
      </c>
      <c r="Z9" t="s">
        <v>116</v>
      </c>
    </row>
    <row r="10" spans="1:26" x14ac:dyDescent="0.25">
      <c r="A10" s="14" t="s">
        <v>239</v>
      </c>
      <c r="B10">
        <v>309960</v>
      </c>
      <c r="C10">
        <v>7791</v>
      </c>
      <c r="D10" t="s">
        <v>121</v>
      </c>
      <c r="E10">
        <v>2008</v>
      </c>
      <c r="F10" t="s">
        <v>21</v>
      </c>
      <c r="G10" t="s">
        <v>118</v>
      </c>
      <c r="H10" s="3">
        <v>3.5</v>
      </c>
      <c r="I10" s="3">
        <v>8.9499999999999993</v>
      </c>
      <c r="J10" s="3">
        <v>0</v>
      </c>
      <c r="K10" s="4">
        <f t="shared" si="0"/>
        <v>12.45</v>
      </c>
      <c r="L10" s="3">
        <v>2.1</v>
      </c>
      <c r="M10" s="3">
        <v>7.55</v>
      </c>
      <c r="N10" s="3">
        <v>0</v>
      </c>
      <c r="O10" s="4">
        <f t="shared" si="1"/>
        <v>9.65</v>
      </c>
      <c r="P10" s="3">
        <v>3.5</v>
      </c>
      <c r="Q10" s="3">
        <v>5.95</v>
      </c>
      <c r="R10" s="3">
        <v>0</v>
      </c>
      <c r="S10" s="4">
        <f t="shared" si="2"/>
        <v>9.4499999999999993</v>
      </c>
      <c r="T10" s="3">
        <v>2.7</v>
      </c>
      <c r="U10" s="3">
        <v>7.75</v>
      </c>
      <c r="V10" s="3">
        <v>0</v>
      </c>
      <c r="W10" s="4">
        <f t="shared" si="3"/>
        <v>10.45</v>
      </c>
      <c r="X10" s="4">
        <f t="shared" si="4"/>
        <v>42</v>
      </c>
      <c r="Z10" t="s">
        <v>116</v>
      </c>
    </row>
    <row r="11" spans="1:26" x14ac:dyDescent="0.25">
      <c r="A11" s="14" t="s">
        <v>241</v>
      </c>
      <c r="B11">
        <v>379495</v>
      </c>
      <c r="C11">
        <v>7791</v>
      </c>
      <c r="D11" t="s">
        <v>120</v>
      </c>
      <c r="E11">
        <v>2007</v>
      </c>
      <c r="F11" t="s">
        <v>21</v>
      </c>
      <c r="G11" t="s">
        <v>105</v>
      </c>
      <c r="H11" s="3">
        <v>2.8</v>
      </c>
      <c r="I11" s="3">
        <v>8.6999999999999993</v>
      </c>
      <c r="J11" s="3">
        <v>0</v>
      </c>
      <c r="K11" s="4">
        <f t="shared" si="0"/>
        <v>11.5</v>
      </c>
      <c r="L11" s="3">
        <v>1.3</v>
      </c>
      <c r="M11" s="3">
        <v>6.75</v>
      </c>
      <c r="N11" s="3">
        <v>0</v>
      </c>
      <c r="O11" s="4">
        <f t="shared" si="1"/>
        <v>8.0500000000000007</v>
      </c>
      <c r="P11" s="3">
        <v>2.8</v>
      </c>
      <c r="Q11" s="3">
        <v>7.85</v>
      </c>
      <c r="R11" s="3">
        <v>0</v>
      </c>
      <c r="S11" s="4">
        <f t="shared" si="2"/>
        <v>10.649999999999999</v>
      </c>
      <c r="T11" s="3">
        <v>2.5</v>
      </c>
      <c r="U11" s="3">
        <v>7.65</v>
      </c>
      <c r="V11" s="3">
        <v>0</v>
      </c>
      <c r="W11" s="4">
        <f t="shared" si="3"/>
        <v>10.15</v>
      </c>
      <c r="X11" s="4">
        <f t="shared" si="4"/>
        <v>40.35</v>
      </c>
      <c r="Z11" t="s">
        <v>116</v>
      </c>
    </row>
    <row r="12" spans="1:26" x14ac:dyDescent="0.25">
      <c r="A12" s="14" t="s">
        <v>237</v>
      </c>
      <c r="B12">
        <v>270654</v>
      </c>
      <c r="C12">
        <v>7791</v>
      </c>
      <c r="D12" t="s">
        <v>123</v>
      </c>
      <c r="E12">
        <v>2005</v>
      </c>
      <c r="F12" t="s">
        <v>21</v>
      </c>
      <c r="G12" t="s">
        <v>115</v>
      </c>
      <c r="H12" s="3">
        <v>2.8</v>
      </c>
      <c r="I12" s="3">
        <v>8.15</v>
      </c>
      <c r="J12" s="3">
        <v>0</v>
      </c>
      <c r="K12" s="4">
        <f t="shared" si="0"/>
        <v>10.95</v>
      </c>
      <c r="L12" s="3">
        <v>1.3</v>
      </c>
      <c r="M12" s="3">
        <v>8.0500000000000007</v>
      </c>
      <c r="N12" s="3">
        <v>0</v>
      </c>
      <c r="O12" s="4">
        <f t="shared" si="1"/>
        <v>9.3500000000000014</v>
      </c>
      <c r="P12" s="3">
        <v>3.3</v>
      </c>
      <c r="Q12" s="3">
        <v>8.1</v>
      </c>
      <c r="R12" s="3">
        <v>0</v>
      </c>
      <c r="S12" s="4">
        <f t="shared" si="2"/>
        <v>11.399999999999999</v>
      </c>
      <c r="T12" s="3">
        <v>2.8</v>
      </c>
      <c r="U12" s="3">
        <v>7.6</v>
      </c>
      <c r="V12" s="3">
        <v>0</v>
      </c>
      <c r="W12" s="4">
        <f t="shared" si="3"/>
        <v>10.399999999999999</v>
      </c>
      <c r="X12" s="4">
        <f t="shared" si="4"/>
        <v>42.099999999999994</v>
      </c>
      <c r="Z12" t="s">
        <v>116</v>
      </c>
    </row>
    <row r="13" spans="1:26" x14ac:dyDescent="0.25">
      <c r="A13" s="14" t="s">
        <v>243</v>
      </c>
      <c r="B13">
        <v>318398</v>
      </c>
      <c r="C13">
        <v>7791</v>
      </c>
      <c r="D13" t="s">
        <v>124</v>
      </c>
      <c r="E13">
        <v>2008</v>
      </c>
      <c r="F13" t="s">
        <v>21</v>
      </c>
      <c r="G13" t="s">
        <v>115</v>
      </c>
      <c r="H13" s="3">
        <v>2.4</v>
      </c>
      <c r="I13" s="3">
        <v>8.9</v>
      </c>
      <c r="J13" s="3">
        <v>0</v>
      </c>
      <c r="K13" s="4">
        <f t="shared" si="0"/>
        <v>11.3</v>
      </c>
      <c r="L13" s="3">
        <v>1.3</v>
      </c>
      <c r="M13" s="3">
        <v>7.1</v>
      </c>
      <c r="N13" s="3">
        <v>0</v>
      </c>
      <c r="O13" s="4">
        <f t="shared" si="1"/>
        <v>8.4</v>
      </c>
      <c r="P13" s="3">
        <v>2.1</v>
      </c>
      <c r="Q13" s="3">
        <v>6.4</v>
      </c>
      <c r="R13" s="3">
        <v>0</v>
      </c>
      <c r="S13" s="4">
        <f t="shared" si="2"/>
        <v>8.5</v>
      </c>
      <c r="T13" s="3">
        <v>2.6</v>
      </c>
      <c r="U13" s="3">
        <v>7.6</v>
      </c>
      <c r="V13" s="3">
        <v>0</v>
      </c>
      <c r="W13" s="4">
        <f t="shared" si="3"/>
        <v>10.199999999999999</v>
      </c>
      <c r="X13" s="4">
        <f t="shared" si="4"/>
        <v>38.400000000000006</v>
      </c>
      <c r="Z13" t="s">
        <v>116</v>
      </c>
    </row>
    <row r="14" spans="1:26" x14ac:dyDescent="0.25">
      <c r="A14" s="14" t="s">
        <v>238</v>
      </c>
      <c r="B14">
        <v>428668</v>
      </c>
      <c r="C14">
        <v>7791</v>
      </c>
      <c r="D14" t="s">
        <v>122</v>
      </c>
      <c r="E14">
        <v>2008</v>
      </c>
      <c r="F14" t="s">
        <v>21</v>
      </c>
      <c r="G14" t="s">
        <v>118</v>
      </c>
      <c r="H14" s="3">
        <v>2.4</v>
      </c>
      <c r="I14" s="3">
        <v>8.85</v>
      </c>
      <c r="J14" s="3">
        <v>0</v>
      </c>
      <c r="K14" s="4">
        <f t="shared" si="0"/>
        <v>11.25</v>
      </c>
      <c r="L14" s="3">
        <v>1.3</v>
      </c>
      <c r="M14" s="3">
        <v>4.95</v>
      </c>
      <c r="N14" s="3">
        <v>0</v>
      </c>
      <c r="O14" s="4">
        <f t="shared" si="1"/>
        <v>6.25</v>
      </c>
      <c r="P14" s="3">
        <v>2.6</v>
      </c>
      <c r="Q14" s="3">
        <v>6</v>
      </c>
      <c r="R14" s="3">
        <v>0</v>
      </c>
      <c r="S14" s="4">
        <f t="shared" si="2"/>
        <v>8.6</v>
      </c>
      <c r="T14" s="3">
        <v>2.1</v>
      </c>
      <c r="U14" s="3">
        <v>7.5</v>
      </c>
      <c r="V14" s="3">
        <v>0</v>
      </c>
      <c r="W14" s="4">
        <f t="shared" si="3"/>
        <v>9.6</v>
      </c>
      <c r="X14" s="4">
        <f t="shared" si="4"/>
        <v>35.700000000000003</v>
      </c>
      <c r="Z14" t="s">
        <v>125</v>
      </c>
    </row>
    <row r="15" spans="1:26" x14ac:dyDescent="0.25">
      <c r="A15" s="14" t="s">
        <v>242</v>
      </c>
      <c r="B15">
        <v>879123</v>
      </c>
      <c r="C15">
        <v>4142</v>
      </c>
      <c r="D15" t="s">
        <v>127</v>
      </c>
      <c r="E15">
        <v>2008</v>
      </c>
      <c r="F15" t="s">
        <v>51</v>
      </c>
      <c r="G15" t="s">
        <v>109</v>
      </c>
      <c r="H15" s="3">
        <v>2</v>
      </c>
      <c r="I15" s="3">
        <v>9.1</v>
      </c>
      <c r="J15" s="3">
        <v>0</v>
      </c>
      <c r="K15" s="4">
        <f t="shared" ref="K15:K29" si="5">H15+I15-J15</f>
        <v>11.1</v>
      </c>
      <c r="L15" s="3">
        <v>1.3</v>
      </c>
      <c r="M15" s="3">
        <v>7.45</v>
      </c>
      <c r="N15" s="3">
        <v>0</v>
      </c>
      <c r="O15" s="4">
        <f t="shared" ref="O15:O29" si="6">L15+M15-N15</f>
        <v>8.75</v>
      </c>
      <c r="P15" s="3">
        <v>3.3</v>
      </c>
      <c r="Q15" s="3">
        <v>5.9</v>
      </c>
      <c r="R15" s="3">
        <v>0</v>
      </c>
      <c r="S15" s="4">
        <f t="shared" ref="S15:S29" si="7">P15+Q15-R15</f>
        <v>9.1999999999999993</v>
      </c>
      <c r="T15" s="3">
        <v>2.2000000000000002</v>
      </c>
      <c r="U15" s="3">
        <v>7.9</v>
      </c>
      <c r="V15" s="3">
        <v>0</v>
      </c>
      <c r="W15" s="4">
        <f t="shared" ref="W15:W29" si="8">T15+U15-V15</f>
        <v>10.100000000000001</v>
      </c>
      <c r="X15" s="4">
        <f t="shared" ref="X15:X29" si="9">K15+O15+S15+W15</f>
        <v>39.150000000000006</v>
      </c>
    </row>
    <row r="16" spans="1:26" x14ac:dyDescent="0.25">
      <c r="A16" s="14" t="s">
        <v>244</v>
      </c>
      <c r="B16">
        <v>141453</v>
      </c>
      <c r="C16">
        <v>4142</v>
      </c>
      <c r="D16" t="s">
        <v>128</v>
      </c>
      <c r="E16">
        <v>2007</v>
      </c>
      <c r="F16" t="s">
        <v>51</v>
      </c>
      <c r="G16" t="s">
        <v>129</v>
      </c>
      <c r="H16" s="3">
        <v>2</v>
      </c>
      <c r="I16" s="3">
        <v>8.6999999999999993</v>
      </c>
      <c r="J16" s="3">
        <v>0</v>
      </c>
      <c r="K16" s="4">
        <f t="shared" si="5"/>
        <v>10.7</v>
      </c>
      <c r="L16" s="3">
        <v>1.1000000000000001</v>
      </c>
      <c r="M16" s="3">
        <v>7.35</v>
      </c>
      <c r="N16" s="3">
        <v>0</v>
      </c>
      <c r="O16" s="4">
        <f t="shared" si="6"/>
        <v>8.4499999999999993</v>
      </c>
      <c r="P16" s="3">
        <v>2.4</v>
      </c>
      <c r="Q16" s="3">
        <v>5.8</v>
      </c>
      <c r="R16" s="3">
        <v>0</v>
      </c>
      <c r="S16" s="4">
        <f t="shared" si="7"/>
        <v>8.1999999999999993</v>
      </c>
      <c r="T16" s="3">
        <v>2.1</v>
      </c>
      <c r="U16" s="3">
        <v>7.3</v>
      </c>
      <c r="V16" s="3">
        <v>0</v>
      </c>
      <c r="W16" s="4">
        <f t="shared" si="8"/>
        <v>9.4</v>
      </c>
      <c r="X16" s="4">
        <f t="shared" si="9"/>
        <v>36.75</v>
      </c>
    </row>
    <row r="17" spans="1:24" x14ac:dyDescent="0.25">
      <c r="A17" s="14" t="s">
        <v>245</v>
      </c>
      <c r="B17">
        <v>983487</v>
      </c>
      <c r="C17">
        <v>4142</v>
      </c>
      <c r="D17" t="s">
        <v>130</v>
      </c>
      <c r="E17">
        <v>2009</v>
      </c>
      <c r="F17" t="s">
        <v>51</v>
      </c>
      <c r="G17" t="s">
        <v>131</v>
      </c>
      <c r="H17" s="3">
        <v>2</v>
      </c>
      <c r="I17" s="3">
        <v>9.4</v>
      </c>
      <c r="J17" s="3">
        <v>0</v>
      </c>
      <c r="K17" s="4">
        <f t="shared" si="5"/>
        <v>11.4</v>
      </c>
      <c r="L17" s="3">
        <v>1.3</v>
      </c>
      <c r="M17" s="3">
        <v>8</v>
      </c>
      <c r="N17" s="3">
        <v>0</v>
      </c>
      <c r="O17" s="4">
        <f t="shared" si="6"/>
        <v>9.3000000000000007</v>
      </c>
      <c r="P17" s="3">
        <v>3.4</v>
      </c>
      <c r="Q17" s="3">
        <v>7.65</v>
      </c>
      <c r="R17" s="3">
        <v>0</v>
      </c>
      <c r="S17" s="4">
        <f t="shared" si="7"/>
        <v>11.05</v>
      </c>
      <c r="T17" s="3">
        <v>2.2000000000000002</v>
      </c>
      <c r="U17" s="3">
        <v>7.9</v>
      </c>
      <c r="V17" s="3">
        <v>0</v>
      </c>
      <c r="W17" s="4">
        <f t="shared" si="8"/>
        <v>10.100000000000001</v>
      </c>
      <c r="X17" s="4">
        <f t="shared" si="9"/>
        <v>41.850000000000009</v>
      </c>
    </row>
    <row r="18" spans="1:24" x14ac:dyDescent="0.25">
      <c r="A18" s="14" t="s">
        <v>246</v>
      </c>
      <c r="B18">
        <v>865886</v>
      </c>
      <c r="C18">
        <v>4142</v>
      </c>
      <c r="D18" t="s">
        <v>132</v>
      </c>
      <c r="E18">
        <v>2009</v>
      </c>
      <c r="F18" t="s">
        <v>51</v>
      </c>
      <c r="G18" t="s">
        <v>131</v>
      </c>
      <c r="H18" s="3">
        <v>2</v>
      </c>
      <c r="I18" s="3">
        <v>9.3000000000000007</v>
      </c>
      <c r="J18" s="3">
        <v>0</v>
      </c>
      <c r="K18" s="4">
        <f t="shared" si="5"/>
        <v>11.3</v>
      </c>
      <c r="L18" s="3">
        <v>1.4</v>
      </c>
      <c r="M18" s="3">
        <v>7.3</v>
      </c>
      <c r="N18" s="3">
        <v>0</v>
      </c>
      <c r="O18" s="4">
        <f t="shared" si="6"/>
        <v>8.6999999999999993</v>
      </c>
      <c r="P18" s="3">
        <v>2.9</v>
      </c>
      <c r="Q18" s="3">
        <v>7.05</v>
      </c>
      <c r="R18" s="3">
        <v>0</v>
      </c>
      <c r="S18" s="4">
        <f t="shared" si="7"/>
        <v>9.9499999999999993</v>
      </c>
      <c r="T18" s="3">
        <v>2.2999999999999998</v>
      </c>
      <c r="U18" s="3">
        <v>8.1</v>
      </c>
      <c r="V18" s="3">
        <v>0</v>
      </c>
      <c r="W18" s="4">
        <f t="shared" si="8"/>
        <v>10.399999999999999</v>
      </c>
      <c r="X18" s="4">
        <f t="shared" si="9"/>
        <v>40.349999999999994</v>
      </c>
    </row>
    <row r="19" spans="1:24" x14ac:dyDescent="0.25">
      <c r="A19" s="14" t="s">
        <v>247</v>
      </c>
      <c r="B19">
        <v>845655</v>
      </c>
      <c r="C19">
        <v>4142</v>
      </c>
      <c r="D19" t="s">
        <v>134</v>
      </c>
      <c r="E19">
        <v>2010</v>
      </c>
      <c r="F19" t="s">
        <v>51</v>
      </c>
      <c r="G19" t="s">
        <v>131</v>
      </c>
      <c r="H19" s="3">
        <v>2</v>
      </c>
      <c r="I19" s="3">
        <v>8.6999999999999993</v>
      </c>
      <c r="J19" s="3">
        <v>0</v>
      </c>
      <c r="K19" s="4">
        <f t="shared" si="5"/>
        <v>10.7</v>
      </c>
      <c r="L19" s="3">
        <v>1.1000000000000001</v>
      </c>
      <c r="M19" s="3">
        <v>7</v>
      </c>
      <c r="N19" s="3">
        <v>2</v>
      </c>
      <c r="O19" s="4">
        <f t="shared" si="6"/>
        <v>6.1</v>
      </c>
      <c r="P19" s="3">
        <v>1.9</v>
      </c>
      <c r="Q19" s="3">
        <v>8</v>
      </c>
      <c r="R19" s="3">
        <v>0</v>
      </c>
      <c r="S19" s="4">
        <f t="shared" si="7"/>
        <v>9.9</v>
      </c>
      <c r="T19" s="3">
        <v>1.9</v>
      </c>
      <c r="U19" s="3">
        <v>6.5</v>
      </c>
      <c r="V19" s="3">
        <v>0</v>
      </c>
      <c r="W19" s="4">
        <f t="shared" si="8"/>
        <v>8.4</v>
      </c>
      <c r="X19" s="4">
        <f t="shared" si="9"/>
        <v>35.099999999999994</v>
      </c>
    </row>
    <row r="20" spans="1:24" x14ac:dyDescent="0.25">
      <c r="A20" s="14" t="s">
        <v>248</v>
      </c>
      <c r="B20">
        <v>887983</v>
      </c>
      <c r="C20">
        <v>4142</v>
      </c>
      <c r="D20" t="s">
        <v>135</v>
      </c>
      <c r="E20">
        <v>2011</v>
      </c>
      <c r="F20" t="s">
        <v>51</v>
      </c>
      <c r="G20" t="s">
        <v>131</v>
      </c>
      <c r="H20" s="3">
        <v>2</v>
      </c>
      <c r="I20" s="3">
        <v>8.5</v>
      </c>
      <c r="J20" s="3">
        <v>0</v>
      </c>
      <c r="K20" s="4">
        <f t="shared" si="5"/>
        <v>10.5</v>
      </c>
      <c r="L20" s="3">
        <v>1.1000000000000001</v>
      </c>
      <c r="M20" s="3">
        <v>8.1</v>
      </c>
      <c r="N20" s="3">
        <v>2</v>
      </c>
      <c r="O20" s="4">
        <f t="shared" si="6"/>
        <v>7.1999999999999993</v>
      </c>
      <c r="P20" s="3">
        <v>2.5</v>
      </c>
      <c r="Q20" s="3">
        <v>7.3</v>
      </c>
      <c r="R20" s="3">
        <v>0</v>
      </c>
      <c r="S20" s="4">
        <f t="shared" si="7"/>
        <v>9.8000000000000007</v>
      </c>
      <c r="T20" s="3">
        <v>2.1</v>
      </c>
      <c r="U20" s="3">
        <v>7.05</v>
      </c>
      <c r="V20" s="3">
        <v>0</v>
      </c>
      <c r="W20" s="4">
        <f t="shared" si="8"/>
        <v>9.15</v>
      </c>
      <c r="X20" s="4">
        <f t="shared" si="9"/>
        <v>36.65</v>
      </c>
    </row>
    <row r="21" spans="1:24" x14ac:dyDescent="0.25">
      <c r="A21" s="14" t="s">
        <v>249</v>
      </c>
      <c r="B21">
        <v>850138</v>
      </c>
      <c r="C21">
        <v>4142</v>
      </c>
      <c r="D21" t="s">
        <v>136</v>
      </c>
      <c r="E21">
        <v>2011</v>
      </c>
      <c r="F21" t="s">
        <v>51</v>
      </c>
      <c r="G21" t="s">
        <v>131</v>
      </c>
      <c r="H21" s="3">
        <v>2</v>
      </c>
      <c r="I21" s="3">
        <v>9.1</v>
      </c>
      <c r="J21" s="3">
        <v>0</v>
      </c>
      <c r="K21" s="4">
        <f t="shared" si="5"/>
        <v>11.1</v>
      </c>
      <c r="L21" s="3">
        <v>1.1000000000000001</v>
      </c>
      <c r="M21" s="3">
        <v>7.45</v>
      </c>
      <c r="N21" s="3">
        <v>2</v>
      </c>
      <c r="O21" s="4">
        <f t="shared" si="6"/>
        <v>6.5500000000000007</v>
      </c>
      <c r="P21" s="3">
        <v>2.4</v>
      </c>
      <c r="Q21" s="3">
        <v>6.15</v>
      </c>
      <c r="R21" s="3">
        <v>0</v>
      </c>
      <c r="S21" s="4">
        <f t="shared" si="7"/>
        <v>8.5500000000000007</v>
      </c>
      <c r="T21" s="3">
        <v>1.9</v>
      </c>
      <c r="U21" s="3">
        <v>6.8</v>
      </c>
      <c r="V21" s="3">
        <v>0</v>
      </c>
      <c r="W21" s="4">
        <f t="shared" si="8"/>
        <v>8.6999999999999993</v>
      </c>
      <c r="X21" s="4">
        <f t="shared" si="9"/>
        <v>34.9</v>
      </c>
    </row>
    <row r="22" spans="1:24" x14ac:dyDescent="0.25">
      <c r="A22" s="14" t="s">
        <v>250</v>
      </c>
      <c r="B22">
        <v>595617</v>
      </c>
      <c r="C22">
        <v>4142</v>
      </c>
      <c r="D22" t="s">
        <v>137</v>
      </c>
      <c r="E22">
        <v>2010</v>
      </c>
      <c r="F22" t="s">
        <v>51</v>
      </c>
      <c r="G22" t="s">
        <v>131</v>
      </c>
      <c r="H22" s="3">
        <v>2</v>
      </c>
      <c r="I22" s="3">
        <v>8.9499999999999993</v>
      </c>
      <c r="J22" s="3">
        <v>0</v>
      </c>
      <c r="K22" s="4">
        <f t="shared" si="5"/>
        <v>10.95</v>
      </c>
      <c r="L22" s="3">
        <v>1.1000000000000001</v>
      </c>
      <c r="M22" s="3">
        <v>7.25</v>
      </c>
      <c r="N22" s="3">
        <v>2</v>
      </c>
      <c r="O22" s="4">
        <f t="shared" si="6"/>
        <v>6.35</v>
      </c>
      <c r="P22" s="3">
        <v>2.6</v>
      </c>
      <c r="Q22" s="3">
        <v>8.1999999999999993</v>
      </c>
      <c r="R22" s="3">
        <v>0</v>
      </c>
      <c r="S22" s="4">
        <f t="shared" si="7"/>
        <v>10.799999999999999</v>
      </c>
      <c r="T22" s="3">
        <v>2.1</v>
      </c>
      <c r="U22" s="3">
        <v>7.6</v>
      </c>
      <c r="V22" s="3">
        <v>0</v>
      </c>
      <c r="W22" s="4">
        <f t="shared" si="8"/>
        <v>9.6999999999999993</v>
      </c>
      <c r="X22" s="4">
        <f t="shared" si="9"/>
        <v>37.799999999999997</v>
      </c>
    </row>
    <row r="23" spans="1:24" x14ac:dyDescent="0.25">
      <c r="A23" s="14" t="s">
        <v>251</v>
      </c>
      <c r="B23">
        <v>475516</v>
      </c>
      <c r="C23">
        <v>4142</v>
      </c>
      <c r="D23" t="s">
        <v>139</v>
      </c>
      <c r="E23">
        <v>2011</v>
      </c>
      <c r="F23" t="s">
        <v>51</v>
      </c>
      <c r="G23" t="s">
        <v>131</v>
      </c>
      <c r="H23" s="3">
        <v>2</v>
      </c>
      <c r="I23" s="3">
        <v>8.1999999999999993</v>
      </c>
      <c r="J23" s="3">
        <v>0</v>
      </c>
      <c r="K23" s="4">
        <f t="shared" si="5"/>
        <v>10.199999999999999</v>
      </c>
      <c r="L23" s="3">
        <v>1.1000000000000001</v>
      </c>
      <c r="M23" s="3">
        <v>7.9</v>
      </c>
      <c r="N23" s="3">
        <v>2</v>
      </c>
      <c r="O23" s="4">
        <f t="shared" si="6"/>
        <v>7</v>
      </c>
      <c r="P23" s="3">
        <v>2.7</v>
      </c>
      <c r="Q23" s="3">
        <v>7.15</v>
      </c>
      <c r="R23" s="3">
        <v>0</v>
      </c>
      <c r="S23" s="4">
        <f t="shared" si="7"/>
        <v>9.8500000000000014</v>
      </c>
      <c r="T23" s="3">
        <v>2</v>
      </c>
      <c r="U23" s="3">
        <v>6.5</v>
      </c>
      <c r="V23" s="3">
        <v>0</v>
      </c>
      <c r="W23" s="4">
        <f t="shared" si="8"/>
        <v>8.5</v>
      </c>
      <c r="X23" s="4">
        <f t="shared" si="9"/>
        <v>35.549999999999997</v>
      </c>
    </row>
    <row r="24" spans="1:24" x14ac:dyDescent="0.25">
      <c r="A24" s="14" t="s">
        <v>252</v>
      </c>
      <c r="B24">
        <v>644366</v>
      </c>
      <c r="C24">
        <v>4142</v>
      </c>
      <c r="D24" t="s">
        <v>140</v>
      </c>
      <c r="E24">
        <v>2011</v>
      </c>
      <c r="F24" t="s">
        <v>51</v>
      </c>
      <c r="G24" t="s">
        <v>141</v>
      </c>
      <c r="H24" s="3">
        <v>2</v>
      </c>
      <c r="I24" s="3">
        <v>9</v>
      </c>
      <c r="J24" s="3">
        <v>0</v>
      </c>
      <c r="K24" s="4">
        <f t="shared" si="5"/>
        <v>11</v>
      </c>
      <c r="L24" s="3">
        <v>1</v>
      </c>
      <c r="M24" s="3">
        <v>6.8</v>
      </c>
      <c r="N24" s="3">
        <v>4</v>
      </c>
      <c r="O24" s="4">
        <f t="shared" si="6"/>
        <v>3.8</v>
      </c>
      <c r="P24" s="3">
        <v>2</v>
      </c>
      <c r="Q24" s="3">
        <v>6.65</v>
      </c>
      <c r="R24" s="3">
        <v>0</v>
      </c>
      <c r="S24" s="4">
        <f t="shared" si="7"/>
        <v>8.65</v>
      </c>
      <c r="T24" s="3">
        <v>1.9</v>
      </c>
      <c r="U24" s="3">
        <v>7.1</v>
      </c>
      <c r="V24" s="3">
        <v>0</v>
      </c>
      <c r="W24" s="4">
        <f t="shared" si="8"/>
        <v>9</v>
      </c>
      <c r="X24" s="4">
        <f t="shared" si="9"/>
        <v>32.450000000000003</v>
      </c>
    </row>
    <row r="25" spans="1:24" x14ac:dyDescent="0.25">
      <c r="A25" s="14" t="s">
        <v>253</v>
      </c>
      <c r="B25">
        <v>304308</v>
      </c>
      <c r="C25">
        <v>4142</v>
      </c>
      <c r="D25" t="s">
        <v>142</v>
      </c>
      <c r="E25">
        <v>2009</v>
      </c>
      <c r="F25" t="s">
        <v>51</v>
      </c>
      <c r="G25" t="s">
        <v>131</v>
      </c>
      <c r="H25" s="3">
        <v>2</v>
      </c>
      <c r="I25" s="3">
        <v>8.75</v>
      </c>
      <c r="J25" s="3">
        <v>0</v>
      </c>
      <c r="K25" s="4">
        <f t="shared" si="5"/>
        <v>10.75</v>
      </c>
      <c r="L25" s="3">
        <v>1.1000000000000001</v>
      </c>
      <c r="M25" s="3">
        <v>7.3</v>
      </c>
      <c r="N25" s="3">
        <v>2</v>
      </c>
      <c r="O25" s="4">
        <f t="shared" si="6"/>
        <v>6.4</v>
      </c>
      <c r="P25" s="3">
        <v>2.4</v>
      </c>
      <c r="Q25" s="3">
        <v>6</v>
      </c>
      <c r="R25" s="3">
        <v>0</v>
      </c>
      <c r="S25" s="4">
        <f t="shared" si="7"/>
        <v>8.4</v>
      </c>
      <c r="T25" s="3">
        <v>2</v>
      </c>
      <c r="U25" s="3">
        <v>6.1</v>
      </c>
      <c r="V25" s="3">
        <v>0</v>
      </c>
      <c r="W25" s="4">
        <f t="shared" si="8"/>
        <v>8.1</v>
      </c>
      <c r="X25" s="4">
        <f t="shared" si="9"/>
        <v>33.65</v>
      </c>
    </row>
    <row r="26" spans="1:24" x14ac:dyDescent="0.25">
      <c r="A26" s="14" t="s">
        <v>254</v>
      </c>
      <c r="B26">
        <v>175980</v>
      </c>
      <c r="C26">
        <v>4142</v>
      </c>
      <c r="D26" t="s">
        <v>143</v>
      </c>
      <c r="E26">
        <v>2009</v>
      </c>
      <c r="F26" t="s">
        <v>51</v>
      </c>
      <c r="G26" t="s">
        <v>141</v>
      </c>
      <c r="H26" s="3">
        <v>2</v>
      </c>
      <c r="I26" s="3">
        <v>9.25</v>
      </c>
      <c r="J26" s="3">
        <v>0</v>
      </c>
      <c r="K26" s="4">
        <f t="shared" si="5"/>
        <v>11.25</v>
      </c>
      <c r="L26" s="3">
        <v>1</v>
      </c>
      <c r="M26" s="3">
        <v>7.4</v>
      </c>
      <c r="N26" s="3">
        <v>4</v>
      </c>
      <c r="O26" s="4">
        <f t="shared" si="6"/>
        <v>4.4000000000000004</v>
      </c>
      <c r="P26" s="3">
        <v>2.5</v>
      </c>
      <c r="Q26" s="3">
        <v>7.25</v>
      </c>
      <c r="R26" s="3">
        <v>0</v>
      </c>
      <c r="S26" s="4">
        <f t="shared" si="7"/>
        <v>9.75</v>
      </c>
      <c r="T26" s="3">
        <v>2</v>
      </c>
      <c r="U26" s="3">
        <v>7.6</v>
      </c>
      <c r="V26" s="3">
        <v>0</v>
      </c>
      <c r="W26" s="4">
        <f t="shared" si="8"/>
        <v>9.6</v>
      </c>
      <c r="X26" s="4">
        <f t="shared" si="9"/>
        <v>35</v>
      </c>
    </row>
    <row r="27" spans="1:24" x14ac:dyDescent="0.25">
      <c r="A27" s="14" t="s">
        <v>255</v>
      </c>
      <c r="B27">
        <v>884249</v>
      </c>
      <c r="C27">
        <v>4142</v>
      </c>
      <c r="D27" t="s">
        <v>145</v>
      </c>
      <c r="E27">
        <v>2009</v>
      </c>
      <c r="F27" t="s">
        <v>51</v>
      </c>
      <c r="G27" t="s">
        <v>131</v>
      </c>
      <c r="H27" s="3">
        <v>2</v>
      </c>
      <c r="I27" s="3">
        <v>8.85</v>
      </c>
      <c r="J27" s="3">
        <v>0</v>
      </c>
      <c r="K27" s="4">
        <f t="shared" si="5"/>
        <v>10.85</v>
      </c>
      <c r="L27" s="3">
        <v>1</v>
      </c>
      <c r="M27" s="3">
        <v>7.05</v>
      </c>
      <c r="N27" s="3">
        <v>4</v>
      </c>
      <c r="O27" s="4">
        <f t="shared" si="6"/>
        <v>4.0500000000000007</v>
      </c>
      <c r="P27" s="3">
        <v>2.5</v>
      </c>
      <c r="Q27" s="3">
        <v>6.8</v>
      </c>
      <c r="R27" s="3">
        <v>0</v>
      </c>
      <c r="S27" s="4">
        <f t="shared" si="7"/>
        <v>9.3000000000000007</v>
      </c>
      <c r="T27" s="3">
        <v>1.9</v>
      </c>
      <c r="U27" s="3">
        <v>6.35</v>
      </c>
      <c r="V27" s="3">
        <v>0</v>
      </c>
      <c r="W27" s="4">
        <f t="shared" si="8"/>
        <v>8.25</v>
      </c>
      <c r="X27" s="4">
        <f t="shared" si="9"/>
        <v>32.450000000000003</v>
      </c>
    </row>
    <row r="28" spans="1:24" x14ac:dyDescent="0.25">
      <c r="A28" s="14" t="s">
        <v>256</v>
      </c>
      <c r="B28">
        <v>901517</v>
      </c>
      <c r="C28">
        <v>4142</v>
      </c>
      <c r="D28" t="s">
        <v>146</v>
      </c>
      <c r="E28">
        <v>2010</v>
      </c>
      <c r="F28" t="s">
        <v>51</v>
      </c>
      <c r="G28" t="s">
        <v>141</v>
      </c>
      <c r="H28" s="3">
        <v>2</v>
      </c>
      <c r="I28" s="3">
        <v>8.9499999999999993</v>
      </c>
      <c r="J28" s="3">
        <v>0</v>
      </c>
      <c r="K28" s="4">
        <f t="shared" si="5"/>
        <v>10.95</v>
      </c>
      <c r="L28" s="3">
        <v>1.1000000000000001</v>
      </c>
      <c r="M28" s="3">
        <v>6.7</v>
      </c>
      <c r="N28" s="3">
        <v>2</v>
      </c>
      <c r="O28" s="4">
        <f t="shared" si="6"/>
        <v>5.8000000000000007</v>
      </c>
      <c r="P28" s="3">
        <v>2.6</v>
      </c>
      <c r="Q28" s="3">
        <v>6.65</v>
      </c>
      <c r="R28" s="3">
        <v>0</v>
      </c>
      <c r="S28" s="4">
        <f t="shared" si="7"/>
        <v>9.25</v>
      </c>
      <c r="T28" s="3">
        <v>1.5</v>
      </c>
      <c r="U28" s="3">
        <v>7.35</v>
      </c>
      <c r="V28" s="3">
        <v>0</v>
      </c>
      <c r="W28" s="4">
        <f t="shared" si="8"/>
        <v>8.85</v>
      </c>
      <c r="X28" s="4">
        <f t="shared" si="9"/>
        <v>34.85</v>
      </c>
    </row>
    <row r="29" spans="1:24" x14ac:dyDescent="0.25">
      <c r="A29" s="14" t="s">
        <v>257</v>
      </c>
      <c r="B29">
        <v>918562</v>
      </c>
      <c r="C29">
        <v>4142</v>
      </c>
      <c r="D29" t="s">
        <v>147</v>
      </c>
      <c r="E29">
        <v>2010</v>
      </c>
      <c r="F29" t="s">
        <v>51</v>
      </c>
      <c r="G29" t="s">
        <v>131</v>
      </c>
      <c r="H29" s="3">
        <v>2</v>
      </c>
      <c r="I29" s="3">
        <v>8.3000000000000007</v>
      </c>
      <c r="J29" s="3">
        <v>0</v>
      </c>
      <c r="K29" s="4">
        <f t="shared" si="5"/>
        <v>10.3</v>
      </c>
      <c r="L29" s="3">
        <v>1</v>
      </c>
      <c r="M29" s="3">
        <v>7.05</v>
      </c>
      <c r="N29" s="3">
        <v>4</v>
      </c>
      <c r="O29" s="4">
        <f t="shared" si="6"/>
        <v>4.0500000000000007</v>
      </c>
      <c r="P29" s="3">
        <v>2.5</v>
      </c>
      <c r="Q29" s="3">
        <v>6.85</v>
      </c>
      <c r="R29" s="3">
        <v>0</v>
      </c>
      <c r="S29" s="4">
        <f t="shared" si="7"/>
        <v>9.35</v>
      </c>
      <c r="T29" s="3">
        <v>2</v>
      </c>
      <c r="U29" s="3">
        <v>5.2</v>
      </c>
      <c r="V29" s="3">
        <v>0</v>
      </c>
      <c r="W29" s="4">
        <f t="shared" si="8"/>
        <v>7.2</v>
      </c>
      <c r="X29" s="4">
        <f t="shared" si="9"/>
        <v>30.900000000000002</v>
      </c>
    </row>
    <row r="34" spans="4:24" x14ac:dyDescent="0.25">
      <c r="D34" s="15" t="s">
        <v>268</v>
      </c>
      <c r="E34" s="15"/>
      <c r="F34" s="18"/>
      <c r="G34" s="18"/>
      <c r="H34" s="18"/>
      <c r="V34" s="15" t="s">
        <v>270</v>
      </c>
      <c r="W34" s="15"/>
      <c r="X34" s="15"/>
    </row>
    <row r="35" spans="4:24" x14ac:dyDescent="0.25">
      <c r="D35" s="15" t="s">
        <v>267</v>
      </c>
      <c r="E35" s="15"/>
      <c r="F35" s="18"/>
      <c r="G35" s="18"/>
      <c r="H35" s="18"/>
      <c r="V35" s="15" t="s">
        <v>269</v>
      </c>
      <c r="W35" s="15"/>
      <c r="X35" s="15"/>
    </row>
    <row r="36" spans="4:24" x14ac:dyDescent="0.25">
      <c r="G36" s="61" t="s">
        <v>271</v>
      </c>
      <c r="H36" s="62"/>
      <c r="I36" s="62"/>
      <c r="J36" s="62"/>
      <c r="K36" s="62"/>
      <c r="L36" s="62"/>
      <c r="M36" s="62"/>
      <c r="N36" s="62"/>
      <c r="O36" s="62"/>
      <c r="P36" s="63"/>
    </row>
    <row r="37" spans="4:24" x14ac:dyDescent="0.25">
      <c r="G37" s="41" t="s">
        <v>272</v>
      </c>
      <c r="H37" s="42" t="s">
        <v>288</v>
      </c>
      <c r="I37" s="44"/>
      <c r="J37" s="43"/>
      <c r="K37" s="42" t="s">
        <v>276</v>
      </c>
      <c r="L37" s="44"/>
      <c r="M37" s="43"/>
      <c r="N37" s="42" t="s">
        <v>293</v>
      </c>
      <c r="O37" s="44"/>
      <c r="P37" s="43"/>
    </row>
    <row r="38" spans="4:24" x14ac:dyDescent="0.25">
      <c r="D38" s="50"/>
      <c r="E38" s="50"/>
      <c r="F38" s="50"/>
      <c r="G38" s="36" t="s">
        <v>273</v>
      </c>
      <c r="H38" s="32" t="s">
        <v>222</v>
      </c>
      <c r="I38" s="39"/>
      <c r="J38" s="33"/>
      <c r="K38" s="47" t="s">
        <v>289</v>
      </c>
      <c r="L38" s="84"/>
      <c r="M38" s="78"/>
      <c r="N38" s="47" t="s">
        <v>163</v>
      </c>
      <c r="O38" s="84"/>
      <c r="P38" s="78"/>
    </row>
    <row r="39" spans="4:24" x14ac:dyDescent="0.25">
      <c r="D39" s="59"/>
      <c r="E39" s="50"/>
      <c r="F39" s="50"/>
      <c r="G39" s="49" t="s">
        <v>278</v>
      </c>
      <c r="H39" s="32" t="s">
        <v>285</v>
      </c>
      <c r="I39" s="39"/>
      <c r="J39" s="33"/>
      <c r="K39" s="32" t="s">
        <v>277</v>
      </c>
      <c r="L39" s="39"/>
      <c r="M39" s="33"/>
      <c r="N39" s="47" t="s">
        <v>281</v>
      </c>
      <c r="O39" s="84"/>
      <c r="P39" s="78"/>
    </row>
    <row r="40" spans="4:24" x14ac:dyDescent="0.25">
      <c r="D40" s="38"/>
      <c r="E40" s="56"/>
      <c r="F40" s="56"/>
      <c r="G40" s="37"/>
      <c r="H40" s="34" t="s">
        <v>224</v>
      </c>
      <c r="I40" s="40"/>
      <c r="J40" s="35"/>
      <c r="K40" s="48" t="s">
        <v>275</v>
      </c>
      <c r="L40" s="87"/>
      <c r="M40" s="83"/>
      <c r="N40" s="48" t="s">
        <v>290</v>
      </c>
      <c r="O40" s="87"/>
      <c r="P40" s="83"/>
    </row>
    <row r="41" spans="4:24" x14ac:dyDescent="0.25">
      <c r="D41" s="74"/>
      <c r="E41" s="56"/>
      <c r="F41" s="56"/>
      <c r="G41" s="38"/>
      <c r="H41" s="75"/>
      <c r="I41" s="56"/>
      <c r="J41" s="56"/>
    </row>
    <row r="42" spans="4:24" x14ac:dyDescent="0.25">
      <c r="D42" s="74"/>
      <c r="E42" s="56"/>
      <c r="F42" s="56"/>
      <c r="G42" s="74"/>
      <c r="H42" s="75"/>
      <c r="I42" s="56"/>
      <c r="J42" s="56"/>
    </row>
  </sheetData>
  <sheetProtection formatCells="0" formatColumns="0" formatRows="0" insertColumns="0" insertRows="0" insertHyperlinks="0" deleteColumns="0" deleteRows="0" sort="0" autoFilter="0" pivotTables="0"/>
  <mergeCells count="17">
    <mergeCell ref="K40:M40"/>
    <mergeCell ref="N40:P40"/>
    <mergeCell ref="N37:P37"/>
    <mergeCell ref="H38:J38"/>
    <mergeCell ref="K38:M38"/>
    <mergeCell ref="N38:P38"/>
    <mergeCell ref="K39:M39"/>
    <mergeCell ref="N39:P39"/>
    <mergeCell ref="H40:J40"/>
    <mergeCell ref="D34:E34"/>
    <mergeCell ref="V34:X34"/>
    <mergeCell ref="D35:E35"/>
    <mergeCell ref="V35:X35"/>
    <mergeCell ref="H39:J39"/>
    <mergeCell ref="G36:P36"/>
    <mergeCell ref="H37:J37"/>
    <mergeCell ref="K37:M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Zac. zak. A</vt:lpstr>
      <vt:lpstr>Zac. zak. A-M</vt:lpstr>
      <vt:lpstr>Zac. zak. B</vt:lpstr>
      <vt:lpstr>Zac. zak. B-M</vt:lpstr>
      <vt:lpstr>Výsl.I.liga</vt:lpstr>
      <vt:lpstr>I. liga FIG</vt:lpstr>
      <vt:lpstr>I. liga FIG-M</vt:lpstr>
      <vt:lpstr>Výsl. II. liga</vt:lpstr>
      <vt:lpstr>II. liga VS5B</vt:lpstr>
      <vt:lpstr>II. liga VS5B-M</vt:lpstr>
      <vt:lpstr>Výsl. III.liga</vt:lpstr>
      <vt:lpstr>III. liga VS5C</vt:lpstr>
      <vt:lpstr>III.liga VS5C-M</vt:lpstr>
      <vt:lpstr>Výsl. IV. liga</vt:lpstr>
      <vt:lpstr>IV. liga</vt:lpstr>
      <vt:lpstr>IV. liga M</vt:lpstr>
      <vt:lpstr>výsl. V. liga</vt:lpstr>
      <vt:lpstr>3641_V. liga</vt:lpstr>
      <vt:lpstr>V. liga M</vt:lpstr>
      <vt:lpstr>List6</vt:lpstr>
      <vt:lpstr>3643_VS 3A</vt:lpstr>
      <vt:lpstr>3644_VS 3A</vt:lpstr>
      <vt:lpstr>rozhodci</vt:lpstr>
      <vt:lpstr>poznamky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Josef</cp:lastModifiedBy>
  <cp:lastPrinted>2019-11-03T17:47:14Z</cp:lastPrinted>
  <dcterms:created xsi:type="dcterms:W3CDTF">2019-10-29T17:46:42Z</dcterms:created>
  <dcterms:modified xsi:type="dcterms:W3CDTF">2019-11-03T17:49:48Z</dcterms:modified>
  <cp:category/>
</cp:coreProperties>
</file>