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 tabRatio="787"/>
  </bookViews>
  <sheets>
    <sheet name="seznam závodníků" sheetId="1" r:id="rId1"/>
    <sheet name="časový harmonogram" sheetId="18" r:id="rId2"/>
    <sheet name="výsledky zápis" sheetId="3" r:id="rId3"/>
    <sheet name="výsledky" sheetId="7" r:id="rId4"/>
    <sheet name="výsledky podrobné" sheetId="17" r:id="rId5"/>
    <sheet name="kategorie" sheetId="4" r:id="rId6"/>
    <sheet name="výsledky 0 mimi, 0" sheetId="10" r:id="rId7"/>
    <sheet name="výsledky 1A a B" sheetId="21" r:id="rId8"/>
    <sheet name="výsledky 2" sheetId="13" r:id="rId9"/>
    <sheet name="výsl. kompl. podr." sheetId="22" r:id="rId10"/>
    <sheet name="výsl. kompl." sheetId="23" r:id="rId11"/>
    <sheet name="prezentace" sheetId="9" r:id="rId12"/>
    <sheet name="tisk č. družstva" sheetId="19" r:id="rId13"/>
    <sheet name="rozhodčí zápis" sheetId="8" r:id="rId14"/>
  </sheets>
  <calcPr calcId="145621"/>
  <pivotCaches>
    <pivotCache cacheId="0" r:id="rId15"/>
  </pivotCaches>
</workbook>
</file>

<file path=xl/calcChain.xml><?xml version="1.0" encoding="utf-8"?>
<calcChain xmlns="http://schemas.openxmlformats.org/spreadsheetml/2006/main">
  <c r="B42" i="4" l="1"/>
  <c r="B36" i="4"/>
  <c r="B37" i="4"/>
  <c r="B38" i="4"/>
  <c r="B39" i="4"/>
  <c r="B40" i="4"/>
  <c r="B41" i="4"/>
  <c r="B27" i="4"/>
  <c r="B28" i="4"/>
  <c r="B29" i="4"/>
  <c r="B30" i="4"/>
  <c r="B31" i="4"/>
  <c r="B32" i="4"/>
  <c r="B18" i="4"/>
  <c r="B19" i="4"/>
  <c r="B20" i="4"/>
  <c r="B21" i="4"/>
  <c r="B22" i="4"/>
  <c r="B23" i="4"/>
  <c r="B10" i="4"/>
  <c r="B11" i="4"/>
  <c r="B12" i="4"/>
  <c r="B13" i="4"/>
  <c r="B14" i="4"/>
  <c r="B35" i="4"/>
  <c r="B26" i="4"/>
  <c r="B17" i="4"/>
  <c r="B9" i="4"/>
  <c r="B6" i="4"/>
  <c r="B5" i="4"/>
  <c r="B4" i="4"/>
  <c r="B3" i="4"/>
  <c r="B2" i="4"/>
  <c r="B18" i="9"/>
  <c r="B19" i="9"/>
  <c r="B20" i="9"/>
  <c r="B21" i="9"/>
  <c r="B22" i="9"/>
  <c r="B23" i="9"/>
  <c r="B17" i="9"/>
  <c r="B10" i="9"/>
  <c r="B11" i="9"/>
  <c r="B12" i="9"/>
  <c r="B13" i="9"/>
  <c r="B14" i="9"/>
  <c r="B27" i="9"/>
  <c r="B28" i="9"/>
  <c r="B29" i="9"/>
  <c r="B30" i="9"/>
  <c r="B31" i="9"/>
  <c r="B32" i="9"/>
  <c r="B36" i="9"/>
  <c r="B37" i="9"/>
  <c r="B38" i="9"/>
  <c r="B39" i="9"/>
  <c r="B40" i="9"/>
  <c r="B41" i="9"/>
  <c r="B42" i="9"/>
  <c r="B35" i="9"/>
  <c r="B26" i="9"/>
  <c r="B9" i="9"/>
  <c r="B3" i="9"/>
  <c r="B4" i="9"/>
  <c r="B5" i="9"/>
  <c r="B6" i="9"/>
  <c r="B2" i="9"/>
  <c r="D29" i="4" l="1"/>
  <c r="D30" i="4"/>
  <c r="D31" i="4"/>
  <c r="D32" i="4"/>
  <c r="D13" i="4"/>
  <c r="K30" i="18" l="1"/>
  <c r="K31" i="18"/>
  <c r="K32" i="18"/>
  <c r="K33" i="18"/>
  <c r="I30" i="18"/>
  <c r="I31" i="18"/>
  <c r="I32" i="18"/>
  <c r="I33" i="18"/>
  <c r="E30" i="18"/>
  <c r="E31" i="18"/>
  <c r="E32" i="18"/>
  <c r="E33" i="18"/>
  <c r="C30" i="18"/>
  <c r="C31" i="18"/>
  <c r="C32" i="18"/>
  <c r="C33" i="18"/>
  <c r="D5" i="4" l="1"/>
  <c r="D6" i="4"/>
  <c r="D9" i="4"/>
  <c r="D10" i="4"/>
  <c r="D11" i="4"/>
  <c r="D12" i="4"/>
  <c r="D14" i="4"/>
  <c r="D17" i="4"/>
  <c r="D18" i="4"/>
  <c r="D19" i="4"/>
  <c r="D20" i="4"/>
  <c r="D21" i="4"/>
  <c r="D22" i="4"/>
  <c r="D23" i="4"/>
  <c r="D26" i="4"/>
  <c r="D27" i="4"/>
  <c r="D28" i="4"/>
  <c r="D35" i="4"/>
  <c r="D36" i="4"/>
  <c r="D37" i="4"/>
  <c r="D38" i="4"/>
  <c r="D39" i="4"/>
  <c r="D40" i="4"/>
  <c r="D41" i="4"/>
  <c r="D42" i="4"/>
  <c r="A2" i="19" l="1"/>
  <c r="F113" i="19"/>
  <c r="F115" i="19" s="1"/>
  <c r="A113" i="19"/>
  <c r="F111" i="19"/>
  <c r="A111" i="19" s="1"/>
  <c r="F93" i="19"/>
  <c r="A93" i="19" s="1"/>
  <c r="F77" i="19"/>
  <c r="F79" i="19" s="1"/>
  <c r="A77" i="19"/>
  <c r="F75" i="19"/>
  <c r="A75" i="19"/>
  <c r="F57" i="19"/>
  <c r="A57" i="19" s="1"/>
  <c r="F41" i="19"/>
  <c r="F43" i="19" s="1"/>
  <c r="A41" i="19"/>
  <c r="F39" i="19"/>
  <c r="A39" i="19"/>
  <c r="F23" i="19"/>
  <c r="F25" i="19" s="1"/>
  <c r="F21" i="19"/>
  <c r="A21" i="19" s="1"/>
  <c r="F19" i="19"/>
  <c r="A19" i="19"/>
  <c r="F17" i="19"/>
  <c r="A17" i="19" s="1"/>
  <c r="F15" i="19"/>
  <c r="A15" i="19" s="1"/>
  <c r="F13" i="19"/>
  <c r="A13" i="19" s="1"/>
  <c r="F11" i="19"/>
  <c r="A11" i="19" s="1"/>
  <c r="F9" i="19"/>
  <c r="A9" i="19" s="1"/>
  <c r="F7" i="19"/>
  <c r="A7" i="19" s="1"/>
  <c r="F5" i="19"/>
  <c r="A5" i="19"/>
  <c r="A115" i="19" l="1"/>
  <c r="F117" i="19"/>
  <c r="F95" i="19"/>
  <c r="A79" i="19"/>
  <c r="F81" i="19"/>
  <c r="F59" i="19"/>
  <c r="A43" i="19"/>
  <c r="F45" i="19"/>
  <c r="A25" i="19"/>
  <c r="F27" i="19"/>
  <c r="A23" i="19"/>
  <c r="M34" i="3"/>
  <c r="H34" i="3"/>
  <c r="C34" i="3"/>
  <c r="B34" i="3"/>
  <c r="M33" i="3"/>
  <c r="H33" i="3"/>
  <c r="C33" i="3"/>
  <c r="B33" i="3"/>
  <c r="K43" i="18"/>
  <c r="I43" i="18"/>
  <c r="E43" i="18"/>
  <c r="C43" i="18"/>
  <c r="K42" i="18"/>
  <c r="I42" i="18"/>
  <c r="E42" i="18"/>
  <c r="C42" i="18"/>
  <c r="K41" i="18"/>
  <c r="I41" i="18"/>
  <c r="E41" i="18"/>
  <c r="C41" i="18"/>
  <c r="K40" i="18"/>
  <c r="I40" i="18"/>
  <c r="E40" i="18"/>
  <c r="C40" i="18"/>
  <c r="K39" i="18"/>
  <c r="I39" i="18"/>
  <c r="E39" i="18"/>
  <c r="C39" i="18"/>
  <c r="K38" i="18"/>
  <c r="I38" i="18"/>
  <c r="E38" i="18"/>
  <c r="C38" i="18"/>
  <c r="K37" i="18"/>
  <c r="I37" i="18"/>
  <c r="E37" i="18"/>
  <c r="C37" i="18"/>
  <c r="N33" i="3" l="1"/>
  <c r="F119" i="19"/>
  <c r="A117" i="19"/>
  <c r="F97" i="19"/>
  <c r="A95" i="19"/>
  <c r="F83" i="19"/>
  <c r="A81" i="19"/>
  <c r="F61" i="19"/>
  <c r="A59" i="19"/>
  <c r="F47" i="19"/>
  <c r="A45" i="19"/>
  <c r="F29" i="19"/>
  <c r="A27" i="19"/>
  <c r="N34" i="3"/>
  <c r="A119" i="19" l="1"/>
  <c r="F121" i="19"/>
  <c r="A97" i="19"/>
  <c r="F99" i="19"/>
  <c r="A83" i="19"/>
  <c r="F85" i="19"/>
  <c r="A61" i="19"/>
  <c r="F63" i="19"/>
  <c r="A47" i="19"/>
  <c r="F49" i="19"/>
  <c r="F31" i="19"/>
  <c r="A29" i="19"/>
  <c r="D33" i="1"/>
  <c r="D34" i="1"/>
  <c r="F123" i="19" l="1"/>
  <c r="A121" i="19"/>
  <c r="F101" i="19"/>
  <c r="A99" i="19"/>
  <c r="F87" i="19"/>
  <c r="A85" i="19"/>
  <c r="F65" i="19"/>
  <c r="A63" i="19"/>
  <c r="F51" i="19"/>
  <c r="A49" i="19"/>
  <c r="F33" i="19"/>
  <c r="A31" i="19"/>
  <c r="A123" i="19" l="1"/>
  <c r="F125" i="19"/>
  <c r="A101" i="19"/>
  <c r="F103" i="19"/>
  <c r="A87" i="19"/>
  <c r="F89" i="19"/>
  <c r="A65" i="19"/>
  <c r="F67" i="19"/>
  <c r="A51" i="19"/>
  <c r="F53" i="19"/>
  <c r="A33" i="19"/>
  <c r="F35" i="19"/>
  <c r="C27" i="18"/>
  <c r="E27" i="18"/>
  <c r="I27" i="18"/>
  <c r="K27" i="18"/>
  <c r="C28" i="18"/>
  <c r="E28" i="18"/>
  <c r="I28" i="18"/>
  <c r="K28" i="18"/>
  <c r="C29" i="18"/>
  <c r="E29" i="18"/>
  <c r="I29" i="18"/>
  <c r="K29" i="18"/>
  <c r="F127" i="19" l="1"/>
  <c r="A127" i="19" s="1"/>
  <c r="A125" i="19"/>
  <c r="F105" i="19"/>
  <c r="A103" i="19"/>
  <c r="F91" i="19"/>
  <c r="A91" i="19" s="1"/>
  <c r="A89" i="19"/>
  <c r="F69" i="19"/>
  <c r="A67" i="19"/>
  <c r="F55" i="19"/>
  <c r="A55" i="19" s="1"/>
  <c r="A53" i="19"/>
  <c r="F37" i="19"/>
  <c r="A37" i="19" s="1"/>
  <c r="A35" i="19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" i="3"/>
  <c r="M2" i="3"/>
  <c r="H2" i="3"/>
  <c r="A105" i="19" l="1"/>
  <c r="F107" i="19"/>
  <c r="A69" i="19"/>
  <c r="F71" i="19"/>
  <c r="C19" i="3"/>
  <c r="F109" i="19" l="1"/>
  <c r="A109" i="19" s="1"/>
  <c r="A107" i="19"/>
  <c r="F73" i="19"/>
  <c r="A73" i="19" s="1"/>
  <c r="A71" i="19"/>
  <c r="F4" i="19"/>
  <c r="F6" i="19" s="1"/>
  <c r="F3" i="19"/>
  <c r="A3" i="19"/>
  <c r="A1" i="19"/>
  <c r="A6" i="19" l="1"/>
  <c r="F8" i="19"/>
  <c r="A4" i="19"/>
  <c r="C257" i="8"/>
  <c r="B257" i="8"/>
  <c r="C254" i="8"/>
  <c r="B254" i="8"/>
  <c r="C251" i="8"/>
  <c r="B251" i="8"/>
  <c r="C248" i="8"/>
  <c r="B248" i="8"/>
  <c r="C245" i="8"/>
  <c r="B245" i="8"/>
  <c r="C242" i="8"/>
  <c r="B242" i="8"/>
  <c r="C239" i="8"/>
  <c r="B239" i="8"/>
  <c r="C236" i="8"/>
  <c r="B236" i="8"/>
  <c r="A8" i="19" l="1"/>
  <c r="F10" i="19"/>
  <c r="K23" i="18"/>
  <c r="I23" i="18"/>
  <c r="E23" i="18"/>
  <c r="C23" i="18"/>
  <c r="K22" i="18"/>
  <c r="I22" i="18"/>
  <c r="E22" i="18"/>
  <c r="C22" i="18"/>
  <c r="K21" i="18"/>
  <c r="I21" i="18"/>
  <c r="E21" i="18"/>
  <c r="C21" i="18"/>
  <c r="K20" i="18"/>
  <c r="I20" i="18"/>
  <c r="E20" i="18"/>
  <c r="C20" i="18"/>
  <c r="K19" i="18"/>
  <c r="I19" i="18"/>
  <c r="E19" i="18"/>
  <c r="C19" i="18"/>
  <c r="K15" i="18"/>
  <c r="I15" i="18"/>
  <c r="E15" i="18"/>
  <c r="C15" i="18"/>
  <c r="K14" i="18"/>
  <c r="I14" i="18"/>
  <c r="E14" i="18"/>
  <c r="C14" i="18"/>
  <c r="K13" i="18"/>
  <c r="I13" i="18"/>
  <c r="E13" i="18"/>
  <c r="C13" i="18"/>
  <c r="K12" i="18"/>
  <c r="I12" i="18"/>
  <c r="E12" i="18"/>
  <c r="C12" i="18"/>
  <c r="K8" i="18"/>
  <c r="I8" i="18"/>
  <c r="E8" i="18"/>
  <c r="C8" i="18"/>
  <c r="K7" i="18"/>
  <c r="I7" i="18"/>
  <c r="E7" i="18"/>
  <c r="C7" i="18"/>
  <c r="K6" i="18"/>
  <c r="I6" i="18"/>
  <c r="E6" i="18"/>
  <c r="C6" i="18"/>
  <c r="K5" i="18"/>
  <c r="I5" i="18"/>
  <c r="E5" i="18"/>
  <c r="C5" i="18"/>
  <c r="K4" i="18"/>
  <c r="I4" i="18"/>
  <c r="E4" i="18"/>
  <c r="C4" i="18"/>
  <c r="A10" i="19" l="1"/>
  <c r="F12" i="19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A12" i="19" l="1"/>
  <c r="F14" i="19"/>
  <c r="B8" i="8"/>
  <c r="B11" i="8"/>
  <c r="C14" i="8"/>
  <c r="B17" i="8"/>
  <c r="B20" i="8"/>
  <c r="B23" i="8"/>
  <c r="C26" i="8"/>
  <c r="B29" i="8"/>
  <c r="B32" i="8"/>
  <c r="B35" i="8"/>
  <c r="C38" i="8"/>
  <c r="B41" i="8"/>
  <c r="C41" i="8"/>
  <c r="B44" i="8"/>
  <c r="B47" i="8"/>
  <c r="C50" i="8"/>
  <c r="B53" i="8"/>
  <c r="B56" i="8"/>
  <c r="B59" i="8"/>
  <c r="C62" i="8"/>
  <c r="B65" i="8"/>
  <c r="B68" i="8"/>
  <c r="B71" i="8"/>
  <c r="C74" i="8"/>
  <c r="B77" i="8"/>
  <c r="B80" i="8"/>
  <c r="B83" i="8"/>
  <c r="C86" i="8"/>
  <c r="B89" i="8"/>
  <c r="C89" i="8"/>
  <c r="B92" i="8"/>
  <c r="B95" i="8"/>
  <c r="C98" i="8"/>
  <c r="B101" i="8"/>
  <c r="B104" i="8"/>
  <c r="B107" i="8"/>
  <c r="C110" i="8"/>
  <c r="B113" i="8"/>
  <c r="B116" i="8"/>
  <c r="B119" i="8"/>
  <c r="C122" i="8"/>
  <c r="B125" i="8"/>
  <c r="B128" i="8"/>
  <c r="B131" i="8"/>
  <c r="C134" i="8"/>
  <c r="B137" i="8"/>
  <c r="B140" i="8"/>
  <c r="B143" i="8"/>
  <c r="C146" i="8"/>
  <c r="B149" i="8"/>
  <c r="B152" i="8"/>
  <c r="B155" i="8"/>
  <c r="C158" i="8"/>
  <c r="B161" i="8"/>
  <c r="B164" i="8"/>
  <c r="B167" i="8"/>
  <c r="C170" i="8"/>
  <c r="B173" i="8"/>
  <c r="B176" i="8"/>
  <c r="B179" i="8"/>
  <c r="C182" i="8"/>
  <c r="B185" i="8"/>
  <c r="B188" i="8"/>
  <c r="B191" i="8"/>
  <c r="C194" i="8"/>
  <c r="B197" i="8"/>
  <c r="B200" i="8"/>
  <c r="B203" i="8"/>
  <c r="C206" i="8"/>
  <c r="B209" i="8"/>
  <c r="B212" i="8"/>
  <c r="B215" i="8"/>
  <c r="C218" i="8"/>
  <c r="B221" i="8"/>
  <c r="B224" i="8"/>
  <c r="B227" i="8"/>
  <c r="C230" i="8"/>
  <c r="B233" i="8"/>
  <c r="C5" i="8"/>
  <c r="C2" i="8"/>
  <c r="A14" i="19" l="1"/>
  <c r="F16" i="19"/>
  <c r="C233" i="8"/>
  <c r="B5" i="8"/>
  <c r="C185" i="8"/>
  <c r="C137" i="8"/>
  <c r="C209" i="8"/>
  <c r="C113" i="8"/>
  <c r="C17" i="8"/>
  <c r="C161" i="8"/>
  <c r="C65" i="8"/>
  <c r="C221" i="8"/>
  <c r="C197" i="8"/>
  <c r="C173" i="8"/>
  <c r="C149" i="8"/>
  <c r="C125" i="8"/>
  <c r="C101" i="8"/>
  <c r="C77" i="8"/>
  <c r="C53" i="8"/>
  <c r="C29" i="8"/>
  <c r="C224" i="8"/>
  <c r="C212" i="8"/>
  <c r="C200" i="8"/>
  <c r="C188" i="8"/>
  <c r="C176" i="8"/>
  <c r="C164" i="8"/>
  <c r="C152" i="8"/>
  <c r="C140" i="8"/>
  <c r="C128" i="8"/>
  <c r="C116" i="8"/>
  <c r="C104" i="8"/>
  <c r="C92" i="8"/>
  <c r="C80" i="8"/>
  <c r="C68" i="8"/>
  <c r="C56" i="8"/>
  <c r="C44" i="8"/>
  <c r="C32" i="8"/>
  <c r="C20" i="8"/>
  <c r="C8" i="8"/>
  <c r="B2" i="8"/>
  <c r="B230" i="8"/>
  <c r="B218" i="8"/>
  <c r="B206" i="8"/>
  <c r="B194" i="8"/>
  <c r="B182" i="8"/>
  <c r="B170" i="8"/>
  <c r="B158" i="8"/>
  <c r="B146" i="8"/>
  <c r="B134" i="8"/>
  <c r="B122" i="8"/>
  <c r="B110" i="8"/>
  <c r="B98" i="8"/>
  <c r="B86" i="8"/>
  <c r="B74" i="8"/>
  <c r="B62" i="8"/>
  <c r="B50" i="8"/>
  <c r="B38" i="8"/>
  <c r="B26" i="8"/>
  <c r="B14" i="8"/>
  <c r="C227" i="8"/>
  <c r="C215" i="8"/>
  <c r="C203" i="8"/>
  <c r="C191" i="8"/>
  <c r="C179" i="8"/>
  <c r="C167" i="8"/>
  <c r="C155" i="8"/>
  <c r="C143" i="8"/>
  <c r="C131" i="8"/>
  <c r="C119" i="8"/>
  <c r="C107" i="8"/>
  <c r="C95" i="8"/>
  <c r="C83" i="8"/>
  <c r="C71" i="8"/>
  <c r="C59" i="8"/>
  <c r="C47" i="8"/>
  <c r="C35" i="8"/>
  <c r="C23" i="8"/>
  <c r="C11" i="8"/>
  <c r="A16" i="19" l="1"/>
  <c r="F18" i="19"/>
  <c r="A18" i="19" l="1"/>
  <c r="F20" i="19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C2" i="3"/>
  <c r="B2" i="3"/>
  <c r="D4" i="4"/>
  <c r="D3" i="4"/>
  <c r="D2" i="4"/>
  <c r="A20" i="19" l="1"/>
  <c r="F22" i="19"/>
  <c r="N8" i="3"/>
  <c r="N4" i="3"/>
  <c r="N32" i="3"/>
  <c r="N30" i="3"/>
  <c r="N28" i="3"/>
  <c r="N20" i="3"/>
  <c r="N26" i="3"/>
  <c r="N10" i="3"/>
  <c r="N6" i="3"/>
  <c r="N25" i="3"/>
  <c r="N17" i="3"/>
  <c r="N9" i="3"/>
  <c r="N12" i="3"/>
  <c r="N24" i="3"/>
  <c r="N23" i="3"/>
  <c r="N19" i="3"/>
  <c r="N15" i="3"/>
  <c r="N22" i="3"/>
  <c r="N11" i="3"/>
  <c r="N31" i="3"/>
  <c r="N27" i="3"/>
  <c r="N18" i="3"/>
  <c r="N16" i="3"/>
  <c r="N14" i="3"/>
  <c r="N7" i="3"/>
  <c r="N3" i="3"/>
  <c r="N21" i="3"/>
  <c r="N5" i="3"/>
  <c r="N29" i="3"/>
  <c r="N13" i="3"/>
  <c r="N2" i="3"/>
  <c r="D3" i="1"/>
  <c r="D4" i="1"/>
  <c r="D5" i="1"/>
  <c r="D2" i="1"/>
  <c r="F24" i="19" l="1"/>
  <c r="A22" i="19"/>
  <c r="A24" i="19" l="1"/>
  <c r="F26" i="19"/>
  <c r="A26" i="19" l="1"/>
  <c r="F28" i="19"/>
  <c r="A28" i="19" l="1"/>
  <c r="F30" i="19"/>
  <c r="F32" i="19" l="1"/>
  <c r="A30" i="19"/>
  <c r="A32" i="19" l="1"/>
  <c r="F34" i="19"/>
  <c r="F36" i="19" l="1"/>
  <c r="A34" i="19"/>
  <c r="A36" i="19" l="1"/>
  <c r="F38" i="19"/>
  <c r="A38" i="19" l="1"/>
  <c r="F40" i="19"/>
  <c r="F42" i="19" l="1"/>
  <c r="A40" i="19"/>
  <c r="F44" i="19" l="1"/>
  <c r="A42" i="19"/>
  <c r="A44" i="19" l="1"/>
  <c r="F46" i="19"/>
  <c r="F48" i="19" l="1"/>
  <c r="A46" i="19"/>
  <c r="A48" i="19" l="1"/>
  <c r="F50" i="19"/>
  <c r="F52" i="19" l="1"/>
  <c r="A50" i="19"/>
  <c r="A52" i="19" l="1"/>
  <c r="F54" i="19"/>
  <c r="A54" i="19" l="1"/>
  <c r="F56" i="19"/>
  <c r="A56" i="19" l="1"/>
  <c r="F58" i="19"/>
  <c r="A58" i="19" l="1"/>
  <c r="F60" i="19"/>
  <c r="F62" i="19" l="1"/>
  <c r="A60" i="19"/>
  <c r="F64" i="19" l="1"/>
  <c r="A62" i="19"/>
  <c r="F66" i="19" l="1"/>
  <c r="A64" i="19"/>
  <c r="A66" i="19" l="1"/>
  <c r="F68" i="19"/>
  <c r="F70" i="19" l="1"/>
  <c r="A68" i="19"/>
  <c r="A70" i="19" l="1"/>
  <c r="F72" i="19"/>
  <c r="F74" i="19" l="1"/>
  <c r="A72" i="19"/>
  <c r="A74" i="19" l="1"/>
  <c r="F76" i="19"/>
  <c r="F78" i="19" l="1"/>
  <c r="A76" i="19"/>
  <c r="A78" i="19" l="1"/>
  <c r="F80" i="19"/>
  <c r="F82" i="19" l="1"/>
  <c r="A80" i="19"/>
  <c r="A82" i="19" l="1"/>
  <c r="F84" i="19"/>
  <c r="F86" i="19" l="1"/>
  <c r="A84" i="19"/>
  <c r="A86" i="19" l="1"/>
  <c r="F88" i="19"/>
  <c r="A88" i="19" l="1"/>
  <c r="F90" i="19"/>
  <c r="A90" i="19" l="1"/>
  <c r="F92" i="19"/>
  <c r="A92" i="19" l="1"/>
  <c r="F94" i="19"/>
  <c r="A94" i="19" l="1"/>
  <c r="F96" i="19"/>
  <c r="A96" i="19" l="1"/>
  <c r="F98" i="19"/>
  <c r="F100" i="19" l="1"/>
  <c r="A98" i="19"/>
  <c r="A100" i="19" l="1"/>
  <c r="F102" i="19"/>
  <c r="F104" i="19" l="1"/>
  <c r="A102" i="19"/>
  <c r="A104" i="19" l="1"/>
  <c r="F106" i="19"/>
  <c r="F108" i="19" l="1"/>
  <c r="A106" i="19"/>
  <c r="A108" i="19" l="1"/>
  <c r="F110" i="19"/>
  <c r="A110" i="19" l="1"/>
  <c r="F112" i="19"/>
  <c r="F114" i="19" l="1"/>
  <c r="A112" i="19"/>
  <c r="A114" i="19" l="1"/>
  <c r="F116" i="19"/>
  <c r="F118" i="19" l="1"/>
  <c r="A116" i="19"/>
  <c r="A118" i="19" l="1"/>
  <c r="F120" i="19"/>
  <c r="F122" i="19" l="1"/>
  <c r="A120" i="19"/>
  <c r="F124" i="19" l="1"/>
  <c r="A122" i="19"/>
  <c r="A124" i="19" l="1"/>
  <c r="F126" i="19"/>
  <c r="F128" i="19" l="1"/>
  <c r="A128" i="19" s="1"/>
  <c r="A126" i="19"/>
</calcChain>
</file>

<file path=xl/sharedStrings.xml><?xml version="1.0" encoding="utf-8"?>
<sst xmlns="http://schemas.openxmlformats.org/spreadsheetml/2006/main" count="1210" uniqueCount="103">
  <si>
    <t>Kategorie 0</t>
  </si>
  <si>
    <t>čas</t>
  </si>
  <si>
    <t>akrobacie</t>
  </si>
  <si>
    <t>trampolína</t>
  </si>
  <si>
    <t>Časový harmonogram závodu</t>
  </si>
  <si>
    <t>Časový harmonogram rozcvičení</t>
  </si>
  <si>
    <t>kategorie 0</t>
  </si>
  <si>
    <t>číslo</t>
  </si>
  <si>
    <t>oddíl</t>
  </si>
  <si>
    <t>kategorie</t>
  </si>
  <si>
    <t>E/akr</t>
  </si>
  <si>
    <t>D/akr</t>
  </si>
  <si>
    <t>C/akr</t>
  </si>
  <si>
    <t>∑/akr</t>
  </si>
  <si>
    <t>E/tr</t>
  </si>
  <si>
    <t>D/tr</t>
  </si>
  <si>
    <t>C/tr</t>
  </si>
  <si>
    <t>∑/tr</t>
  </si>
  <si>
    <t>∑/akr + tr</t>
  </si>
  <si>
    <t>Celkový součet</t>
  </si>
  <si>
    <t>Součet z ∑/akr + tr</t>
  </si>
  <si>
    <t>Celkem</t>
  </si>
  <si>
    <t>Pořadí</t>
  </si>
  <si>
    <t>startovní číslo</t>
  </si>
  <si>
    <t>Sokol Řeporyje - Gymstar</t>
  </si>
  <si>
    <t>kategorie 2</t>
  </si>
  <si>
    <t>poznámka</t>
  </si>
  <si>
    <t>kategorie 1B</t>
  </si>
  <si>
    <t>kategorie 1A</t>
  </si>
  <si>
    <t>ZRUŠENO</t>
  </si>
  <si>
    <t>srE1/akr</t>
  </si>
  <si>
    <t>srE1/tr</t>
  </si>
  <si>
    <t>Výsledky kategorie 2</t>
  </si>
  <si>
    <t>Gym Dobřichovice</t>
  </si>
  <si>
    <t>kategorie 0 mimi</t>
  </si>
  <si>
    <t>ZŠ Klausova - Čtyřlístek</t>
  </si>
  <si>
    <t>Flik-Flak Plzeň</t>
  </si>
  <si>
    <t>Gymnastika Říčany</t>
  </si>
  <si>
    <t>Kategorie 1A</t>
  </si>
  <si>
    <t>Výsledky kategorie 0 mimi</t>
  </si>
  <si>
    <t>GK TJ Sokol Frýdek - Místek</t>
  </si>
  <si>
    <t>Gymnastika Dobříš</t>
  </si>
  <si>
    <t xml:space="preserve">Gym Dobřichovice </t>
  </si>
  <si>
    <t>TJ Hostivice</t>
  </si>
  <si>
    <t>Sokol Vyšehrad dívky</t>
  </si>
  <si>
    <t>TJ  Sokol Olšany u Prostějova</t>
  </si>
  <si>
    <t xml:space="preserve">Sokol Řeporyje - Gymstar </t>
  </si>
  <si>
    <t>Gym Dobřichovice A</t>
  </si>
  <si>
    <t>Sokol Radotín</t>
  </si>
  <si>
    <t xml:space="preserve">Sokol Vyšehrad </t>
  </si>
  <si>
    <t>TJ Sokol Olšany u Prostějova</t>
  </si>
  <si>
    <t>počty</t>
  </si>
  <si>
    <t>vedoucí družstv</t>
  </si>
  <si>
    <t>tel. Spojení</t>
  </si>
  <si>
    <t>formuláře</t>
  </si>
  <si>
    <t>rozhodčí</t>
  </si>
  <si>
    <t>7 dívky</t>
  </si>
  <si>
    <t>Martina Kurková</t>
  </si>
  <si>
    <t>Linda Kurková</t>
  </si>
  <si>
    <t>10 dívky</t>
  </si>
  <si>
    <t>Andrea Kudličková</t>
  </si>
  <si>
    <t>Iva Pízová</t>
  </si>
  <si>
    <t>Karolína Machalová</t>
  </si>
  <si>
    <t>nemají</t>
  </si>
  <si>
    <t>Gabriela Haloumková</t>
  </si>
  <si>
    <t>Jitka Holcová</t>
  </si>
  <si>
    <t>Hrdličková/akr</t>
  </si>
  <si>
    <t>8 dívky</t>
  </si>
  <si>
    <t>dtto</t>
  </si>
  <si>
    <t>8 mix</t>
  </si>
  <si>
    <t>David Potužník</t>
  </si>
  <si>
    <t>Marika Mlináriková</t>
  </si>
  <si>
    <t>Daniel Kurka</t>
  </si>
  <si>
    <t>Alena Dvořáková</t>
  </si>
  <si>
    <t>Libor Pečenka</t>
  </si>
  <si>
    <t>zajistí</t>
  </si>
  <si>
    <t>Petra Jahlová</t>
  </si>
  <si>
    <t>774 369  555</t>
  </si>
  <si>
    <t>Lukáš Kovář/akr</t>
  </si>
  <si>
    <t>Adriana Krenková</t>
  </si>
  <si>
    <t>Petr Bouda</t>
  </si>
  <si>
    <t>Soňa Jarošová</t>
  </si>
  <si>
    <t>603 71 66 28</t>
  </si>
  <si>
    <t>9 dívky</t>
  </si>
  <si>
    <t>Alena Gemplerová</t>
  </si>
  <si>
    <t>Gemperlová (kromě disciplíny II)</t>
  </si>
  <si>
    <t>10 mix</t>
  </si>
  <si>
    <t>Natálie Polívková/tra</t>
  </si>
  <si>
    <t>Kategorie 0 mimi</t>
  </si>
  <si>
    <t>Kategorie 1B</t>
  </si>
  <si>
    <t>Kategorie 2</t>
  </si>
  <si>
    <t>Sokol Řeporyje - Gymstar Králíčci</t>
  </si>
  <si>
    <t>SK Pohyb pro život - Čtyřllístek</t>
  </si>
  <si>
    <t>Gym Dobřichovice B</t>
  </si>
  <si>
    <t>(prázdné)</t>
  </si>
  <si>
    <t>startovné</t>
  </si>
  <si>
    <t>bezinfekčnosti</t>
  </si>
  <si>
    <t>GDPR</t>
  </si>
  <si>
    <t>Výsledky kategorie 0</t>
  </si>
  <si>
    <t>Výsledky kategorie 1A</t>
  </si>
  <si>
    <t>Výsledky kategorie 1B</t>
  </si>
  <si>
    <t>Lenka Pavelková</t>
  </si>
  <si>
    <t>Gábina Haloumková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</si>
</sst>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72"/>
      <color theme="1"/>
      <name val="Calibri"/>
      <family val="2"/>
      <charset val="238"/>
      <scheme val="minor"/>
    </font>
    <font>
      <b/>
      <sz val="400"/>
      <color theme="1"/>
      <name val="Calibri"/>
      <family val="2"/>
      <charset val="238"/>
      <scheme val="minor"/>
    </font>
    <font>
      <b/>
      <sz val="68"/>
      <color theme="1"/>
      <name val="Calibri"/>
      <family val="2"/>
      <charset val="238"/>
      <scheme val="minor"/>
    </font>
    <font>
      <sz val="6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99999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999999"/>
      </top>
      <bottom style="thin">
        <color auto="1"/>
      </bottom>
      <diagonal/>
    </border>
    <border>
      <left style="thin">
        <color auto="1"/>
      </left>
      <right style="thin">
        <color rgb="FF999999"/>
      </right>
      <top style="thin">
        <color rgb="FF999999"/>
      </top>
      <bottom style="thin">
        <color auto="1"/>
      </bottom>
      <diagonal/>
    </border>
    <border>
      <left style="thin">
        <color auto="1"/>
      </left>
      <right style="thin">
        <color rgb="FF999999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999999"/>
      </bottom>
      <diagonal/>
    </border>
    <border>
      <left style="thin">
        <color auto="1"/>
      </left>
      <right style="thin">
        <color rgb="FF999999"/>
      </right>
      <top style="thin">
        <color auto="1"/>
      </top>
      <bottom style="thin">
        <color rgb="FF9999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rgb="FF999999"/>
      </top>
      <bottom/>
      <diagonal/>
    </border>
    <border>
      <left style="thin">
        <color indexed="8"/>
      </left>
      <right style="thin">
        <color rgb="FF999999"/>
      </right>
      <top style="thin">
        <color rgb="FF999999"/>
      </top>
      <bottom style="thin">
        <color indexed="8"/>
      </bottom>
      <diagonal/>
    </border>
    <border>
      <left style="thin">
        <color indexed="8"/>
      </left>
      <right style="thin">
        <color rgb="FF999999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8"/>
      </left>
      <right style="thin">
        <color rgb="FF999999"/>
      </right>
      <top style="thin">
        <color indexed="8"/>
      </top>
      <bottom style="thin">
        <color rgb="FF999999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20" fontId="4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20" fontId="4" fillId="0" borderId="0" xfId="0" applyNumberFormat="1" applyFont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0" fillId="4" borderId="1" xfId="0" applyFill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0" fillId="4" borderId="1" xfId="0" applyFont="1" applyFill="1" applyBorder="1"/>
    <xf numFmtId="0" fontId="10" fillId="0" borderId="1" xfId="0" applyFont="1" applyBorder="1"/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11" fillId="0" borderId="0" xfId="0" applyFont="1"/>
    <xf numFmtId="0" fontId="12" fillId="0" borderId="0" xfId="0" applyFont="1"/>
    <xf numFmtId="0" fontId="0" fillId="0" borderId="0" xfId="0" applyFill="1"/>
    <xf numFmtId="0" fontId="3" fillId="0" borderId="0" xfId="0" applyFont="1" applyBorder="1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8" xfId="0" pivotButton="1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NumberFormat="1" applyBorder="1"/>
    <xf numFmtId="0" fontId="0" fillId="0" borderId="4" xfId="0" applyBorder="1"/>
    <xf numFmtId="0" fontId="0" fillId="0" borderId="7" xfId="0" applyBorder="1"/>
    <xf numFmtId="0" fontId="0" fillId="0" borderId="15" xfId="0" applyBorder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6" xfId="0" applyFont="1" applyBorder="1"/>
    <xf numFmtId="0" fontId="0" fillId="0" borderId="6" xfId="0" applyBorder="1"/>
    <xf numFmtId="0" fontId="0" fillId="0" borderId="6" xfId="0" applyNumberFormat="1" applyBorder="1"/>
    <xf numFmtId="0" fontId="0" fillId="0" borderId="16" xfId="0" applyBorder="1"/>
    <xf numFmtId="0" fontId="8" fillId="0" borderId="14" xfId="0" applyFont="1" applyBorder="1"/>
    <xf numFmtId="0" fontId="0" fillId="0" borderId="17" xfId="0" applyBorder="1"/>
    <xf numFmtId="0" fontId="0" fillId="0" borderId="18" xfId="0" applyBorder="1"/>
    <xf numFmtId="0" fontId="0" fillId="0" borderId="1" xfId="0" applyNumberFormat="1" applyBorder="1"/>
    <xf numFmtId="0" fontId="0" fillId="0" borderId="3" xfId="0" applyBorder="1"/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3" fontId="0" fillId="0" borderId="15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15" xfId="0" applyBorder="1" applyAlignment="1"/>
    <xf numFmtId="0" fontId="0" fillId="0" borderId="0" xfId="0" applyAlignment="1"/>
    <xf numFmtId="3" fontId="0" fillId="0" borderId="15" xfId="0" applyNumberFormat="1" applyBorder="1" applyAlignment="1">
      <alignment wrapText="1"/>
    </xf>
    <xf numFmtId="20" fontId="4" fillId="0" borderId="15" xfId="0" applyNumberFormat="1" applyFont="1" applyBorder="1" applyAlignment="1">
      <alignment horizontal="left"/>
    </xf>
    <xf numFmtId="0" fontId="4" fillId="0" borderId="20" xfId="0" applyFont="1" applyBorder="1"/>
    <xf numFmtId="20" fontId="4" fillId="0" borderId="0" xfId="0" applyNumberFormat="1" applyFont="1"/>
    <xf numFmtId="0" fontId="3" fillId="0" borderId="15" xfId="0" applyFont="1" applyBorder="1"/>
    <xf numFmtId="0" fontId="19" fillId="4" borderId="1" xfId="0" applyFont="1" applyFill="1" applyBorder="1"/>
    <xf numFmtId="0" fontId="19" fillId="0" borderId="1" xfId="0" applyFont="1" applyBorder="1"/>
    <xf numFmtId="0" fontId="0" fillId="0" borderId="0" xfId="0" applyBorder="1" applyAlignment="1"/>
    <xf numFmtId="0" fontId="8" fillId="0" borderId="15" xfId="0" applyFont="1" applyBorder="1"/>
    <xf numFmtId="0" fontId="8" fillId="0" borderId="15" xfId="0" applyFont="1" applyFill="1" applyBorder="1"/>
    <xf numFmtId="0" fontId="0" fillId="0" borderId="15" xfId="0" applyFont="1" applyBorder="1"/>
    <xf numFmtId="0" fontId="0" fillId="0" borderId="15" xfId="0" applyFont="1" applyBorder="1" applyAlignment="1"/>
    <xf numFmtId="0" fontId="0" fillId="2" borderId="15" xfId="0" applyFill="1" applyBorder="1"/>
    <xf numFmtId="0" fontId="0" fillId="2" borderId="15" xfId="0" applyFont="1" applyFill="1" applyBorder="1"/>
    <xf numFmtId="3" fontId="0" fillId="2" borderId="15" xfId="0" applyNumberFormat="1" applyFill="1" applyBorder="1" applyAlignment="1">
      <alignment horizontal="right"/>
    </xf>
    <xf numFmtId="0" fontId="0" fillId="2" borderId="0" xfId="0" applyFill="1" applyBorder="1"/>
    <xf numFmtId="0" fontId="0" fillId="2" borderId="15" xfId="0" applyFill="1" applyBorder="1" applyAlignment="1">
      <alignment horizontal="right"/>
    </xf>
    <xf numFmtId="3" fontId="0" fillId="2" borderId="15" xfId="0" applyNumberFormat="1" applyFill="1" applyBorder="1" applyAlignment="1">
      <alignment horizontal="right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8" fillId="0" borderId="27" xfId="0" applyNumberFormat="1" applyFont="1" applyFill="1" applyBorder="1" applyAlignment="1">
      <alignment horizontal="center"/>
    </xf>
    <xf numFmtId="0" fontId="8" fillId="0" borderId="29" xfId="0" applyFont="1" applyBorder="1"/>
    <xf numFmtId="0" fontId="8" fillId="0" borderId="28" xfId="0" applyFont="1" applyBorder="1"/>
    <xf numFmtId="0" fontId="8" fillId="0" borderId="28" xfId="0" applyFont="1" applyBorder="1" applyAlignment="1">
      <alignment horizontal="center"/>
    </xf>
    <xf numFmtId="0" fontId="0" fillId="0" borderId="30" xfId="0" applyBorder="1"/>
    <xf numFmtId="0" fontId="0" fillId="0" borderId="28" xfId="0" applyBorder="1"/>
    <xf numFmtId="0" fontId="0" fillId="0" borderId="28" xfId="0" applyNumberFormat="1" applyBorder="1"/>
    <xf numFmtId="0" fontId="8" fillId="0" borderId="28" xfId="0" applyNumberFormat="1" applyFont="1" applyFill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0" borderId="31" xfId="0" applyFont="1" applyBorder="1" applyAlignment="1">
      <alignment horizontal="center"/>
    </xf>
    <xf numFmtId="0" fontId="8" fillId="0" borderId="32" xfId="0" applyNumberFormat="1" applyFont="1" applyFill="1" applyBorder="1" applyAlignment="1">
      <alignment horizontal="center"/>
    </xf>
    <xf numFmtId="0" fontId="0" fillId="0" borderId="33" xfId="0" applyBorder="1"/>
    <xf numFmtId="0" fontId="8" fillId="0" borderId="3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rka" refreshedDate="44107.639618402776" createdVersion="6" refreshedVersion="6" minRefreshableVersion="3" recordCount="33">
  <cacheSource type="worksheet">
    <worksheetSource ref="A1:N34" sheet="výsledky zápis"/>
  </cacheSource>
  <cacheFields count="14">
    <cacheField name="startovní číslo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 u="1"/>
        <n v="36" u="1"/>
        <n v="38" u="1"/>
        <n v="40" u="1"/>
        <n v="42" u="1"/>
        <n v="35" u="1"/>
        <n v="37" u="1"/>
        <n v="39" u="1"/>
        <n v="41" u="1"/>
      </sharedItems>
    </cacheField>
    <cacheField name="oddíl" numFmtId="0">
      <sharedItems count="40">
        <s v="Sokol Řeporyje - Gymstar"/>
        <s v="SK Pohyb pro život - Čtyřllístek"/>
        <s v="GK TJ Sokol Frýdek - Místek"/>
        <s v="Gym Dobřichovice"/>
        <s v="Gymnastika Dobříš"/>
        <s v="ZRUŠENO"/>
        <s v="Gym Dobřichovice "/>
        <s v="Sokol Řeporyje - Gymstar Králíčci"/>
        <s v="Sokol Vyšehrad dívky"/>
        <s v="Flik-Flak Plzeň"/>
        <s v="Sokol Řeporyje - Gymstar "/>
        <s v="Gymnastika Říčany"/>
        <s v="Gym Dobřichovice A"/>
        <s v="Gym Dobřichovice B"/>
        <s v="Sokol Radotín"/>
        <s v="Sokol Vyšehrad "/>
        <s v="Sokol Řeporyje - Gymstar mix" u="1"/>
        <s v="TJ AVIA Čakovice - mix" u="1"/>
        <s v="TJ  Sokol Olšany u Prostějova" u="1"/>
        <s v="Sokol Vyšehrad" u="1"/>
        <s v="TJ Sokol Plzeň - Doubravka" u="1"/>
        <s v="TJ Sokol Radotín" u="1"/>
        <s v="GK Vítkovice - Garfi Ostrava" u="1"/>
        <s v="TJ Hostivice" u="1"/>
        <s v="KG Bělá pod Bezdězem" u="1"/>
        <s v="TJ AVIA Čakovice " u="1"/>
        <s v="Sokol Vyšehrad - kluci" u="1"/>
        <s v="SK SPV Klášterec nad Ohří - mix" u="1"/>
        <s v="ZŠ Klausova - Čtyřlístek" u="1"/>
        <s v="Sokol Vyšehrad - dívky" u="1"/>
        <s v="K - Sport Gym Černošice" u="1"/>
        <s v="Sokol Plzeň I" u="1"/>
        <s v="Gymnastika Říčany - Ovečky - mix" u="1"/>
        <s v="TJ Sokol Olšany u Prostějova" u="1"/>
        <s v="SK SPV Klášterec nad Ohří" u="1"/>
        <s v="Gym club Reda" u="1"/>
        <s v="TJ Olšany u Prostějova" u="1"/>
        <s v="Gymnastika Říčany - Ovečky" u="1"/>
        <s v="SK SPV Klášterec nad Ohř - mix" u="1"/>
        <s v="Sokol Vyšehrad - mix" u="1"/>
      </sharedItems>
    </cacheField>
    <cacheField name="kategorie" numFmtId="0">
      <sharedItems count="9">
        <s v="kategorie 0 mimi"/>
        <s v="kategorie 0"/>
        <s v="kategorie 1B"/>
        <s v="kategorie 1A"/>
        <s v="kategorie 2"/>
        <s v="kategorie 0 mimi - mix" u="1"/>
        <s v="kategorie 1B - mix" u="1"/>
        <s v="kategorie 0 - mix" u="1"/>
        <s v="kategorie 2 - mix" u="1"/>
      </sharedItems>
    </cacheField>
    <cacheField name="D/akr" numFmtId="0">
      <sharedItems containsString="0" containsBlank="1" containsNumber="1" minValue="0" maxValue="3.6" count="29">
        <n v="0.8"/>
        <n v="0.3"/>
        <n v="0.9"/>
        <n v="0.6"/>
        <m/>
        <n v="1.5"/>
        <n v="1.3"/>
        <n v="1.4"/>
        <n v="1.2"/>
        <n v="2.9"/>
        <n v="2.4"/>
        <n v="2.5"/>
        <n v="2.7"/>
        <n v="3.1"/>
        <n v="2.2000000000000002"/>
        <n v="2"/>
        <n v="2.6"/>
        <n v="2.1"/>
        <n v="0" u="1"/>
        <n v="0.2" u="1"/>
        <n v="1.7" u="1"/>
        <n v="1.8" u="1"/>
        <n v="0.7" u="1"/>
        <n v="1.9" u="1"/>
        <n v="2.2999999999999998" u="1"/>
        <n v="1" u="1"/>
        <n v="1.1000000000000001" u="1"/>
        <n v="3.6" u="1"/>
        <n v="0.5" u="1"/>
      </sharedItems>
    </cacheField>
    <cacheField name="E/akr" numFmtId="0">
      <sharedItems containsString="0" containsBlank="1" containsNumber="1" minValue="0" maxValue="8" count="59">
        <n v="6.9"/>
        <n v="7"/>
        <n v="8"/>
        <n v="7.7"/>
        <n v="5.5"/>
        <m/>
        <n v="7.5"/>
        <n v="7.8"/>
        <n v="7.1"/>
        <n v="7.6"/>
        <n v="6.5"/>
        <n v="6.6"/>
        <n v="6.8"/>
        <n v="7.2"/>
        <n v="6.4"/>
        <n v="6.2"/>
        <n v="0" u="1"/>
        <n v="4.25" u="1"/>
        <n v="4.75" u="1"/>
        <n v="4.95" u="1"/>
        <n v="4.5999999999999996" u="1"/>
        <n v="5" u="1"/>
        <n v="5.2" u="1"/>
        <n v="5.83" u="1"/>
        <n v="6.23" u="1"/>
        <n v="5.25" u="1"/>
        <n v="5.0999999999999996" u="1"/>
        <n v="5.7" u="1"/>
        <n v="5.4" u="1"/>
        <n v="5.8" u="1"/>
        <n v="6.63" u="1"/>
        <n v="6" u="1"/>
        <n v="6.83" u="1"/>
        <n v="5.65" u="1"/>
        <n v="5.85" u="1"/>
        <n v="6.05" u="1"/>
        <n v="6.45" u="1"/>
        <n v="5.9" u="1"/>
        <n v="6.1" u="1"/>
        <n v="6.3" u="1"/>
        <n v="6.7" u="1"/>
        <n v="6.55" u="1"/>
        <n v="5.37" u="1"/>
        <n v="6.75" u="1"/>
        <n v="6.65" u="1"/>
        <n v="6.85" u="1"/>
        <n v="7.05" u="1"/>
        <n v="7.25" u="1"/>
        <n v="6.07" u="1"/>
        <n v="7.15" u="1"/>
        <n v="6.37" u="1"/>
        <n v="7.75" u="1"/>
        <n v="6.57" u="1"/>
        <n v="7.4" u="1"/>
        <n v="7.07" u="1"/>
        <n v="7.9" u="1"/>
        <n v="3.9" u="1"/>
        <n v="4" u="1"/>
        <n v="4.05" u="1"/>
      </sharedItems>
    </cacheField>
    <cacheField name="C/akr" numFmtId="0">
      <sharedItems containsString="0" containsBlank="1" containsNumber="1" minValue="0" maxValue="2" count="9">
        <n v="2"/>
        <n v="1.8"/>
        <m/>
        <n v="1.7"/>
        <n v="0" u="1"/>
        <n v="0.6" u="1"/>
        <n v="1.6" u="1"/>
        <n v="1.9" u="1"/>
        <n v="1.4" u="1"/>
      </sharedItems>
    </cacheField>
    <cacheField name="srE1/akr" numFmtId="0">
      <sharedItems containsString="0" containsBlank="1" containsNumber="1" containsInteger="1" minValue="0" maxValue="0" count="2">
        <n v="0"/>
        <m/>
      </sharedItems>
    </cacheField>
    <cacheField name="∑/akr" numFmtId="0">
      <sharedItems containsSemiMixedTypes="0" containsString="0" containsNumber="1" minValue="0" maxValue="12.8" count="72">
        <n v="9.6999999999999993"/>
        <n v="9.3000000000000007"/>
        <n v="10.700000000000001"/>
        <n v="10.6"/>
        <n v="7.8999999999999995"/>
        <n v="0"/>
        <n v="11"/>
        <n v="11.1"/>
        <n v="9.6"/>
        <n v="10.4"/>
        <n v="10"/>
        <n v="9.8000000000000007"/>
        <n v="10.5"/>
        <n v="12"/>
        <n v="10.8"/>
        <n v="11.5"/>
        <n v="9.9"/>
        <n v="11.7"/>
        <n v="12.6"/>
        <n v="10.400000000000002"/>
        <n v="11.4"/>
        <n v="10.9"/>
        <n v="10.199999999999999"/>
        <n v="11.57" u="1"/>
        <n v="12.8" u="1"/>
        <n v="9.1499999999999986" u="1"/>
        <n v="9.25" u="1"/>
        <n v="9.65" u="1"/>
        <n v="9.35" u="1"/>
        <n v="10.149999999999999" u="1"/>
        <n v="10.15" u="1"/>
        <n v="9.9499999999999993" u="1"/>
        <n v="10.75" u="1"/>
        <n v="10.050000000000001" u="1"/>
        <n v="10.450000000000001" u="1"/>
        <n v="10.55" u="1"/>
        <n v="6.6" u="1"/>
        <n v="11.75" u="1"/>
        <n v="12.15" u="1"/>
        <n v="7.05" u="1"/>
        <n v="7.45" u="1"/>
        <n v="7.15" u="1"/>
        <n v="7.35" u="1"/>
        <n v="7.4" u="1"/>
        <n v="7.6" u="1"/>
        <n v="7.7999999999999989" u="1"/>
        <n v="8" u="1"/>
        <n v="8.1" u="1"/>
        <n v="8.8999999999999986" u="1"/>
        <n v="8.5" u="1"/>
        <n v="9.1300000000000008" u="1"/>
        <n v="10.33" u="1"/>
        <n v="10.43" u="1"/>
        <n v="8.3000000000000007" u="1"/>
        <n v="8.6999999999999993" u="1"/>
        <n v="9.8999999999999986" u="1"/>
        <n v="9.5" u="1"/>
        <n v="8.8000000000000007" u="1"/>
        <n v="10.63" u="1"/>
        <n v="10.1" u="1"/>
        <n v="11.129999999999999" u="1"/>
        <n v="10.100000000000001" u="1"/>
        <n v="10.299999999999999" u="1"/>
        <n v="10.47" u="1"/>
        <n v="9.77" u="1"/>
        <n v="11.100000000000001" u="1"/>
        <n v="11.2" u="1"/>
        <n v="10.57" u="1"/>
        <n v="10.97" u="1"/>
        <n v="9.870000000000001" u="1"/>
        <n v="11.600000000000001" u="1"/>
        <n v="11.3" u="1"/>
      </sharedItems>
    </cacheField>
    <cacheField name="D/tr" numFmtId="0">
      <sharedItems containsString="0" containsBlank="1" containsNumber="1" minValue="0" maxValue="2.4" count="28">
        <n v="0.2"/>
        <n v="0"/>
        <n v="0.3"/>
        <m/>
        <n v="0.9"/>
        <n v="0.6"/>
        <n v="0.5"/>
        <n v="1"/>
        <n v="0.8"/>
        <n v="1.7"/>
        <n v="1.6"/>
        <n v="1.8"/>
        <n v="2.1"/>
        <n v="1.5"/>
        <n v="1.9"/>
        <n v="2.2000000000000002"/>
        <n v="0.7" u="1"/>
        <n v="2" u="1"/>
        <n v="0.1" u="1"/>
        <n v="2.2999999999999998" u="1"/>
        <n v="2.4" u="1"/>
        <n v="0.95" u="1"/>
        <n v="0.4" u="1"/>
        <n v="1.1000000000000001" u="1"/>
        <n v="1.1499999999999999" u="1"/>
        <n v="1.2" u="1"/>
        <n v="1.3" u="1"/>
        <n v="1.4" u="1"/>
      </sharedItems>
    </cacheField>
    <cacheField name="E/tr" numFmtId="0">
      <sharedItems containsString="0" containsBlank="1" containsNumber="1" minValue="0" maxValue="8.0500000000000007" count="57">
        <n v="7.2"/>
        <n v="8.0500000000000007"/>
        <n v="6"/>
        <n v="7.75"/>
        <n v="6.4"/>
        <m/>
        <n v="6.75"/>
        <n v="7.8"/>
        <n v="6.9"/>
        <n v="8"/>
        <n v="5.35"/>
        <n v="6.8"/>
        <n v="7.25"/>
        <n v="7.35"/>
        <n v="7.9"/>
        <n v="7"/>
        <n v="6.85"/>
        <n v="6.7"/>
        <n v="6.6"/>
        <n v="6.15"/>
        <n v="6.5"/>
        <n v="0" u="1"/>
        <n v="4.45" u="1"/>
        <n v="6.46" u="1"/>
        <n v="4.7" u="1"/>
        <n v="6.96" u="1"/>
        <n v="4.4000000000000004" u="1"/>
        <n v="7.16" u="1"/>
        <n v="5" u="1"/>
        <n v="6.43" u="1"/>
        <n v="5.25" u="1"/>
        <n v="5.45" u="1"/>
        <n v="7.66" u="1"/>
        <n v="6.13" u="1"/>
        <n v="5.5" u="1"/>
        <n v="5.7" u="1"/>
        <n v="5.15" u="1"/>
        <n v="5.75" u="1"/>
        <n v="5.95" u="1"/>
        <n v="5.4" u="1"/>
        <n v="5.6" u="1"/>
        <n v="5.8" u="1"/>
        <n v="6.2" u="1"/>
        <n v="5.85" u="1"/>
        <n v="7.03" u="1"/>
        <n v="6.05" u="1"/>
        <n v="5.9" u="1"/>
        <n v="6.1" u="1"/>
        <n v="6.3" u="1"/>
        <n v="6.35" u="1"/>
        <n v="6.95" u="1"/>
        <n v="6.65" u="1"/>
        <n v="7.45" u="1"/>
        <n v="7.1" u="1"/>
        <n v="7.15" u="1"/>
        <n v="5.96" u="1"/>
        <n v="4.2" u="1"/>
      </sharedItems>
    </cacheField>
    <cacheField name="C/tr" numFmtId="0">
      <sharedItems containsString="0" containsBlank="1" containsNumber="1" minValue="0" maxValue="2" count="8">
        <n v="1.9"/>
        <n v="2"/>
        <m/>
        <n v="1.6"/>
        <n v="1.8"/>
        <n v="0" u="1"/>
        <n v="1.7" u="1"/>
        <n v="1.4" u="1"/>
      </sharedItems>
    </cacheField>
    <cacheField name="srE1/tr" numFmtId="0">
      <sharedItems containsString="0" containsBlank="1" containsNumber="1" containsInteger="1" minValue="0" maxValue="0" count="2">
        <n v="0"/>
        <m/>
      </sharedItems>
    </cacheField>
    <cacheField name="∑/tr" numFmtId="0">
      <sharedItems containsSemiMixedTypes="0" containsString="0" containsNumber="1" minValue="0" maxValue="12.1" count="72">
        <n v="9.3000000000000007"/>
        <n v="9.9500000000000011"/>
        <n v="8.1"/>
        <n v="10.050000000000001"/>
        <n v="8.5"/>
        <n v="0"/>
        <n v="9.65"/>
        <n v="10.3"/>
        <n v="9.1999999999999993"/>
        <n v="10.5"/>
        <n v="8.35"/>
        <n v="9.3999999999999986"/>
        <n v="10.25"/>
        <n v="9.75"/>
        <n v="10.8"/>
        <n v="11.049999999999999"/>
        <n v="11.5"/>
        <n v="9.6999999999999993"/>
        <n v="12.1"/>
        <n v="10.75"/>
        <n v="10.950000000000001"/>
        <n v="11.000000000000002"/>
        <n v="11.3"/>
        <n v="10.700000000000001"/>
        <n v="10.4"/>
        <n v="9.85"/>
        <n v="8.15" u="1"/>
        <n v="8.25" u="1"/>
        <n v="9.1499999999999986" u="1"/>
        <n v="8.75" u="1"/>
        <n v="9.15" u="1"/>
        <n v="8.4499999999999993" u="1"/>
        <n v="8.85" u="1"/>
        <n v="9.25" u="1"/>
        <n v="8.5500000000000007" u="1"/>
        <n v="10.15" u="1"/>
        <n v="9.0500000000000007" u="1"/>
        <n v="9.4499999999999993" u="1"/>
        <n v="10.649999999999999" u="1"/>
        <n v="9.8500000000000014" u="1"/>
        <n v="10.35" u="1"/>
        <n v="11.25" u="1"/>
        <n v="10.55" u="1"/>
        <n v="6.6" u="1"/>
        <n v="6.65" u="1"/>
        <n v="7.45" u="1"/>
        <n v="9.3600000000000012" u="1"/>
        <n v="7.7" u="1"/>
        <n v="7.6" u="1"/>
        <n v="7.8" u="1"/>
        <n v="7.6499999999999995" u="1"/>
        <n v="8" u="1"/>
        <n v="9.0299999999999994" u="1"/>
        <n v="10.86" u="1"/>
        <n v="10.16" u="1"/>
        <n v="8.1999999999999993" u="1"/>
        <n v="9.629999999999999" u="1"/>
        <n v="9" u="1"/>
        <n v="9.4" u="1"/>
        <n v="8.6999999999999993" u="1"/>
        <n v="9.1" u="1"/>
        <n v="9.9" u="1"/>
        <n v="11.16" u="1"/>
        <n v="8.8000000000000007" u="1"/>
        <n v="9.6" u="1"/>
        <n v="10" u="1"/>
        <n v="11.66" u="1"/>
        <n v="10.73" u="1"/>
        <n v="9.8000000000000007" u="1"/>
        <n v="10.6" u="1"/>
        <n v="10.299999999999999" u="1"/>
        <n v="10.799999999999999" u="1"/>
      </sharedItems>
    </cacheField>
    <cacheField name="∑/akr + tr" numFmtId="0">
      <sharedItems containsSemiMixedTypes="0" containsString="0" containsNumber="1" minValue="0" maxValue="24.05" count="113">
        <n v="19"/>
        <n v="19.25"/>
        <n v="18.8"/>
        <n v="20.65"/>
        <n v="16.399999999999999"/>
        <n v="0"/>
        <n v="21.4"/>
        <n v="18.799999999999997"/>
        <n v="21.5"/>
        <n v="18.75"/>
        <n v="19.099999999999998"/>
        <n v="20.25"/>
        <n v="19.55"/>
        <n v="21.3"/>
        <n v="23.049999999999997"/>
        <n v="22.3"/>
        <n v="20.799999999999997"/>
        <n v="23.6"/>
        <n v="20.399999999999999"/>
        <n v="22.45"/>
        <n v="23.55"/>
        <n v="21.700000000000003"/>
        <n v="22.200000000000003"/>
        <n v="21.200000000000003"/>
        <n v="22.1"/>
        <n v="20.75"/>
        <n v="20.5"/>
        <n v="12.1" u="1"/>
        <n v="12.6" u="1"/>
        <n v="20.630000000000003" u="1"/>
        <n v="21.43" u="1"/>
        <n v="21.9" u="1"/>
        <n v="23.23" u="1"/>
        <n v="8.15" u="1"/>
        <n v="12.8" u="1"/>
        <n v="20.77" u="1"/>
        <n v="17.649999999999999" u="1"/>
        <n v="9.1499999999999986" u="1"/>
        <n v="8.75" u="1"/>
        <n v="8.4499999999999993" u="1"/>
        <n v="15.629999999999999" u="1"/>
        <n v="19.45" u="1"/>
        <n v="9.25" u="1"/>
        <n v="18.850000000000001" u="1"/>
        <n v="20.45" u="1"/>
        <n v="9.75" u="1"/>
        <n v="14.8" u="1"/>
        <n v="20.450000000000003" u="1"/>
        <n v="9.0500000000000007" u="1"/>
        <n v="19.850000000000001" u="1"/>
        <n v="9.85" u="1"/>
        <n v="15.3" u="1"/>
        <n v="15.7" u="1"/>
        <n v="21.450000000000003" u="1"/>
        <n v="15.700000000000001" u="1"/>
        <n v="17" u="1"/>
        <n v="10.75" u="1"/>
        <n v="24.05" u="1"/>
        <n v="17.2" u="1"/>
        <n v="18" u="1"/>
        <n v="20.059999999999999" u="1"/>
        <n v="17.399999999999999" u="1"/>
        <n v="21.86" u="1"/>
        <n v="17.670000000000002" u="1"/>
        <n v="19.2" u="1"/>
        <n v="19.130000000000003" u="1"/>
        <n v="20" u="1"/>
        <n v="19.399999999999999" u="1"/>
        <n v="20.2" u="1"/>
        <n v="16.549999999999997" u="1"/>
        <n v="22.799999999999997" u="1"/>
        <n v="20.6" u="1"/>
        <n v="16.75" u="1"/>
        <n v="7.4" u="1"/>
        <n v="16.949999999999996" u="1"/>
        <n v="22.130000000000003" u="1"/>
        <n v="21.6" u="1"/>
        <n v="7.6499999999999995" u="1"/>
        <n v="8.1" u="1"/>
        <n v="17.350000000000001" u="1"/>
        <n v="9.3999999999999986" u="1"/>
        <n v="18.95" u="1"/>
        <n v="14.05" u="1"/>
        <n v="18.349999999999998" u="1"/>
        <n v="8.6999999999999993" u="1"/>
        <n v="15.649999999999999" u="1"/>
        <n v="19.95" u="1"/>
        <n v="9.9" u="1"/>
        <n v="15.749999999999998" u="1"/>
        <n v="19.950000000000003" u="1"/>
        <n v="8.8000000000000007" u="1"/>
        <n v="20.149999999999999" u="1"/>
        <n v="15.75" u="1"/>
        <n v="10" u="1"/>
        <n v="10.4" u="1"/>
        <n v="10.5" u="1"/>
        <n v="15.95" u="1"/>
        <n v="19.29" u="1"/>
        <n v="10.199999999999999" u="1"/>
        <n v="22.150000000000002" u="1"/>
        <n v="10.299999999999999" u="1"/>
        <n v="11.4" u="1"/>
        <n v="11.1" u="1"/>
        <n v="18.5" u="1"/>
        <n v="19.3" u="1"/>
        <n v="11.5" u="1"/>
        <n v="18.700000000000003" u="1"/>
        <n v="19.5" u="1"/>
        <n v="18.100000000000001" u="1"/>
        <n v="18.899999999999999" u="1"/>
        <n v="20.23" u="1"/>
        <n v="11.3" u="1"/>
        <n v="19.7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1"/>
    <x v="1"/>
    <x v="1"/>
    <x v="0"/>
    <x v="0"/>
    <x v="1"/>
    <x v="1"/>
  </r>
  <r>
    <x v="2"/>
    <x v="2"/>
    <x v="0"/>
    <x v="2"/>
    <x v="2"/>
    <x v="1"/>
    <x v="0"/>
    <x v="2"/>
    <x v="0"/>
    <x v="2"/>
    <x v="0"/>
    <x v="0"/>
    <x v="2"/>
    <x v="2"/>
  </r>
  <r>
    <x v="3"/>
    <x v="3"/>
    <x v="0"/>
    <x v="2"/>
    <x v="3"/>
    <x v="0"/>
    <x v="0"/>
    <x v="3"/>
    <x v="2"/>
    <x v="3"/>
    <x v="1"/>
    <x v="0"/>
    <x v="3"/>
    <x v="3"/>
  </r>
  <r>
    <x v="4"/>
    <x v="4"/>
    <x v="0"/>
    <x v="3"/>
    <x v="4"/>
    <x v="1"/>
    <x v="0"/>
    <x v="4"/>
    <x v="0"/>
    <x v="4"/>
    <x v="0"/>
    <x v="0"/>
    <x v="4"/>
    <x v="4"/>
  </r>
  <r>
    <x v="5"/>
    <x v="5"/>
    <x v="1"/>
    <x v="4"/>
    <x v="5"/>
    <x v="2"/>
    <x v="1"/>
    <x v="5"/>
    <x v="3"/>
    <x v="5"/>
    <x v="2"/>
    <x v="1"/>
    <x v="5"/>
    <x v="5"/>
  </r>
  <r>
    <x v="6"/>
    <x v="2"/>
    <x v="1"/>
    <x v="5"/>
    <x v="6"/>
    <x v="0"/>
    <x v="0"/>
    <x v="6"/>
    <x v="4"/>
    <x v="6"/>
    <x v="1"/>
    <x v="0"/>
    <x v="6"/>
    <x v="3"/>
  </r>
  <r>
    <x v="7"/>
    <x v="6"/>
    <x v="1"/>
    <x v="6"/>
    <x v="7"/>
    <x v="0"/>
    <x v="0"/>
    <x v="7"/>
    <x v="5"/>
    <x v="7"/>
    <x v="0"/>
    <x v="0"/>
    <x v="7"/>
    <x v="6"/>
  </r>
  <r>
    <x v="8"/>
    <x v="5"/>
    <x v="1"/>
    <x v="4"/>
    <x v="5"/>
    <x v="2"/>
    <x v="1"/>
    <x v="5"/>
    <x v="3"/>
    <x v="5"/>
    <x v="2"/>
    <x v="1"/>
    <x v="5"/>
    <x v="5"/>
  </r>
  <r>
    <x v="9"/>
    <x v="7"/>
    <x v="1"/>
    <x v="0"/>
    <x v="8"/>
    <x v="3"/>
    <x v="0"/>
    <x v="8"/>
    <x v="2"/>
    <x v="8"/>
    <x v="1"/>
    <x v="0"/>
    <x v="8"/>
    <x v="7"/>
  </r>
  <r>
    <x v="10"/>
    <x v="0"/>
    <x v="1"/>
    <x v="7"/>
    <x v="9"/>
    <x v="0"/>
    <x v="0"/>
    <x v="6"/>
    <x v="6"/>
    <x v="9"/>
    <x v="1"/>
    <x v="0"/>
    <x v="9"/>
    <x v="8"/>
  </r>
  <r>
    <x v="11"/>
    <x v="8"/>
    <x v="2"/>
    <x v="6"/>
    <x v="8"/>
    <x v="0"/>
    <x v="0"/>
    <x v="9"/>
    <x v="7"/>
    <x v="10"/>
    <x v="1"/>
    <x v="0"/>
    <x v="10"/>
    <x v="9"/>
  </r>
  <r>
    <x v="12"/>
    <x v="4"/>
    <x v="2"/>
    <x v="8"/>
    <x v="10"/>
    <x v="0"/>
    <x v="0"/>
    <x v="0"/>
    <x v="5"/>
    <x v="11"/>
    <x v="1"/>
    <x v="0"/>
    <x v="11"/>
    <x v="10"/>
  </r>
  <r>
    <x v="13"/>
    <x v="9"/>
    <x v="2"/>
    <x v="7"/>
    <x v="11"/>
    <x v="0"/>
    <x v="0"/>
    <x v="10"/>
    <x v="7"/>
    <x v="12"/>
    <x v="1"/>
    <x v="0"/>
    <x v="12"/>
    <x v="11"/>
  </r>
  <r>
    <x v="14"/>
    <x v="5"/>
    <x v="2"/>
    <x v="4"/>
    <x v="5"/>
    <x v="2"/>
    <x v="1"/>
    <x v="5"/>
    <x v="3"/>
    <x v="5"/>
    <x v="2"/>
    <x v="1"/>
    <x v="5"/>
    <x v="5"/>
  </r>
  <r>
    <x v="15"/>
    <x v="5"/>
    <x v="2"/>
    <x v="4"/>
    <x v="5"/>
    <x v="2"/>
    <x v="1"/>
    <x v="5"/>
    <x v="3"/>
    <x v="5"/>
    <x v="2"/>
    <x v="1"/>
    <x v="5"/>
    <x v="5"/>
  </r>
  <r>
    <x v="16"/>
    <x v="10"/>
    <x v="2"/>
    <x v="8"/>
    <x v="12"/>
    <x v="1"/>
    <x v="0"/>
    <x v="11"/>
    <x v="8"/>
    <x v="13"/>
    <x v="3"/>
    <x v="0"/>
    <x v="13"/>
    <x v="12"/>
  </r>
  <r>
    <x v="17"/>
    <x v="3"/>
    <x v="2"/>
    <x v="6"/>
    <x v="13"/>
    <x v="0"/>
    <x v="0"/>
    <x v="12"/>
    <x v="4"/>
    <x v="14"/>
    <x v="1"/>
    <x v="0"/>
    <x v="14"/>
    <x v="13"/>
  </r>
  <r>
    <x v="18"/>
    <x v="11"/>
    <x v="3"/>
    <x v="9"/>
    <x v="8"/>
    <x v="0"/>
    <x v="0"/>
    <x v="13"/>
    <x v="9"/>
    <x v="13"/>
    <x v="1"/>
    <x v="0"/>
    <x v="15"/>
    <x v="14"/>
  </r>
  <r>
    <x v="19"/>
    <x v="12"/>
    <x v="3"/>
    <x v="10"/>
    <x v="14"/>
    <x v="0"/>
    <x v="0"/>
    <x v="14"/>
    <x v="10"/>
    <x v="14"/>
    <x v="1"/>
    <x v="0"/>
    <x v="16"/>
    <x v="15"/>
  </r>
  <r>
    <x v="20"/>
    <x v="2"/>
    <x v="3"/>
    <x v="11"/>
    <x v="11"/>
    <x v="0"/>
    <x v="0"/>
    <x v="7"/>
    <x v="11"/>
    <x v="2"/>
    <x v="0"/>
    <x v="0"/>
    <x v="17"/>
    <x v="16"/>
  </r>
  <r>
    <x v="21"/>
    <x v="0"/>
    <x v="3"/>
    <x v="10"/>
    <x v="8"/>
    <x v="0"/>
    <x v="0"/>
    <x v="15"/>
    <x v="12"/>
    <x v="9"/>
    <x v="1"/>
    <x v="0"/>
    <x v="18"/>
    <x v="17"/>
  </r>
  <r>
    <x v="22"/>
    <x v="4"/>
    <x v="3"/>
    <x v="5"/>
    <x v="14"/>
    <x v="0"/>
    <x v="0"/>
    <x v="16"/>
    <x v="13"/>
    <x v="15"/>
    <x v="1"/>
    <x v="0"/>
    <x v="9"/>
    <x v="18"/>
  </r>
  <r>
    <x v="23"/>
    <x v="9"/>
    <x v="3"/>
    <x v="12"/>
    <x v="1"/>
    <x v="0"/>
    <x v="0"/>
    <x v="17"/>
    <x v="14"/>
    <x v="16"/>
    <x v="1"/>
    <x v="0"/>
    <x v="19"/>
    <x v="19"/>
  </r>
  <r>
    <x v="24"/>
    <x v="13"/>
    <x v="3"/>
    <x v="9"/>
    <x v="3"/>
    <x v="0"/>
    <x v="0"/>
    <x v="18"/>
    <x v="11"/>
    <x v="12"/>
    <x v="0"/>
    <x v="0"/>
    <x v="20"/>
    <x v="20"/>
  </r>
  <r>
    <x v="25"/>
    <x v="11"/>
    <x v="4"/>
    <x v="13"/>
    <x v="6"/>
    <x v="0"/>
    <x v="0"/>
    <x v="18"/>
    <x v="15"/>
    <x v="8"/>
    <x v="0"/>
    <x v="0"/>
    <x v="21"/>
    <x v="17"/>
  </r>
  <r>
    <x v="26"/>
    <x v="14"/>
    <x v="4"/>
    <x v="14"/>
    <x v="14"/>
    <x v="1"/>
    <x v="0"/>
    <x v="19"/>
    <x v="12"/>
    <x v="0"/>
    <x v="1"/>
    <x v="0"/>
    <x v="22"/>
    <x v="21"/>
  </r>
  <r>
    <x v="27"/>
    <x v="9"/>
    <x v="4"/>
    <x v="9"/>
    <x v="11"/>
    <x v="0"/>
    <x v="0"/>
    <x v="15"/>
    <x v="12"/>
    <x v="17"/>
    <x v="0"/>
    <x v="0"/>
    <x v="23"/>
    <x v="22"/>
  </r>
  <r>
    <x v="28"/>
    <x v="15"/>
    <x v="4"/>
    <x v="15"/>
    <x v="12"/>
    <x v="0"/>
    <x v="0"/>
    <x v="14"/>
    <x v="11"/>
    <x v="18"/>
    <x v="1"/>
    <x v="0"/>
    <x v="24"/>
    <x v="23"/>
  </r>
  <r>
    <x v="29"/>
    <x v="0"/>
    <x v="4"/>
    <x v="16"/>
    <x v="12"/>
    <x v="0"/>
    <x v="0"/>
    <x v="20"/>
    <x v="15"/>
    <x v="17"/>
    <x v="4"/>
    <x v="0"/>
    <x v="23"/>
    <x v="24"/>
  </r>
  <r>
    <x v="30"/>
    <x v="4"/>
    <x v="4"/>
    <x v="17"/>
    <x v="12"/>
    <x v="0"/>
    <x v="0"/>
    <x v="21"/>
    <x v="11"/>
    <x v="19"/>
    <x v="0"/>
    <x v="0"/>
    <x v="25"/>
    <x v="25"/>
  </r>
  <r>
    <x v="31"/>
    <x v="3"/>
    <x v="4"/>
    <x v="15"/>
    <x v="15"/>
    <x v="0"/>
    <x v="0"/>
    <x v="22"/>
    <x v="11"/>
    <x v="20"/>
    <x v="1"/>
    <x v="0"/>
    <x v="7"/>
    <x v="26"/>
  </r>
  <r>
    <x v="32"/>
    <x v="5"/>
    <x v="4"/>
    <x v="4"/>
    <x v="5"/>
    <x v="2"/>
    <x v="1"/>
    <x v="5"/>
    <x v="3"/>
    <x v="5"/>
    <x v="2"/>
    <x v="1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4" indent="0" compact="0" compactData="0" gridDropZones="1" multipleFieldFilters="0">
  <location ref="A3:G38" firstHeaderRow="2" firstDataRow="2" firstDataCol="6"/>
  <pivotFields count="14">
    <pivotField axis="axisRow"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m="1" x="33"/>
        <item m="1" x="38"/>
        <item m="1" x="34"/>
        <item m="1" x="39"/>
        <item m="1" x="35"/>
        <item m="1" x="40"/>
        <item m="1" x="36"/>
        <item m="1" x="41"/>
        <item m="1" x="37"/>
      </items>
    </pivotField>
    <pivotField axis="axisRow" compact="0" outline="0" showAll="0" defaultSubtotal="0">
      <items count="40">
        <item m="1" x="19"/>
        <item x="0"/>
        <item x="3"/>
        <item m="1" x="24"/>
        <item m="1" x="35"/>
        <item m="1" x="30"/>
        <item m="1" x="29"/>
        <item m="1" x="26"/>
        <item m="1" x="28"/>
        <item m="1" x="17"/>
        <item m="1" x="27"/>
        <item x="9"/>
        <item m="1" x="37"/>
        <item x="11"/>
        <item m="1" x="34"/>
        <item m="1" x="16"/>
        <item m="1" x="20"/>
        <item m="1" x="25"/>
        <item m="1" x="36"/>
        <item m="1" x="21"/>
        <item m="1" x="31"/>
        <item m="1" x="22"/>
        <item m="1" x="38"/>
        <item m="1" x="39"/>
        <item m="1" x="32"/>
        <item x="5"/>
        <item x="2"/>
        <item x="4"/>
        <item x="6"/>
        <item m="1" x="23"/>
        <item x="8"/>
        <item m="1" x="18"/>
        <item x="10"/>
        <item x="12"/>
        <item x="14"/>
        <item x="15"/>
        <item m="1" x="33"/>
        <item x="7"/>
        <item x="1"/>
        <item x="13"/>
      </items>
    </pivotField>
    <pivotField axis="axisRow" compact="0" outline="0" showAll="0" sortType="ascending" defaultSubtotal="0">
      <items count="9">
        <item x="1"/>
        <item m="1" x="7"/>
        <item x="0"/>
        <item m="1" x="5"/>
        <item x="3"/>
        <item x="2"/>
        <item m="1" x="6"/>
        <item x="4"/>
        <item m="1" x="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Row" compact="0" outline="0" showAll="0" defaultSubtotal="0">
      <items count="72">
        <item sd="0" x="5"/>
        <item m="1" x="59"/>
        <item x="10"/>
        <item m="1" x="56"/>
        <item m="1" x="34"/>
        <item x="8"/>
        <item m="1" x="40"/>
        <item m="1" x="44"/>
        <item m="1" x="39"/>
        <item m="1" x="35"/>
        <item m="1" x="30"/>
        <item m="1" x="53"/>
        <item m="1" x="41"/>
        <item m="1" x="69"/>
        <item m="1" x="60"/>
        <item x="22"/>
        <item m="1" x="51"/>
        <item m="1" x="36"/>
        <item m="1" x="52"/>
        <item m="1" x="58"/>
        <item m="1" x="68"/>
        <item m="1" x="67"/>
        <item m="1" x="63"/>
        <item m="1" x="50"/>
        <item m="1" x="64"/>
        <item m="1" x="23"/>
        <item m="1" x="42"/>
        <item m="1" x="32"/>
        <item m="1" x="25"/>
        <item m="1" x="49"/>
        <item x="0"/>
        <item x="9"/>
        <item m="1" x="62"/>
        <item m="1" x="61"/>
        <item m="1" x="47"/>
        <item m="1" x="54"/>
        <item m="1" x="46"/>
        <item m="1" x="48"/>
        <item m="1" x="26"/>
        <item m="1" x="71"/>
        <item m="1" x="43"/>
        <item m="1" x="31"/>
        <item m="1" x="27"/>
        <item m="1" x="55"/>
        <item m="1" x="70"/>
        <item x="6"/>
        <item m="1" x="65"/>
        <item m="1" x="38"/>
        <item m="1" x="45"/>
        <item m="1" x="28"/>
        <item x="21"/>
        <item m="1" x="37"/>
        <item m="1" x="66"/>
        <item m="1" x="33"/>
        <item m="1" x="24"/>
        <item m="1" x="57"/>
        <item m="1" x="29"/>
        <item x="1"/>
        <item x="2"/>
        <item x="3"/>
        <item x="4"/>
        <item x="7"/>
        <item x="12"/>
        <item x="11"/>
        <item x="13"/>
        <item x="16"/>
        <item x="18"/>
        <item x="14"/>
        <item x="15"/>
        <item x="17"/>
        <item x="19"/>
        <item x="2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/>
    <pivotField axis="axisRow" compact="0" outline="0" showAll="0" defaultSubtotal="0">
      <items count="72">
        <item x="5"/>
        <item x="3"/>
        <item m="1" x="70"/>
        <item m="1" x="32"/>
        <item x="17"/>
        <item m="1" x="69"/>
        <item m="1" x="40"/>
        <item m="1" x="28"/>
        <item m="1" x="27"/>
        <item m="1" x="37"/>
        <item m="1" x="47"/>
        <item m="1" x="59"/>
        <item m="1" x="58"/>
        <item m="1" x="68"/>
        <item x="0"/>
        <item m="1" x="31"/>
        <item m="1" x="34"/>
        <item m="1" x="56"/>
        <item m="1" x="49"/>
        <item m="1" x="67"/>
        <item m="1" x="57"/>
        <item m="1" x="61"/>
        <item m="1" x="52"/>
        <item m="1" x="65"/>
        <item m="1" x="62"/>
        <item m="1" x="53"/>
        <item m="1" x="54"/>
        <item m="1" x="46"/>
        <item x="24"/>
        <item m="1" x="66"/>
        <item m="1" x="51"/>
        <item m="1" x="45"/>
        <item x="4"/>
        <item m="1" x="30"/>
        <item x="13"/>
        <item m="1" x="63"/>
        <item m="1" x="60"/>
        <item m="1" x="39"/>
        <item m="1" x="50"/>
        <item m="1" x="29"/>
        <item m="1" x="35"/>
        <item m="1" x="48"/>
        <item m="1" x="26"/>
        <item m="1" x="36"/>
        <item m="1" x="44"/>
        <item m="1" x="33"/>
        <item m="1" x="43"/>
        <item m="1" x="42"/>
        <item m="1" x="71"/>
        <item m="1" x="38"/>
        <item m="1" x="64"/>
        <item x="25"/>
        <item m="1" x="41"/>
        <item m="1" x="55"/>
        <item x="1"/>
        <item x="2"/>
        <item x="6"/>
        <item x="7"/>
        <item x="8"/>
        <item x="9"/>
        <item x="11"/>
        <item x="10"/>
        <item x="12"/>
        <item x="14"/>
        <item x="15"/>
        <item x="16"/>
        <item x="18"/>
        <item x="19"/>
        <item x="20"/>
        <item x="21"/>
        <item x="22"/>
        <item x="23"/>
      </items>
    </pivotField>
    <pivotField axis="axisRow" dataField="1" compact="0" outline="0" showAll="0" sortType="descending" defaultSubtotal="0">
      <items count="113">
        <item m="1" x="57"/>
        <item x="17"/>
        <item x="20"/>
        <item m="1" x="32"/>
        <item x="14"/>
        <item m="1" x="70"/>
        <item x="19"/>
        <item x="15"/>
        <item x="22"/>
        <item m="1" x="99"/>
        <item m="1" x="75"/>
        <item x="24"/>
        <item m="1" x="31"/>
        <item m="1" x="62"/>
        <item x="21"/>
        <item m="1" x="76"/>
        <item x="8"/>
        <item m="1" x="53"/>
        <item m="1" x="30"/>
        <item x="6"/>
        <item x="13"/>
        <item x="23"/>
        <item x="16"/>
        <item m="1" x="35"/>
        <item x="25"/>
        <item x="3"/>
        <item m="1" x="29"/>
        <item m="1" x="71"/>
        <item x="26"/>
        <item m="1" x="47"/>
        <item m="1" x="44"/>
        <item x="18"/>
        <item x="11"/>
        <item m="1" x="110"/>
        <item m="1" x="68"/>
        <item m="1" x="91"/>
        <item m="1" x="60"/>
        <item m="1" x="66"/>
        <item m="1" x="89"/>
        <item m="1" x="86"/>
        <item m="1" x="49"/>
        <item m="1" x="112"/>
        <item x="12"/>
        <item m="1" x="107"/>
        <item m="1" x="41"/>
        <item m="1" x="67"/>
        <item m="1" x="104"/>
        <item m="1" x="97"/>
        <item x="1"/>
        <item m="1" x="64"/>
        <item m="1" x="65"/>
        <item x="10"/>
        <item x="0"/>
        <item m="1" x="81"/>
        <item m="1" x="109"/>
        <item m="1" x="43"/>
        <item x="2"/>
        <item x="7"/>
        <item x="9"/>
        <item m="1" x="106"/>
        <item m="1" x="103"/>
        <item m="1" x="83"/>
        <item m="1" x="108"/>
        <item m="1" x="59"/>
        <item m="1" x="63"/>
        <item m="1" x="36"/>
        <item m="1" x="61"/>
        <item m="1" x="79"/>
        <item m="1" x="58"/>
        <item m="1" x="55"/>
        <item m="1" x="74"/>
        <item m="1" x="72"/>
        <item m="1" x="69"/>
        <item x="4"/>
        <item m="1" x="96"/>
        <item m="1" x="92"/>
        <item m="1" x="88"/>
        <item m="1" x="54"/>
        <item m="1" x="52"/>
        <item m="1" x="85"/>
        <item m="1" x="40"/>
        <item m="1" x="51"/>
        <item m="1" x="46"/>
        <item m="1" x="82"/>
        <item m="1" x="34"/>
        <item m="1" x="28"/>
        <item m="1" x="27"/>
        <item m="1" x="105"/>
        <item m="1" x="101"/>
        <item m="1" x="111"/>
        <item m="1" x="102"/>
        <item m="1" x="56"/>
        <item m="1" x="95"/>
        <item m="1" x="94"/>
        <item m="1" x="100"/>
        <item m="1" x="98"/>
        <item m="1" x="93"/>
        <item m="1" x="87"/>
        <item m="1" x="50"/>
        <item m="1" x="45"/>
        <item m="1" x="80"/>
        <item m="1" x="42"/>
        <item m="1" x="37"/>
        <item m="1" x="48"/>
        <item m="1" x="90"/>
        <item m="1" x="38"/>
        <item m="1" x="84"/>
        <item m="1" x="39"/>
        <item m="1" x="33"/>
        <item m="1" x="78"/>
        <item m="1" x="77"/>
        <item m="1" x="73"/>
        <item x="5"/>
      </items>
    </pivotField>
  </pivotFields>
  <rowFields count="6">
    <field x="2"/>
    <field x="13"/>
    <field x="0"/>
    <field x="1"/>
    <field x="12"/>
    <field x="7"/>
  </rowFields>
  <rowItems count="34">
    <i>
      <x/>
      <x v="16"/>
      <x v="10"/>
      <x v="1"/>
      <x v="59"/>
      <x v="45"/>
    </i>
    <i r="1">
      <x v="19"/>
      <x v="7"/>
      <x v="28"/>
      <x v="57"/>
      <x v="61"/>
    </i>
    <i r="1">
      <x v="25"/>
      <x v="6"/>
      <x v="26"/>
      <x v="56"/>
      <x v="45"/>
    </i>
    <i r="1">
      <x v="57"/>
      <x v="9"/>
      <x v="37"/>
      <x v="58"/>
      <x v="5"/>
    </i>
    <i r="1">
      <x v="112"/>
      <x v="5"/>
      <x v="25"/>
      <x/>
      <x/>
    </i>
    <i r="2">
      <x v="8"/>
      <x v="25"/>
      <x/>
      <x/>
    </i>
    <i>
      <x v="2"/>
      <x v="25"/>
      <x v="3"/>
      <x v="2"/>
      <x v="1"/>
      <x v="59"/>
    </i>
    <i r="1">
      <x v="48"/>
      <x v="1"/>
      <x v="38"/>
      <x v="54"/>
      <x v="57"/>
    </i>
    <i r="1">
      <x v="52"/>
      <x/>
      <x v="1"/>
      <x v="14"/>
      <x v="30"/>
    </i>
    <i r="1">
      <x v="56"/>
      <x v="2"/>
      <x v="26"/>
      <x v="55"/>
      <x v="58"/>
    </i>
    <i r="1">
      <x v="73"/>
      <x v="4"/>
      <x v="27"/>
      <x v="32"/>
      <x v="60"/>
    </i>
    <i>
      <x v="4"/>
      <x v="1"/>
      <x v="21"/>
      <x v="1"/>
      <x v="66"/>
      <x v="68"/>
    </i>
    <i r="1">
      <x v="2"/>
      <x v="24"/>
      <x v="39"/>
      <x v="68"/>
      <x v="66"/>
    </i>
    <i r="1">
      <x v="4"/>
      <x v="18"/>
      <x v="13"/>
      <x v="64"/>
      <x v="64"/>
    </i>
    <i r="1">
      <x v="6"/>
      <x v="23"/>
      <x v="11"/>
      <x v="67"/>
      <x v="69"/>
    </i>
    <i r="1">
      <x v="7"/>
      <x v="19"/>
      <x v="33"/>
      <x v="65"/>
      <x v="67"/>
    </i>
    <i r="1">
      <x v="22"/>
      <x v="20"/>
      <x v="26"/>
      <x v="4"/>
      <x v="61"/>
    </i>
    <i r="1">
      <x v="31"/>
      <x v="22"/>
      <x v="27"/>
      <x v="59"/>
      <x v="65"/>
    </i>
    <i>
      <x v="5"/>
      <x v="20"/>
      <x v="17"/>
      <x v="2"/>
      <x v="63"/>
      <x v="62"/>
    </i>
    <i r="1">
      <x v="32"/>
      <x v="13"/>
      <x v="11"/>
      <x v="62"/>
      <x v="2"/>
    </i>
    <i r="1">
      <x v="42"/>
      <x v="16"/>
      <x v="32"/>
      <x v="34"/>
      <x v="63"/>
    </i>
    <i r="1">
      <x v="51"/>
      <x v="12"/>
      <x v="27"/>
      <x v="60"/>
      <x v="30"/>
    </i>
    <i r="1">
      <x v="58"/>
      <x v="11"/>
      <x v="30"/>
      <x v="61"/>
      <x v="31"/>
    </i>
    <i r="1">
      <x v="112"/>
      <x v="14"/>
      <x v="25"/>
      <x/>
      <x/>
    </i>
    <i r="2">
      <x v="15"/>
      <x v="25"/>
      <x/>
      <x/>
    </i>
    <i>
      <x v="7"/>
      <x v="1"/>
      <x v="25"/>
      <x v="13"/>
      <x v="69"/>
      <x v="66"/>
    </i>
    <i r="1">
      <x v="8"/>
      <x v="27"/>
      <x v="11"/>
      <x v="71"/>
      <x v="68"/>
    </i>
    <i r="1">
      <x v="11"/>
      <x v="29"/>
      <x v="1"/>
      <x v="71"/>
      <x v="71"/>
    </i>
    <i r="1">
      <x v="14"/>
      <x v="26"/>
      <x v="34"/>
      <x v="70"/>
      <x v="70"/>
    </i>
    <i r="1">
      <x v="21"/>
      <x v="28"/>
      <x v="35"/>
      <x v="28"/>
      <x v="67"/>
    </i>
    <i r="1">
      <x v="24"/>
      <x v="30"/>
      <x v="27"/>
      <x v="51"/>
      <x v="50"/>
    </i>
    <i r="1">
      <x v="28"/>
      <x v="31"/>
      <x v="2"/>
      <x v="57"/>
      <x v="15"/>
    </i>
    <i r="1">
      <x v="112"/>
      <x v="32"/>
      <x v="25"/>
      <x/>
      <x/>
    </i>
    <i t="grand">
      <x/>
    </i>
  </rowItems>
  <colItems count="1">
    <i/>
  </colItems>
  <dataFields count="1">
    <dataField name="Součet z ∑/akr + tr" fld="1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4" indent="0" compact="0" compactData="0" gridDropZones="1" multipleFieldFilters="0">
  <location ref="A3:O38" firstHeaderRow="2" firstDataRow="2" firstDataCol="14"/>
  <pivotFields count="14">
    <pivotField axis="axisRow"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m="1" x="33"/>
        <item m="1" x="38"/>
        <item m="1" x="34"/>
        <item m="1" x="39"/>
        <item m="1" x="35"/>
        <item m="1" x="40"/>
        <item m="1" x="36"/>
        <item m="1" x="41"/>
        <item m="1" x="37"/>
      </items>
    </pivotField>
    <pivotField axis="axisRow" compact="0" outline="0" showAll="0" defaultSubtotal="0">
      <items count="40">
        <item m="1" x="19"/>
        <item x="0"/>
        <item x="3"/>
        <item m="1" x="24"/>
        <item m="1" x="35"/>
        <item m="1" x="30"/>
        <item m="1" x="29"/>
        <item m="1" x="26"/>
        <item m="1" x="28"/>
        <item m="1" x="17"/>
        <item m="1" x="27"/>
        <item x="9"/>
        <item m="1" x="37"/>
        <item x="11"/>
        <item m="1" x="34"/>
        <item m="1" x="16"/>
        <item m="1" x="20"/>
        <item m="1" x="25"/>
        <item m="1" x="36"/>
        <item m="1" x="21"/>
        <item m="1" x="31"/>
        <item m="1" x="22"/>
        <item m="1" x="38"/>
        <item m="1" x="39"/>
        <item m="1" x="32"/>
        <item x="5"/>
        <item x="2"/>
        <item x="4"/>
        <item x="6"/>
        <item m="1" x="23"/>
        <item x="8"/>
        <item m="1" x="18"/>
        <item x="10"/>
        <item x="12"/>
        <item x="14"/>
        <item x="15"/>
        <item m="1" x="33"/>
        <item x="7"/>
        <item x="1"/>
        <item x="13"/>
      </items>
    </pivotField>
    <pivotField axis="axisRow" compact="0" outline="0" showAll="0" sortType="ascending" defaultSubtotal="0">
      <items count="9">
        <item x="1"/>
        <item m="1" x="7"/>
        <item x="0"/>
        <item m="1" x="5"/>
        <item x="3"/>
        <item x="2"/>
        <item m="1" x="6"/>
        <item x="4"/>
        <item m="1" x="8"/>
      </items>
    </pivotField>
    <pivotField axis="axisRow" compact="0" outline="0" showAll="0" defaultSubtotal="0">
      <items count="29">
        <item m="1" x="26"/>
        <item x="5"/>
        <item m="1" x="21"/>
        <item m="1" x="23"/>
        <item x="15"/>
        <item x="17"/>
        <item x="10"/>
        <item x="11"/>
        <item x="16"/>
        <item x="2"/>
        <item m="1" x="28"/>
        <item x="0"/>
        <item x="6"/>
        <item m="1" x="25"/>
        <item m="1" x="22"/>
        <item m="1" x="18"/>
        <item x="3"/>
        <item x="1"/>
        <item m="1" x="19"/>
        <item m="1" x="20"/>
        <item x="8"/>
        <item x="7"/>
        <item x="14"/>
        <item x="12"/>
        <item x="9"/>
        <item m="1" x="27"/>
        <item m="1" x="24"/>
        <item x="4"/>
        <item x="13"/>
      </items>
    </pivotField>
    <pivotField axis="axisRow" compact="0" outline="0" showAll="0" defaultSubtotal="0">
      <items count="59">
        <item m="1" x="19"/>
        <item m="1" x="28"/>
        <item x="4"/>
        <item m="1" x="29"/>
        <item m="1" x="38"/>
        <item x="10"/>
        <item m="1" x="20"/>
        <item x="11"/>
        <item x="13"/>
        <item m="1" x="17"/>
        <item x="8"/>
        <item m="1" x="47"/>
        <item m="1" x="49"/>
        <item m="1" x="46"/>
        <item m="1" x="58"/>
        <item m="1" x="48"/>
        <item m="1" x="30"/>
        <item m="1" x="24"/>
        <item m="1" x="57"/>
        <item m="1" x="32"/>
        <item m="1" x="52"/>
        <item m="1" x="50"/>
        <item m="1" x="23"/>
        <item m="1" x="42"/>
        <item m="1" x="39"/>
        <item m="1" x="54"/>
        <item m="1" x="16"/>
        <item m="1" x="18"/>
        <item m="1" x="51"/>
        <item m="1" x="45"/>
        <item m="1" x="37"/>
        <item m="1" x="41"/>
        <item m="1" x="25"/>
        <item m="1" x="31"/>
        <item x="1"/>
        <item m="1" x="22"/>
        <item m="1" x="55"/>
        <item m="1" x="27"/>
        <item m="1" x="44"/>
        <item m="1" x="43"/>
        <item m="1" x="36"/>
        <item m="1" x="35"/>
        <item m="1" x="21"/>
        <item m="1" x="53"/>
        <item x="12"/>
        <item x="14"/>
        <item m="1" x="56"/>
        <item m="1" x="40"/>
        <item m="1" x="33"/>
        <item m="1" x="26"/>
        <item m="1" x="34"/>
        <item x="5"/>
        <item x="0"/>
        <item x="2"/>
        <item x="3"/>
        <item x="6"/>
        <item x="7"/>
        <item x="9"/>
        <item x="15"/>
      </items>
    </pivotField>
    <pivotField axis="axisRow" compact="0" outline="0" showAll="0" defaultSubtotal="0">
      <items count="9">
        <item x="1"/>
        <item m="1" x="7"/>
        <item x="0"/>
        <item m="1" x="4"/>
        <item m="1" x="5"/>
        <item x="3"/>
        <item m="1" x="8"/>
        <item m="1" x="6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72">
        <item x="5"/>
        <item x="10"/>
        <item m="1" x="59"/>
        <item m="1" x="56"/>
        <item m="1" x="34"/>
        <item x="8"/>
        <item m="1" x="40"/>
        <item m="1" x="44"/>
        <item m="1" x="39"/>
        <item m="1" x="35"/>
        <item m="1" x="30"/>
        <item m="1" x="53"/>
        <item m="1" x="41"/>
        <item m="1" x="69"/>
        <item m="1" x="60"/>
        <item x="22"/>
        <item m="1" x="51"/>
        <item m="1" x="36"/>
        <item m="1" x="52"/>
        <item m="1" x="58"/>
        <item m="1" x="68"/>
        <item m="1" x="67"/>
        <item m="1" x="63"/>
        <item m="1" x="50"/>
        <item m="1" x="64"/>
        <item m="1" x="23"/>
        <item m="1" x="42"/>
        <item m="1" x="32"/>
        <item m="1" x="25"/>
        <item m="1" x="49"/>
        <item x="0"/>
        <item x="9"/>
        <item m="1" x="62"/>
        <item m="1" x="61"/>
        <item m="1" x="47"/>
        <item m="1" x="54"/>
        <item m="1" x="46"/>
        <item m="1" x="48"/>
        <item m="1" x="26"/>
        <item m="1" x="71"/>
        <item m="1" x="43"/>
        <item m="1" x="31"/>
        <item m="1" x="27"/>
        <item m="1" x="55"/>
        <item m="1" x="70"/>
        <item x="6"/>
        <item m="1" x="65"/>
        <item m="1" x="38"/>
        <item m="1" x="45"/>
        <item m="1" x="28"/>
        <item x="21"/>
        <item m="1" x="37"/>
        <item m="1" x="66"/>
        <item m="1" x="33"/>
        <item m="1" x="24"/>
        <item m="1" x="57"/>
        <item m="1" x="29"/>
        <item x="1"/>
        <item x="2"/>
        <item x="3"/>
        <item x="4"/>
        <item x="7"/>
        <item x="12"/>
        <item x="11"/>
        <item x="13"/>
        <item x="16"/>
        <item x="18"/>
        <item x="14"/>
        <item x="15"/>
        <item x="17"/>
        <item x="19"/>
        <item x="20"/>
      </items>
    </pivotField>
    <pivotField axis="axisRow" compact="0" outline="0" showAll="0" defaultSubtotal="0">
      <items count="28">
        <item m="1" x="26"/>
        <item m="1" x="27"/>
        <item x="13"/>
        <item x="10"/>
        <item x="9"/>
        <item m="1" x="17"/>
        <item x="12"/>
        <item x="15"/>
        <item x="4"/>
        <item x="2"/>
        <item m="1" x="18"/>
        <item x="6"/>
        <item m="1" x="16"/>
        <item x="0"/>
        <item x="8"/>
        <item m="1" x="24"/>
        <item m="1" x="21"/>
        <item x="5"/>
        <item x="1"/>
        <item m="1" x="22"/>
        <item m="1" x="23"/>
        <item x="7"/>
        <item x="11"/>
        <item m="1" x="19"/>
        <item x="14"/>
        <item m="1" x="20"/>
        <item m="1" x="25"/>
        <item x="3"/>
      </items>
    </pivotField>
    <pivotField axis="axisRow" compact="0" outline="0" showAll="0" defaultSubtotal="0">
      <items count="57">
        <item m="1" x="37"/>
        <item x="19"/>
        <item m="1" x="49"/>
        <item x="18"/>
        <item x="17"/>
        <item x="11"/>
        <item x="16"/>
        <item m="1" x="50"/>
        <item m="1" x="52"/>
        <item x="4"/>
        <item m="1" x="24"/>
        <item m="1" x="51"/>
        <item x="20"/>
        <item m="1" x="28"/>
        <item m="1" x="41"/>
        <item m="1" x="30"/>
        <item m="1" x="42"/>
        <item m="1" x="44"/>
        <item m="1" x="39"/>
        <item m="1" x="29"/>
        <item m="1" x="33"/>
        <item m="1" x="25"/>
        <item m="1" x="27"/>
        <item m="1" x="23"/>
        <item m="1" x="55"/>
        <item m="1" x="32"/>
        <item m="1" x="21"/>
        <item m="1" x="46"/>
        <item m="1" x="31"/>
        <item m="1" x="54"/>
        <item x="13"/>
        <item m="1" x="48"/>
        <item m="1" x="35"/>
        <item x="10"/>
        <item m="1" x="34"/>
        <item x="2"/>
        <item m="1" x="36"/>
        <item m="1" x="53"/>
        <item m="1" x="38"/>
        <item m="1" x="22"/>
        <item m="1" x="56"/>
        <item m="1" x="43"/>
        <item m="1" x="45"/>
        <item m="1" x="26"/>
        <item m="1" x="40"/>
        <item x="6"/>
        <item m="1" x="47"/>
        <item x="5"/>
        <item x="0"/>
        <item x="1"/>
        <item x="3"/>
        <item x="7"/>
        <item x="8"/>
        <item x="9"/>
        <item x="12"/>
        <item x="14"/>
        <item x="15"/>
      </items>
    </pivotField>
    <pivotField axis="axisRow" compact="0" outline="0" showAll="0" defaultSubtotal="0">
      <items count="8">
        <item m="1" x="6"/>
        <item x="4"/>
        <item x="0"/>
        <item x="1"/>
        <item m="1" x="5"/>
        <item m="1" x="7"/>
        <item x="2"/>
        <item x="3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72">
        <item x="5"/>
        <item x="3"/>
        <item m="1" x="70"/>
        <item m="1" x="32"/>
        <item x="17"/>
        <item m="1" x="69"/>
        <item m="1" x="40"/>
        <item m="1" x="28"/>
        <item m="1" x="27"/>
        <item m="1" x="37"/>
        <item m="1" x="47"/>
        <item m="1" x="59"/>
        <item m="1" x="58"/>
        <item m="1" x="68"/>
        <item x="0"/>
        <item m="1" x="31"/>
        <item m="1" x="34"/>
        <item m="1" x="56"/>
        <item m="1" x="49"/>
        <item m="1" x="67"/>
        <item m="1" x="57"/>
        <item m="1" x="61"/>
        <item m="1" x="52"/>
        <item m="1" x="65"/>
        <item m="1" x="62"/>
        <item m="1" x="53"/>
        <item m="1" x="54"/>
        <item m="1" x="46"/>
        <item x="24"/>
        <item m="1" x="66"/>
        <item m="1" x="51"/>
        <item m="1" x="45"/>
        <item x="4"/>
        <item m="1" x="30"/>
        <item x="13"/>
        <item m="1" x="63"/>
        <item m="1" x="60"/>
        <item m="1" x="39"/>
        <item m="1" x="50"/>
        <item m="1" x="29"/>
        <item m="1" x="35"/>
        <item m="1" x="48"/>
        <item m="1" x="26"/>
        <item m="1" x="36"/>
        <item m="1" x="44"/>
        <item m="1" x="33"/>
        <item m="1" x="43"/>
        <item m="1" x="42"/>
        <item m="1" x="71"/>
        <item m="1" x="38"/>
        <item m="1" x="64"/>
        <item x="25"/>
        <item m="1" x="41"/>
        <item m="1" x="55"/>
        <item x="1"/>
        <item x="2"/>
        <item x="6"/>
        <item x="7"/>
        <item x="8"/>
        <item x="9"/>
        <item x="11"/>
        <item x="10"/>
        <item x="12"/>
        <item x="14"/>
        <item x="15"/>
        <item x="16"/>
        <item x="18"/>
        <item x="19"/>
        <item x="20"/>
        <item x="21"/>
        <item x="22"/>
        <item x="23"/>
      </items>
    </pivotField>
    <pivotField axis="axisRow" dataField="1" compact="0" outline="0" showAll="0" sortType="descending" defaultSubtotal="0">
      <items count="113">
        <item m="1" x="57"/>
        <item x="17"/>
        <item x="20"/>
        <item m="1" x="32"/>
        <item x="14"/>
        <item m="1" x="70"/>
        <item x="19"/>
        <item x="15"/>
        <item x="22"/>
        <item m="1" x="99"/>
        <item m="1" x="75"/>
        <item x="24"/>
        <item m="1" x="31"/>
        <item m="1" x="62"/>
        <item x="21"/>
        <item m="1" x="76"/>
        <item x="8"/>
        <item m="1" x="53"/>
        <item m="1" x="30"/>
        <item x="6"/>
        <item x="13"/>
        <item x="23"/>
        <item x="16"/>
        <item m="1" x="35"/>
        <item x="25"/>
        <item x="3"/>
        <item m="1" x="29"/>
        <item m="1" x="71"/>
        <item x="26"/>
        <item m="1" x="47"/>
        <item m="1" x="44"/>
        <item x="18"/>
        <item x="11"/>
        <item m="1" x="110"/>
        <item m="1" x="68"/>
        <item m="1" x="91"/>
        <item m="1" x="60"/>
        <item m="1" x="66"/>
        <item m="1" x="89"/>
        <item m="1" x="86"/>
        <item m="1" x="49"/>
        <item m="1" x="112"/>
        <item x="12"/>
        <item m="1" x="107"/>
        <item m="1" x="41"/>
        <item m="1" x="67"/>
        <item m="1" x="104"/>
        <item m="1" x="97"/>
        <item x="1"/>
        <item m="1" x="64"/>
        <item m="1" x="65"/>
        <item x="10"/>
        <item x="0"/>
        <item m="1" x="81"/>
        <item m="1" x="109"/>
        <item m="1" x="43"/>
        <item x="2"/>
        <item x="7"/>
        <item x="9"/>
        <item m="1" x="106"/>
        <item m="1" x="103"/>
        <item m="1" x="83"/>
        <item m="1" x="108"/>
        <item m="1" x="59"/>
        <item m="1" x="63"/>
        <item m="1" x="36"/>
        <item m="1" x="61"/>
        <item m="1" x="79"/>
        <item m="1" x="58"/>
        <item m="1" x="55"/>
        <item m="1" x="74"/>
        <item m="1" x="72"/>
        <item m="1" x="69"/>
        <item x="4"/>
        <item m="1" x="96"/>
        <item m="1" x="92"/>
        <item m="1" x="88"/>
        <item m="1" x="54"/>
        <item m="1" x="52"/>
        <item m="1" x="85"/>
        <item m="1" x="40"/>
        <item m="1" x="51"/>
        <item m="1" x="46"/>
        <item m="1" x="82"/>
        <item m="1" x="34"/>
        <item m="1" x="28"/>
        <item m="1" x="27"/>
        <item m="1" x="105"/>
        <item m="1" x="101"/>
        <item m="1" x="111"/>
        <item m="1" x="102"/>
        <item m="1" x="56"/>
        <item m="1" x="95"/>
        <item m="1" x="94"/>
        <item m="1" x="100"/>
        <item m="1" x="98"/>
        <item m="1" x="93"/>
        <item m="1" x="87"/>
        <item m="1" x="50"/>
        <item m="1" x="45"/>
        <item m="1" x="80"/>
        <item m="1" x="42"/>
        <item m="1" x="37"/>
        <item m="1" x="48"/>
        <item m="1" x="90"/>
        <item m="1" x="38"/>
        <item m="1" x="84"/>
        <item m="1" x="39"/>
        <item m="1" x="33"/>
        <item m="1" x="78"/>
        <item m="1" x="77"/>
        <item m="1" x="73"/>
        <item x="5"/>
      </items>
    </pivotField>
  </pivotFields>
  <rowFields count="14">
    <field x="2"/>
    <field x="13"/>
    <field x="0"/>
    <field x="1"/>
    <field x="3"/>
    <field x="4"/>
    <field x="5"/>
    <field x="6"/>
    <field x="7"/>
    <field x="8"/>
    <field x="9"/>
    <field x="10"/>
    <field x="11"/>
    <field x="12"/>
  </rowFields>
  <rowItems count="34">
    <i>
      <x/>
      <x v="16"/>
      <x v="10"/>
      <x v="1"/>
      <x v="21"/>
      <x v="57"/>
      <x v="2"/>
      <x/>
      <x v="45"/>
      <x v="11"/>
      <x v="53"/>
      <x v="3"/>
      <x/>
      <x v="59"/>
    </i>
    <i r="1">
      <x v="19"/>
      <x v="7"/>
      <x v="28"/>
      <x v="12"/>
      <x v="56"/>
      <x v="2"/>
      <x/>
      <x v="61"/>
      <x v="17"/>
      <x v="51"/>
      <x v="2"/>
      <x/>
      <x v="57"/>
    </i>
    <i r="1">
      <x v="25"/>
      <x v="6"/>
      <x v="26"/>
      <x v="1"/>
      <x v="55"/>
      <x v="2"/>
      <x/>
      <x v="45"/>
      <x v="8"/>
      <x v="45"/>
      <x v="3"/>
      <x/>
      <x v="56"/>
    </i>
    <i r="1">
      <x v="57"/>
      <x v="9"/>
      <x v="37"/>
      <x v="11"/>
      <x v="10"/>
      <x v="5"/>
      <x/>
      <x v="5"/>
      <x v="9"/>
      <x v="52"/>
      <x v="3"/>
      <x/>
      <x v="58"/>
    </i>
    <i r="1">
      <x v="112"/>
      <x v="5"/>
      <x v="25"/>
      <x v="27"/>
      <x v="51"/>
      <x v="8"/>
      <x v="1"/>
      <x/>
      <x v="27"/>
      <x v="47"/>
      <x v="6"/>
      <x v="1"/>
      <x/>
    </i>
    <i r="2">
      <x v="8"/>
      <x v="25"/>
      <x v="27"/>
      <x v="51"/>
      <x v="8"/>
      <x v="1"/>
      <x/>
      <x v="27"/>
      <x v="47"/>
      <x v="6"/>
      <x v="1"/>
      <x/>
    </i>
    <i>
      <x v="2"/>
      <x v="25"/>
      <x v="3"/>
      <x v="2"/>
      <x v="9"/>
      <x v="54"/>
      <x v="2"/>
      <x/>
      <x v="59"/>
      <x v="9"/>
      <x v="50"/>
      <x v="3"/>
      <x/>
      <x v="1"/>
    </i>
    <i r="1">
      <x v="48"/>
      <x v="1"/>
      <x v="38"/>
      <x v="17"/>
      <x v="34"/>
      <x v="2"/>
      <x/>
      <x v="57"/>
      <x v="18"/>
      <x v="49"/>
      <x v="2"/>
      <x/>
      <x v="54"/>
    </i>
    <i r="1">
      <x v="52"/>
      <x/>
      <x v="1"/>
      <x v="11"/>
      <x v="52"/>
      <x v="2"/>
      <x/>
      <x v="30"/>
      <x v="13"/>
      <x v="48"/>
      <x v="2"/>
      <x/>
      <x v="14"/>
    </i>
    <i r="1">
      <x v="56"/>
      <x v="2"/>
      <x v="26"/>
      <x v="9"/>
      <x v="53"/>
      <x/>
      <x/>
      <x v="58"/>
      <x v="13"/>
      <x v="35"/>
      <x v="2"/>
      <x/>
      <x v="55"/>
    </i>
    <i r="1">
      <x v="73"/>
      <x v="4"/>
      <x v="27"/>
      <x v="16"/>
      <x v="2"/>
      <x/>
      <x/>
      <x v="60"/>
      <x v="13"/>
      <x v="9"/>
      <x v="2"/>
      <x/>
      <x v="32"/>
    </i>
    <i>
      <x v="4"/>
      <x v="1"/>
      <x v="21"/>
      <x v="1"/>
      <x v="6"/>
      <x v="10"/>
      <x v="2"/>
      <x/>
      <x v="68"/>
      <x v="6"/>
      <x v="53"/>
      <x v="3"/>
      <x/>
      <x v="66"/>
    </i>
    <i r="1">
      <x v="2"/>
      <x v="24"/>
      <x v="39"/>
      <x v="24"/>
      <x v="54"/>
      <x v="2"/>
      <x/>
      <x v="66"/>
      <x v="22"/>
      <x v="54"/>
      <x v="2"/>
      <x/>
      <x v="68"/>
    </i>
    <i r="1">
      <x v="4"/>
      <x v="18"/>
      <x v="13"/>
      <x v="24"/>
      <x v="10"/>
      <x v="2"/>
      <x/>
      <x v="64"/>
      <x v="4"/>
      <x v="30"/>
      <x v="3"/>
      <x/>
      <x v="64"/>
    </i>
    <i r="1">
      <x v="6"/>
      <x v="23"/>
      <x v="11"/>
      <x v="23"/>
      <x v="34"/>
      <x v="2"/>
      <x/>
      <x v="69"/>
      <x v="24"/>
      <x v="6"/>
      <x v="3"/>
      <x/>
      <x v="67"/>
    </i>
    <i r="1">
      <x v="7"/>
      <x v="19"/>
      <x v="33"/>
      <x v="6"/>
      <x v="45"/>
      <x v="2"/>
      <x/>
      <x v="67"/>
      <x v="3"/>
      <x v="55"/>
      <x v="3"/>
      <x/>
      <x v="65"/>
    </i>
    <i r="1">
      <x v="22"/>
      <x v="20"/>
      <x v="26"/>
      <x v="7"/>
      <x v="7"/>
      <x v="2"/>
      <x/>
      <x v="61"/>
      <x v="22"/>
      <x v="35"/>
      <x v="2"/>
      <x/>
      <x v="4"/>
    </i>
    <i r="1">
      <x v="31"/>
      <x v="22"/>
      <x v="27"/>
      <x v="1"/>
      <x v="45"/>
      <x v="2"/>
      <x/>
      <x v="65"/>
      <x v="2"/>
      <x v="56"/>
      <x v="3"/>
      <x/>
      <x v="59"/>
    </i>
    <i>
      <x v="5"/>
      <x v="20"/>
      <x v="17"/>
      <x v="2"/>
      <x v="12"/>
      <x v="8"/>
      <x v="2"/>
      <x/>
      <x v="62"/>
      <x v="8"/>
      <x v="55"/>
      <x v="3"/>
      <x/>
      <x v="63"/>
    </i>
    <i r="1">
      <x v="32"/>
      <x v="13"/>
      <x v="11"/>
      <x v="21"/>
      <x v="7"/>
      <x v="2"/>
      <x/>
      <x v="1"/>
      <x v="21"/>
      <x v="54"/>
      <x v="3"/>
      <x/>
      <x v="62"/>
    </i>
    <i r="1">
      <x v="42"/>
      <x v="16"/>
      <x v="32"/>
      <x v="20"/>
      <x v="44"/>
      <x/>
      <x/>
      <x v="63"/>
      <x v="14"/>
      <x v="30"/>
      <x v="7"/>
      <x/>
      <x v="34"/>
    </i>
    <i r="1">
      <x v="51"/>
      <x v="12"/>
      <x v="27"/>
      <x v="20"/>
      <x v="5"/>
      <x v="2"/>
      <x/>
      <x v="30"/>
      <x v="17"/>
      <x v="5"/>
      <x v="3"/>
      <x/>
      <x v="60"/>
    </i>
    <i r="1">
      <x v="58"/>
      <x v="11"/>
      <x v="30"/>
      <x v="12"/>
      <x v="10"/>
      <x v="2"/>
      <x/>
      <x v="31"/>
      <x v="21"/>
      <x v="33"/>
      <x v="3"/>
      <x/>
      <x v="61"/>
    </i>
    <i r="1">
      <x v="112"/>
      <x v="14"/>
      <x v="25"/>
      <x v="27"/>
      <x v="51"/>
      <x v="8"/>
      <x v="1"/>
      <x/>
      <x v="27"/>
      <x v="47"/>
      <x v="6"/>
      <x v="1"/>
      <x/>
    </i>
    <i r="2">
      <x v="15"/>
      <x v="25"/>
      <x v="27"/>
      <x v="51"/>
      <x v="8"/>
      <x v="1"/>
      <x/>
      <x v="27"/>
      <x v="47"/>
      <x v="6"/>
      <x v="1"/>
      <x/>
    </i>
    <i>
      <x v="7"/>
      <x v="1"/>
      <x v="25"/>
      <x v="13"/>
      <x v="28"/>
      <x v="55"/>
      <x v="2"/>
      <x/>
      <x v="66"/>
      <x v="7"/>
      <x v="52"/>
      <x v="2"/>
      <x/>
      <x v="69"/>
    </i>
    <i r="1">
      <x v="8"/>
      <x v="27"/>
      <x v="11"/>
      <x v="24"/>
      <x v="7"/>
      <x v="2"/>
      <x/>
      <x v="68"/>
      <x v="6"/>
      <x v="4"/>
      <x v="2"/>
      <x/>
      <x v="71"/>
    </i>
    <i r="1">
      <x v="11"/>
      <x v="29"/>
      <x v="1"/>
      <x v="8"/>
      <x v="44"/>
      <x v="2"/>
      <x/>
      <x v="71"/>
      <x v="7"/>
      <x v="4"/>
      <x v="1"/>
      <x/>
      <x v="71"/>
    </i>
    <i r="1">
      <x v="14"/>
      <x v="26"/>
      <x v="34"/>
      <x v="22"/>
      <x v="45"/>
      <x/>
      <x/>
      <x v="70"/>
      <x v="6"/>
      <x v="48"/>
      <x v="3"/>
      <x/>
      <x v="70"/>
    </i>
    <i r="1">
      <x v="21"/>
      <x v="28"/>
      <x v="35"/>
      <x v="4"/>
      <x v="44"/>
      <x v="2"/>
      <x/>
      <x v="67"/>
      <x v="22"/>
      <x v="3"/>
      <x v="3"/>
      <x/>
      <x v="28"/>
    </i>
    <i r="1">
      <x v="24"/>
      <x v="30"/>
      <x v="27"/>
      <x v="5"/>
      <x v="44"/>
      <x v="2"/>
      <x/>
      <x v="50"/>
      <x v="22"/>
      <x v="1"/>
      <x v="2"/>
      <x/>
      <x v="51"/>
    </i>
    <i r="1">
      <x v="28"/>
      <x v="31"/>
      <x v="2"/>
      <x v="4"/>
      <x v="58"/>
      <x v="2"/>
      <x/>
      <x v="15"/>
      <x v="22"/>
      <x v="12"/>
      <x v="3"/>
      <x/>
      <x v="57"/>
    </i>
    <i r="1">
      <x v="112"/>
      <x v="32"/>
      <x v="25"/>
      <x v="27"/>
      <x v="51"/>
      <x v="8"/>
      <x v="1"/>
      <x/>
      <x v="27"/>
      <x v="47"/>
      <x v="6"/>
      <x v="1"/>
      <x/>
    </i>
    <i t="grand">
      <x/>
    </i>
  </rowItems>
  <colItems count="1">
    <i/>
  </colItems>
  <dataFields count="1">
    <dataField name="Součet z ∑/akr + tr" fld="13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K30" sqref="K30"/>
    </sheetView>
  </sheetViews>
  <sheetFormatPr defaultRowHeight="14.4" x14ac:dyDescent="0.3"/>
  <cols>
    <col min="1" max="1" width="5" bestFit="1" customWidth="1"/>
    <col min="2" max="2" width="30.44140625" style="35" bestFit="1" customWidth="1"/>
    <col min="3" max="3" width="21" bestFit="1" customWidth="1"/>
    <col min="4" max="4" width="32" bestFit="1" customWidth="1"/>
    <col min="5" max="5" width="10" bestFit="1" customWidth="1"/>
    <col min="6" max="6" width="8" bestFit="1" customWidth="1"/>
    <col min="7" max="7" width="20.109375" bestFit="1" customWidth="1"/>
    <col min="8" max="8" width="13" customWidth="1"/>
    <col min="10" max="10" width="9.88671875" bestFit="1" customWidth="1"/>
    <col min="11" max="11" width="30.44140625" bestFit="1" customWidth="1"/>
    <col min="12" max="12" width="26.88671875" style="15" bestFit="1" customWidth="1"/>
  </cols>
  <sheetData>
    <row r="1" spans="1:12" s="14" customFormat="1" x14ac:dyDescent="0.3">
      <c r="A1" s="82" t="s">
        <v>7</v>
      </c>
      <c r="B1" s="83" t="s">
        <v>8</v>
      </c>
      <c r="C1" s="82" t="s">
        <v>9</v>
      </c>
      <c r="D1" s="82"/>
      <c r="E1" s="82" t="s">
        <v>26</v>
      </c>
      <c r="F1" s="82" t="s">
        <v>51</v>
      </c>
      <c r="G1" s="82" t="s">
        <v>52</v>
      </c>
      <c r="H1" s="82" t="s">
        <v>53</v>
      </c>
      <c r="I1" s="82"/>
      <c r="J1" s="82" t="s">
        <v>54</v>
      </c>
      <c r="K1" s="82" t="s">
        <v>55</v>
      </c>
      <c r="L1" s="16"/>
    </row>
    <row r="2" spans="1:12" x14ac:dyDescent="0.3">
      <c r="A2" s="53">
        <v>1</v>
      </c>
      <c r="B2" s="53" t="s">
        <v>24</v>
      </c>
      <c r="C2" s="53" t="s">
        <v>34</v>
      </c>
      <c r="D2" s="53" t="str">
        <f t="shared" ref="D2:D32" si="0">CONCATENATE(A2,"."," ",B2)</f>
        <v>1. Sokol Řeporyje - Gymstar</v>
      </c>
      <c r="E2" s="84"/>
      <c r="F2" s="53" t="s">
        <v>56</v>
      </c>
      <c r="G2" s="53" t="s">
        <v>57</v>
      </c>
      <c r="H2" s="69">
        <v>604150002</v>
      </c>
      <c r="I2" s="53"/>
      <c r="J2" s="53"/>
      <c r="K2" s="53" t="s">
        <v>58</v>
      </c>
    </row>
    <row r="3" spans="1:12" x14ac:dyDescent="0.3">
      <c r="A3" s="53">
        <v>2</v>
      </c>
      <c r="B3" s="53" t="s">
        <v>92</v>
      </c>
      <c r="C3" s="53" t="s">
        <v>34</v>
      </c>
      <c r="D3" s="53" t="str">
        <f t="shared" si="0"/>
        <v>2. SK Pohyb pro život - Čtyřllístek</v>
      </c>
      <c r="E3" s="84"/>
      <c r="F3" s="53" t="s">
        <v>59</v>
      </c>
      <c r="G3" s="53" t="s">
        <v>60</v>
      </c>
      <c r="H3" s="69">
        <v>773963651</v>
      </c>
      <c r="I3" s="53"/>
      <c r="J3" s="53"/>
      <c r="K3" s="53" t="s">
        <v>61</v>
      </c>
    </row>
    <row r="4" spans="1:12" x14ac:dyDescent="0.3">
      <c r="A4" s="53">
        <v>3</v>
      </c>
      <c r="B4" s="53" t="s">
        <v>40</v>
      </c>
      <c r="C4" s="53" t="s">
        <v>34</v>
      </c>
      <c r="D4" s="53" t="str">
        <f t="shared" si="0"/>
        <v>3. GK TJ Sokol Frýdek - Místek</v>
      </c>
      <c r="E4" s="84"/>
      <c r="F4" s="53" t="s">
        <v>59</v>
      </c>
      <c r="G4" s="53" t="s">
        <v>62</v>
      </c>
      <c r="H4" s="69">
        <v>731242335</v>
      </c>
      <c r="I4" s="53"/>
      <c r="J4" s="53"/>
      <c r="K4" s="53" t="s">
        <v>63</v>
      </c>
    </row>
    <row r="5" spans="1:12" x14ac:dyDescent="0.3">
      <c r="A5" s="53">
        <v>4</v>
      </c>
      <c r="B5" s="53" t="s">
        <v>33</v>
      </c>
      <c r="C5" s="53" t="s">
        <v>34</v>
      </c>
      <c r="D5" s="53" t="str">
        <f t="shared" si="0"/>
        <v>4. Gym Dobřichovice</v>
      </c>
      <c r="E5" s="84"/>
      <c r="F5" s="53" t="s">
        <v>56</v>
      </c>
      <c r="G5" s="53" t="s">
        <v>64</v>
      </c>
      <c r="H5" s="69">
        <v>778769524</v>
      </c>
      <c r="I5" s="53"/>
      <c r="J5" s="53"/>
      <c r="K5" s="53" t="s">
        <v>101</v>
      </c>
    </row>
    <row r="6" spans="1:12" x14ac:dyDescent="0.3">
      <c r="A6" s="53">
        <v>5</v>
      </c>
      <c r="B6" s="53" t="s">
        <v>41</v>
      </c>
      <c r="C6" s="53" t="s">
        <v>34</v>
      </c>
      <c r="D6" s="53" t="str">
        <f t="shared" si="0"/>
        <v>5. Gymnastika Dobříš</v>
      </c>
      <c r="E6" s="84"/>
      <c r="F6" s="53" t="s">
        <v>56</v>
      </c>
      <c r="G6" s="53" t="s">
        <v>65</v>
      </c>
      <c r="H6" s="69">
        <v>777145603</v>
      </c>
      <c r="I6" s="53"/>
      <c r="J6" s="53"/>
      <c r="K6" s="53" t="s">
        <v>66</v>
      </c>
    </row>
    <row r="7" spans="1:12" x14ac:dyDescent="0.3">
      <c r="A7" s="86">
        <v>6</v>
      </c>
      <c r="B7" s="86" t="s">
        <v>29</v>
      </c>
      <c r="C7" s="86" t="s">
        <v>6</v>
      </c>
      <c r="D7" s="86" t="str">
        <f t="shared" si="0"/>
        <v>6. ZRUŠENO</v>
      </c>
      <c r="E7" s="87"/>
      <c r="F7" s="86" t="s">
        <v>67</v>
      </c>
      <c r="G7" s="86" t="s">
        <v>60</v>
      </c>
      <c r="H7" s="88">
        <v>773963651</v>
      </c>
      <c r="I7" s="86"/>
      <c r="J7" s="86"/>
      <c r="K7" s="86" t="s">
        <v>68</v>
      </c>
      <c r="L7" s="89" t="s">
        <v>35</v>
      </c>
    </row>
    <row r="8" spans="1:12" x14ac:dyDescent="0.3">
      <c r="A8" s="53">
        <v>7</v>
      </c>
      <c r="B8" s="53" t="s">
        <v>40</v>
      </c>
      <c r="C8" s="53" t="s">
        <v>6</v>
      </c>
      <c r="D8" s="53" t="str">
        <f t="shared" si="0"/>
        <v>7. GK TJ Sokol Frýdek - Místek</v>
      </c>
      <c r="E8" s="84"/>
      <c r="F8" s="53" t="s">
        <v>59</v>
      </c>
      <c r="G8" s="53" t="s">
        <v>62</v>
      </c>
      <c r="H8" s="69">
        <v>731242335</v>
      </c>
      <c r="I8" s="53"/>
      <c r="J8" s="53"/>
      <c r="K8" s="53" t="s">
        <v>68</v>
      </c>
    </row>
    <row r="9" spans="1:12" x14ac:dyDescent="0.3">
      <c r="A9" s="53">
        <v>8</v>
      </c>
      <c r="B9" s="53" t="s">
        <v>42</v>
      </c>
      <c r="C9" s="53" t="s">
        <v>6</v>
      </c>
      <c r="D9" s="53" t="str">
        <f t="shared" si="0"/>
        <v xml:space="preserve">8. Gym Dobřichovice </v>
      </c>
      <c r="E9" s="84"/>
      <c r="F9" s="53" t="s">
        <v>56</v>
      </c>
      <c r="G9" s="53" t="s">
        <v>64</v>
      </c>
      <c r="H9" s="69">
        <v>778769524</v>
      </c>
      <c r="I9" s="53"/>
      <c r="J9" s="53"/>
      <c r="K9" s="53" t="s">
        <v>102</v>
      </c>
    </row>
    <row r="10" spans="1:12" x14ac:dyDescent="0.3">
      <c r="A10" s="86">
        <v>9</v>
      </c>
      <c r="B10" s="86" t="s">
        <v>29</v>
      </c>
      <c r="C10" s="86" t="s">
        <v>6</v>
      </c>
      <c r="D10" s="86" t="str">
        <f t="shared" si="0"/>
        <v>9. ZRUŠENO</v>
      </c>
      <c r="E10" s="87"/>
      <c r="F10" s="86" t="s">
        <v>69</v>
      </c>
      <c r="G10" s="86" t="s">
        <v>70</v>
      </c>
      <c r="H10" s="88">
        <v>604928861</v>
      </c>
      <c r="I10" s="86"/>
      <c r="J10" s="86"/>
      <c r="K10" s="86" t="s">
        <v>71</v>
      </c>
      <c r="L10" s="89" t="s">
        <v>43</v>
      </c>
    </row>
    <row r="11" spans="1:12" x14ac:dyDescent="0.3">
      <c r="A11" s="53">
        <v>10</v>
      </c>
      <c r="B11" s="53" t="s">
        <v>91</v>
      </c>
      <c r="C11" s="53" t="s">
        <v>6</v>
      </c>
      <c r="D11" s="53" t="str">
        <f t="shared" si="0"/>
        <v>10. Sokol Řeporyje - Gymstar Králíčci</v>
      </c>
      <c r="E11" s="84"/>
      <c r="F11" s="53" t="s">
        <v>56</v>
      </c>
      <c r="G11" s="53" t="s">
        <v>57</v>
      </c>
      <c r="H11" s="69">
        <v>604150002</v>
      </c>
      <c r="I11" s="53"/>
      <c r="J11" s="53"/>
      <c r="K11" s="53" t="s">
        <v>72</v>
      </c>
    </row>
    <row r="12" spans="1:12" x14ac:dyDescent="0.3">
      <c r="A12" s="53">
        <v>11</v>
      </c>
      <c r="B12" s="53" t="s">
        <v>24</v>
      </c>
      <c r="C12" s="53" t="s">
        <v>6</v>
      </c>
      <c r="D12" s="53" t="str">
        <f t="shared" si="0"/>
        <v>11. Sokol Řeporyje - Gymstar</v>
      </c>
      <c r="E12" s="84"/>
      <c r="F12" s="53" t="s">
        <v>56</v>
      </c>
      <c r="G12" s="53" t="s">
        <v>57</v>
      </c>
      <c r="H12" s="69">
        <v>604150002</v>
      </c>
      <c r="I12" s="53"/>
      <c r="J12" s="53"/>
      <c r="K12" s="53" t="s">
        <v>68</v>
      </c>
    </row>
    <row r="13" spans="1:12" x14ac:dyDescent="0.3">
      <c r="A13" s="53">
        <v>12</v>
      </c>
      <c r="B13" s="53" t="s">
        <v>44</v>
      </c>
      <c r="C13" s="53" t="s">
        <v>27</v>
      </c>
      <c r="D13" s="53" t="str">
        <f t="shared" si="0"/>
        <v>12. Sokol Vyšehrad dívky</v>
      </c>
      <c r="E13" s="84"/>
      <c r="F13" s="53" t="s">
        <v>67</v>
      </c>
      <c r="G13" s="53" t="s">
        <v>73</v>
      </c>
      <c r="H13" s="69">
        <v>777208118</v>
      </c>
      <c r="I13" s="53"/>
      <c r="J13" s="53"/>
      <c r="K13" s="53" t="s">
        <v>73</v>
      </c>
    </row>
    <row r="14" spans="1:12" x14ac:dyDescent="0.3">
      <c r="A14" s="53">
        <v>13</v>
      </c>
      <c r="B14" s="53" t="s">
        <v>41</v>
      </c>
      <c r="C14" s="53" t="s">
        <v>27</v>
      </c>
      <c r="D14" s="53" t="str">
        <f t="shared" si="0"/>
        <v>13. Gymnastika Dobříš</v>
      </c>
      <c r="E14" s="84"/>
      <c r="F14" s="53" t="s">
        <v>67</v>
      </c>
      <c r="G14" s="53" t="s">
        <v>65</v>
      </c>
      <c r="H14" s="69">
        <v>777145603</v>
      </c>
      <c r="I14" s="53"/>
      <c r="J14" s="53"/>
      <c r="K14" s="53" t="s">
        <v>68</v>
      </c>
    </row>
    <row r="15" spans="1:12" x14ac:dyDescent="0.3">
      <c r="A15" s="53">
        <v>14</v>
      </c>
      <c r="B15" s="53" t="s">
        <v>36</v>
      </c>
      <c r="C15" s="53" t="s">
        <v>27</v>
      </c>
      <c r="D15" s="53" t="str">
        <f t="shared" si="0"/>
        <v>14. Flik-Flak Plzeň</v>
      </c>
      <c r="E15" s="84"/>
      <c r="F15" s="53" t="s">
        <v>59</v>
      </c>
      <c r="G15" s="53" t="s">
        <v>74</v>
      </c>
      <c r="H15" s="69">
        <v>603716628</v>
      </c>
      <c r="I15" s="53"/>
      <c r="J15" s="53"/>
      <c r="K15" s="53" t="s">
        <v>75</v>
      </c>
    </row>
    <row r="16" spans="1:12" x14ac:dyDescent="0.3">
      <c r="A16" s="86">
        <v>15</v>
      </c>
      <c r="B16" s="86" t="s">
        <v>29</v>
      </c>
      <c r="C16" s="86" t="s">
        <v>27</v>
      </c>
      <c r="D16" s="86" t="str">
        <f t="shared" si="0"/>
        <v>15. ZRUŠENO</v>
      </c>
      <c r="E16" s="87"/>
      <c r="F16" s="86" t="s">
        <v>59</v>
      </c>
      <c r="G16" s="86" t="s">
        <v>76</v>
      </c>
      <c r="H16" s="90" t="s">
        <v>77</v>
      </c>
      <c r="I16" s="86"/>
      <c r="J16" s="86"/>
      <c r="K16" s="86" t="s">
        <v>78</v>
      </c>
      <c r="L16" s="89" t="s">
        <v>45</v>
      </c>
    </row>
    <row r="17" spans="1:12" x14ac:dyDescent="0.3">
      <c r="A17" s="86">
        <v>16</v>
      </c>
      <c r="B17" s="86" t="s">
        <v>29</v>
      </c>
      <c r="C17" s="86" t="s">
        <v>27</v>
      </c>
      <c r="D17" s="86" t="str">
        <f t="shared" si="0"/>
        <v>16. ZRUŠENO</v>
      </c>
      <c r="E17" s="87"/>
      <c r="F17" s="86" t="s">
        <v>69</v>
      </c>
      <c r="G17" s="86" t="s">
        <v>70</v>
      </c>
      <c r="H17" s="88">
        <v>604928861</v>
      </c>
      <c r="I17" s="86"/>
      <c r="J17" s="86"/>
      <c r="K17" s="86" t="s">
        <v>68</v>
      </c>
      <c r="L17" s="89" t="s">
        <v>43</v>
      </c>
    </row>
    <row r="18" spans="1:12" x14ac:dyDescent="0.3">
      <c r="A18" s="53">
        <v>17</v>
      </c>
      <c r="B18" s="53" t="s">
        <v>46</v>
      </c>
      <c r="C18" s="53" t="s">
        <v>27</v>
      </c>
      <c r="D18" s="53" t="str">
        <f t="shared" si="0"/>
        <v xml:space="preserve">17. Sokol Řeporyje - Gymstar </v>
      </c>
      <c r="E18" s="84"/>
      <c r="F18" s="53" t="s">
        <v>56</v>
      </c>
      <c r="G18" s="53" t="s">
        <v>57</v>
      </c>
      <c r="H18" s="69">
        <v>604150002</v>
      </c>
      <c r="I18" s="53"/>
      <c r="J18" s="53"/>
      <c r="K18" s="53" t="s">
        <v>68</v>
      </c>
    </row>
    <row r="19" spans="1:12" x14ac:dyDescent="0.3">
      <c r="A19" s="53">
        <v>18</v>
      </c>
      <c r="B19" s="53" t="s">
        <v>33</v>
      </c>
      <c r="C19" s="53" t="s">
        <v>27</v>
      </c>
      <c r="D19" s="53" t="str">
        <f t="shared" si="0"/>
        <v>18. Gym Dobřichovice</v>
      </c>
      <c r="E19" s="84"/>
      <c r="F19" s="53" t="s">
        <v>56</v>
      </c>
      <c r="G19" s="53" t="s">
        <v>64</v>
      </c>
      <c r="H19" s="69">
        <v>778769524</v>
      </c>
      <c r="I19" s="53"/>
      <c r="J19" s="53"/>
      <c r="K19" s="53" t="s">
        <v>68</v>
      </c>
    </row>
    <row r="20" spans="1:12" x14ac:dyDescent="0.3">
      <c r="A20" s="53">
        <v>19</v>
      </c>
      <c r="B20" s="53" t="s">
        <v>37</v>
      </c>
      <c r="C20" s="53" t="s">
        <v>28</v>
      </c>
      <c r="D20" s="53" t="str">
        <f t="shared" si="0"/>
        <v>19. Gymnastika Říčany</v>
      </c>
      <c r="E20" s="84"/>
      <c r="F20" s="53" t="s">
        <v>69</v>
      </c>
      <c r="G20" s="53" t="s">
        <v>79</v>
      </c>
      <c r="H20" s="69">
        <v>606412027</v>
      </c>
      <c r="I20" s="53"/>
      <c r="J20" s="53"/>
      <c r="K20" s="53" t="s">
        <v>80</v>
      </c>
    </row>
    <row r="21" spans="1:12" x14ac:dyDescent="0.3">
      <c r="A21" s="53">
        <v>20</v>
      </c>
      <c r="B21" s="53" t="s">
        <v>47</v>
      </c>
      <c r="C21" s="53" t="s">
        <v>28</v>
      </c>
      <c r="D21" s="53" t="str">
        <f t="shared" si="0"/>
        <v>20. Gym Dobřichovice A</v>
      </c>
      <c r="E21" s="84"/>
      <c r="F21" s="53" t="s">
        <v>56</v>
      </c>
      <c r="G21" s="53" t="s">
        <v>64</v>
      </c>
      <c r="H21" s="69">
        <v>778769524</v>
      </c>
      <c r="I21" s="53"/>
      <c r="J21" s="53"/>
      <c r="K21" s="53" t="s">
        <v>68</v>
      </c>
    </row>
    <row r="22" spans="1:12" x14ac:dyDescent="0.3">
      <c r="A22" s="53">
        <v>21</v>
      </c>
      <c r="B22" s="53" t="s">
        <v>40</v>
      </c>
      <c r="C22" s="53" t="s">
        <v>28</v>
      </c>
      <c r="D22" s="53" t="str">
        <f t="shared" si="0"/>
        <v>21. GK TJ Sokol Frýdek - Místek</v>
      </c>
      <c r="E22" s="84"/>
      <c r="F22" s="53" t="s">
        <v>59</v>
      </c>
      <c r="G22" s="53" t="s">
        <v>62</v>
      </c>
      <c r="H22" s="69">
        <v>731242335</v>
      </c>
      <c r="I22" s="53"/>
      <c r="J22" s="53"/>
      <c r="K22" s="53" t="s">
        <v>68</v>
      </c>
    </row>
    <row r="23" spans="1:12" x14ac:dyDescent="0.3">
      <c r="A23" s="53">
        <v>22</v>
      </c>
      <c r="B23" s="53" t="s">
        <v>24</v>
      </c>
      <c r="C23" s="53" t="s">
        <v>28</v>
      </c>
      <c r="D23" s="53" t="str">
        <f t="shared" si="0"/>
        <v>22. Sokol Řeporyje - Gymstar</v>
      </c>
      <c r="E23" s="84"/>
      <c r="F23" s="53" t="s">
        <v>56</v>
      </c>
      <c r="G23" s="53" t="s">
        <v>81</v>
      </c>
      <c r="H23" s="69">
        <v>737700190</v>
      </c>
      <c r="I23" s="53"/>
      <c r="J23" s="53"/>
      <c r="K23" s="53" t="s">
        <v>68</v>
      </c>
    </row>
    <row r="24" spans="1:12" x14ac:dyDescent="0.3">
      <c r="A24" s="53">
        <v>23</v>
      </c>
      <c r="B24" s="53" t="s">
        <v>41</v>
      </c>
      <c r="C24" s="53" t="s">
        <v>28</v>
      </c>
      <c r="D24" s="53" t="str">
        <f t="shared" si="0"/>
        <v>23. Gymnastika Dobříš</v>
      </c>
      <c r="E24" s="84"/>
      <c r="F24" s="53" t="s">
        <v>59</v>
      </c>
      <c r="G24" s="53" t="s">
        <v>65</v>
      </c>
      <c r="H24" s="69">
        <v>777145603</v>
      </c>
      <c r="I24" s="53"/>
      <c r="J24" s="53"/>
      <c r="K24" s="53" t="s">
        <v>68</v>
      </c>
    </row>
    <row r="25" spans="1:12" x14ac:dyDescent="0.3">
      <c r="A25" s="53">
        <v>24</v>
      </c>
      <c r="B25" s="53" t="s">
        <v>36</v>
      </c>
      <c r="C25" s="53" t="s">
        <v>28</v>
      </c>
      <c r="D25" s="53" t="str">
        <f t="shared" si="0"/>
        <v>24. Flik-Flak Plzeň</v>
      </c>
      <c r="E25" s="84"/>
      <c r="F25" s="53" t="s">
        <v>67</v>
      </c>
      <c r="G25" s="53" t="s">
        <v>74</v>
      </c>
      <c r="H25" s="70" t="s">
        <v>82</v>
      </c>
      <c r="I25" s="53"/>
      <c r="J25" s="53"/>
      <c r="K25" s="53" t="s">
        <v>68</v>
      </c>
    </row>
    <row r="26" spans="1:12" x14ac:dyDescent="0.3">
      <c r="A26" s="53">
        <v>25</v>
      </c>
      <c r="B26" s="53" t="s">
        <v>93</v>
      </c>
      <c r="C26" s="53" t="s">
        <v>28</v>
      </c>
      <c r="D26" s="53" t="str">
        <f t="shared" si="0"/>
        <v>25. Gym Dobřichovice B</v>
      </c>
      <c r="E26" s="84"/>
      <c r="F26" s="53" t="s">
        <v>67</v>
      </c>
      <c r="G26" s="53"/>
      <c r="H26" s="70"/>
      <c r="I26" s="53"/>
      <c r="J26" s="53"/>
      <c r="K26" s="53" t="s">
        <v>68</v>
      </c>
    </row>
    <row r="27" spans="1:12" x14ac:dyDescent="0.3">
      <c r="A27" s="53">
        <v>26</v>
      </c>
      <c r="B27" s="53" t="s">
        <v>37</v>
      </c>
      <c r="C27" s="53" t="s">
        <v>25</v>
      </c>
      <c r="D27" s="53" t="str">
        <f t="shared" si="0"/>
        <v>26. Gymnastika Říčany</v>
      </c>
      <c r="E27" s="84"/>
      <c r="F27" s="53" t="s">
        <v>83</v>
      </c>
      <c r="G27" s="53" t="s">
        <v>79</v>
      </c>
      <c r="H27" s="69">
        <v>606412027</v>
      </c>
      <c r="I27" s="53"/>
      <c r="J27" s="53"/>
      <c r="K27" s="53" t="s">
        <v>68</v>
      </c>
    </row>
    <row r="28" spans="1:12" s="73" customFormat="1" x14ac:dyDescent="0.3">
      <c r="A28" s="72">
        <v>27</v>
      </c>
      <c r="B28" s="72" t="s">
        <v>48</v>
      </c>
      <c r="C28" s="72" t="s">
        <v>25</v>
      </c>
      <c r="D28" s="72" t="str">
        <f t="shared" si="0"/>
        <v>27. Sokol Radotín</v>
      </c>
      <c r="E28" s="85"/>
      <c r="F28" s="72" t="s">
        <v>59</v>
      </c>
      <c r="G28" s="72" t="s">
        <v>84</v>
      </c>
      <c r="H28" s="74">
        <v>776744934</v>
      </c>
      <c r="I28" s="72"/>
      <c r="J28" s="72"/>
      <c r="K28" s="71" t="s">
        <v>85</v>
      </c>
      <c r="L28" s="81"/>
    </row>
    <row r="29" spans="1:12" x14ac:dyDescent="0.3">
      <c r="A29" s="53">
        <v>28</v>
      </c>
      <c r="B29" s="53" t="s">
        <v>36</v>
      </c>
      <c r="C29" s="53" t="s">
        <v>25</v>
      </c>
      <c r="D29" s="53" t="str">
        <f t="shared" si="0"/>
        <v>28. Flik-Flak Plzeň</v>
      </c>
      <c r="E29" s="84"/>
      <c r="F29" s="53" t="s">
        <v>59</v>
      </c>
      <c r="G29" s="53" t="s">
        <v>74</v>
      </c>
      <c r="H29" s="69">
        <v>603716628</v>
      </c>
      <c r="I29" s="53"/>
      <c r="J29" s="53"/>
      <c r="K29" s="53" t="s">
        <v>68</v>
      </c>
    </row>
    <row r="30" spans="1:12" x14ac:dyDescent="0.3">
      <c r="A30" s="53">
        <v>29</v>
      </c>
      <c r="B30" s="53" t="s">
        <v>49</v>
      </c>
      <c r="C30" s="53" t="s">
        <v>25</v>
      </c>
      <c r="D30" s="53" t="str">
        <f t="shared" si="0"/>
        <v xml:space="preserve">29. Sokol Vyšehrad </v>
      </c>
      <c r="E30" s="84"/>
      <c r="F30" s="53" t="s">
        <v>67</v>
      </c>
      <c r="G30" s="53" t="s">
        <v>73</v>
      </c>
      <c r="H30" s="69">
        <v>777208118</v>
      </c>
      <c r="I30" s="53"/>
      <c r="J30" s="53"/>
      <c r="K30" s="53" t="s">
        <v>73</v>
      </c>
    </row>
    <row r="31" spans="1:12" x14ac:dyDescent="0.3">
      <c r="A31" s="53">
        <v>30</v>
      </c>
      <c r="B31" s="53" t="s">
        <v>24</v>
      </c>
      <c r="C31" s="53" t="s">
        <v>25</v>
      </c>
      <c r="D31" s="53" t="str">
        <f t="shared" si="0"/>
        <v>30. Sokol Řeporyje - Gymstar</v>
      </c>
      <c r="E31" s="84"/>
      <c r="F31" s="53" t="s">
        <v>67</v>
      </c>
      <c r="G31" s="53" t="s">
        <v>81</v>
      </c>
      <c r="H31" s="69">
        <v>737700190</v>
      </c>
      <c r="I31" s="53"/>
      <c r="J31" s="53"/>
      <c r="K31" s="53" t="s">
        <v>68</v>
      </c>
    </row>
    <row r="32" spans="1:12" x14ac:dyDescent="0.3">
      <c r="A32" s="53">
        <v>31</v>
      </c>
      <c r="B32" s="53" t="s">
        <v>41</v>
      </c>
      <c r="C32" s="53" t="s">
        <v>25</v>
      </c>
      <c r="D32" s="53" t="str">
        <f t="shared" si="0"/>
        <v>31. Gymnastika Dobříš</v>
      </c>
      <c r="E32" s="84"/>
      <c r="F32" s="53" t="s">
        <v>86</v>
      </c>
      <c r="G32" s="53" t="s">
        <v>65</v>
      </c>
      <c r="H32" s="69">
        <v>777145603</v>
      </c>
      <c r="I32" s="53"/>
      <c r="J32" s="53"/>
      <c r="K32" s="53" t="s">
        <v>87</v>
      </c>
    </row>
    <row r="33" spans="1:12" x14ac:dyDescent="0.3">
      <c r="A33" s="53">
        <v>32</v>
      </c>
      <c r="B33" s="53" t="s">
        <v>33</v>
      </c>
      <c r="C33" s="53" t="s">
        <v>25</v>
      </c>
      <c r="D33" s="53" t="str">
        <f t="shared" ref="D33:D34" si="1">CONCATENATE(A33,"."," ",B33)</f>
        <v>32. Gym Dobřichovice</v>
      </c>
      <c r="E33" s="84"/>
      <c r="F33" s="53" t="s">
        <v>56</v>
      </c>
      <c r="G33" s="53" t="s">
        <v>64</v>
      </c>
      <c r="H33" s="69">
        <v>778769524</v>
      </c>
      <c r="I33" s="53"/>
      <c r="J33" s="53"/>
      <c r="K33" s="53" t="s">
        <v>68</v>
      </c>
    </row>
    <row r="34" spans="1:12" x14ac:dyDescent="0.3">
      <c r="A34" s="86">
        <v>33</v>
      </c>
      <c r="B34" s="86" t="s">
        <v>29</v>
      </c>
      <c r="C34" s="86" t="s">
        <v>25</v>
      </c>
      <c r="D34" s="86" t="str">
        <f t="shared" si="1"/>
        <v>33. ZRUŠENO</v>
      </c>
      <c r="E34" s="87"/>
      <c r="F34" s="86" t="s">
        <v>59</v>
      </c>
      <c r="G34" s="86" t="s">
        <v>76</v>
      </c>
      <c r="H34" s="91">
        <v>774369555</v>
      </c>
      <c r="I34" s="86"/>
      <c r="J34" s="86"/>
      <c r="K34" s="86" t="s">
        <v>68</v>
      </c>
      <c r="L34" s="89" t="s">
        <v>50</v>
      </c>
    </row>
  </sheetData>
  <phoneticPr fontId="18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79"/>
  <sheetViews>
    <sheetView workbookViewId="0">
      <selection activeCell="A3" sqref="A3:O36"/>
    </sheetView>
  </sheetViews>
  <sheetFormatPr defaultColWidth="17.5546875" defaultRowHeight="14.4" x14ac:dyDescent="0.3"/>
  <cols>
    <col min="1" max="1" width="16" bestFit="1" customWidth="1"/>
    <col min="2" max="2" width="13.109375" bestFit="1" customWidth="1"/>
    <col min="3" max="3" width="30.44140625" bestFit="1" customWidth="1"/>
    <col min="4" max="4" width="5.88671875" bestFit="1" customWidth="1"/>
    <col min="5" max="5" width="5.5546875" bestFit="1" customWidth="1"/>
    <col min="6" max="6" width="5.6640625" bestFit="1" customWidth="1"/>
    <col min="7" max="7" width="8.109375" bestFit="1" customWidth="1"/>
    <col min="8" max="8" width="5.6640625" bestFit="1" customWidth="1"/>
    <col min="9" max="9" width="4.5546875" bestFit="1" customWidth="1"/>
    <col min="10" max="10" width="5" bestFit="1" customWidth="1"/>
    <col min="11" max="11" width="4.44140625" bestFit="1" customWidth="1"/>
    <col min="12" max="12" width="6.88671875" bestFit="1" customWidth="1"/>
    <col min="13" max="13" width="6" style="25" bestFit="1" customWidth="1"/>
    <col min="14" max="14" width="7.6640625" bestFit="1" customWidth="1"/>
    <col min="15" max="15" width="6.6640625" bestFit="1" customWidth="1"/>
  </cols>
  <sheetData>
    <row r="3" spans="1:15" s="14" customFormat="1" x14ac:dyDescent="0.3">
      <c r="A3" s="107" t="s">
        <v>9</v>
      </c>
      <c r="B3" s="107" t="s">
        <v>23</v>
      </c>
      <c r="C3" s="107" t="s">
        <v>8</v>
      </c>
      <c r="D3" s="107" t="s">
        <v>11</v>
      </c>
      <c r="E3" s="107" t="s">
        <v>10</v>
      </c>
      <c r="F3" s="107" t="s">
        <v>12</v>
      </c>
      <c r="G3" s="107" t="s">
        <v>30</v>
      </c>
      <c r="H3" s="107" t="s">
        <v>13</v>
      </c>
      <c r="I3" s="107" t="s">
        <v>15</v>
      </c>
      <c r="J3" s="107" t="s">
        <v>14</v>
      </c>
      <c r="K3" s="107" t="s">
        <v>16</v>
      </c>
      <c r="L3" s="107" t="s">
        <v>31</v>
      </c>
      <c r="M3" s="107" t="s">
        <v>17</v>
      </c>
      <c r="N3" s="108" t="s">
        <v>21</v>
      </c>
      <c r="O3" s="109" t="s">
        <v>22</v>
      </c>
    </row>
    <row r="4" spans="1:15" x14ac:dyDescent="0.3">
      <c r="A4" s="45" t="s">
        <v>6</v>
      </c>
      <c r="B4" s="45">
        <v>11</v>
      </c>
      <c r="C4" s="45" t="s">
        <v>24</v>
      </c>
      <c r="D4" s="45">
        <v>1.4</v>
      </c>
      <c r="E4" s="45">
        <v>7.6</v>
      </c>
      <c r="F4" s="45">
        <v>2</v>
      </c>
      <c r="G4" s="45">
        <v>0</v>
      </c>
      <c r="H4" s="45">
        <v>11</v>
      </c>
      <c r="I4" s="45">
        <v>0.5</v>
      </c>
      <c r="J4" s="45">
        <v>8</v>
      </c>
      <c r="K4" s="45">
        <v>2</v>
      </c>
      <c r="L4" s="45">
        <v>0</v>
      </c>
      <c r="M4" s="45">
        <v>10.5</v>
      </c>
      <c r="N4" s="46">
        <v>21.5</v>
      </c>
      <c r="O4" s="110">
        <v>1</v>
      </c>
    </row>
    <row r="5" spans="1:15" x14ac:dyDescent="0.3">
      <c r="A5" s="47"/>
      <c r="B5" s="45">
        <v>8</v>
      </c>
      <c r="C5" s="45" t="s">
        <v>42</v>
      </c>
      <c r="D5" s="45">
        <v>1.3</v>
      </c>
      <c r="E5" s="45">
        <v>7.8</v>
      </c>
      <c r="F5" s="45">
        <v>2</v>
      </c>
      <c r="G5" s="45">
        <v>0</v>
      </c>
      <c r="H5" s="45">
        <v>11.1</v>
      </c>
      <c r="I5" s="45">
        <v>0.6</v>
      </c>
      <c r="J5" s="45">
        <v>7.8</v>
      </c>
      <c r="K5" s="45">
        <v>1.9</v>
      </c>
      <c r="L5" s="45">
        <v>0</v>
      </c>
      <c r="M5" s="45">
        <v>10.3</v>
      </c>
      <c r="N5" s="46">
        <v>21.4</v>
      </c>
      <c r="O5" s="110">
        <v>2</v>
      </c>
    </row>
    <row r="6" spans="1:15" x14ac:dyDescent="0.3">
      <c r="A6" s="47"/>
      <c r="B6" s="45">
        <v>7</v>
      </c>
      <c r="C6" s="45" t="s">
        <v>40</v>
      </c>
      <c r="D6" s="45">
        <v>1.5</v>
      </c>
      <c r="E6" s="45">
        <v>7.5</v>
      </c>
      <c r="F6" s="45">
        <v>2</v>
      </c>
      <c r="G6" s="45">
        <v>0</v>
      </c>
      <c r="H6" s="45">
        <v>11</v>
      </c>
      <c r="I6" s="45">
        <v>0.9</v>
      </c>
      <c r="J6" s="45">
        <v>6.75</v>
      </c>
      <c r="K6" s="45">
        <v>2</v>
      </c>
      <c r="L6" s="45">
        <v>0</v>
      </c>
      <c r="M6" s="45">
        <v>9.65</v>
      </c>
      <c r="N6" s="46">
        <v>20.65</v>
      </c>
      <c r="O6" s="110">
        <v>3</v>
      </c>
    </row>
    <row r="7" spans="1:15" x14ac:dyDescent="0.3">
      <c r="A7" s="47"/>
      <c r="B7" s="45">
        <v>10</v>
      </c>
      <c r="C7" s="45" t="s">
        <v>91</v>
      </c>
      <c r="D7" s="45">
        <v>0.8</v>
      </c>
      <c r="E7" s="45">
        <v>7.1</v>
      </c>
      <c r="F7" s="45">
        <v>1.7</v>
      </c>
      <c r="G7" s="45">
        <v>0</v>
      </c>
      <c r="H7" s="45">
        <v>9.6</v>
      </c>
      <c r="I7" s="45">
        <v>0.3</v>
      </c>
      <c r="J7" s="45">
        <v>6.9</v>
      </c>
      <c r="K7" s="45">
        <v>2</v>
      </c>
      <c r="L7" s="45">
        <v>0</v>
      </c>
      <c r="M7" s="45">
        <v>9.1999999999999993</v>
      </c>
      <c r="N7" s="46">
        <v>18.799999999999997</v>
      </c>
      <c r="O7" s="110">
        <v>4</v>
      </c>
    </row>
    <row r="8" spans="1:15" x14ac:dyDescent="0.3">
      <c r="A8" s="47"/>
      <c r="B8" s="45">
        <v>6</v>
      </c>
      <c r="C8" s="45" t="s">
        <v>29</v>
      </c>
      <c r="D8" s="45"/>
      <c r="E8" s="45"/>
      <c r="F8" s="45"/>
      <c r="G8" s="45"/>
      <c r="H8" s="45">
        <v>0</v>
      </c>
      <c r="I8" s="45"/>
      <c r="J8" s="45"/>
      <c r="K8" s="45"/>
      <c r="L8" s="45"/>
      <c r="M8" s="45">
        <v>0</v>
      </c>
      <c r="N8" s="46">
        <v>0</v>
      </c>
      <c r="O8" s="110">
        <v>5</v>
      </c>
    </row>
    <row r="9" spans="1:15" x14ac:dyDescent="0.3">
      <c r="A9" s="47"/>
      <c r="B9" s="45">
        <v>9</v>
      </c>
      <c r="C9" s="45" t="s">
        <v>29</v>
      </c>
      <c r="D9" s="45"/>
      <c r="E9" s="45"/>
      <c r="F9" s="45"/>
      <c r="G9" s="45"/>
      <c r="H9" s="45">
        <v>0</v>
      </c>
      <c r="I9" s="45"/>
      <c r="J9" s="45"/>
      <c r="K9" s="45"/>
      <c r="L9" s="45"/>
      <c r="M9" s="45">
        <v>0</v>
      </c>
      <c r="N9" s="46">
        <v>0</v>
      </c>
      <c r="O9" s="110">
        <v>6</v>
      </c>
    </row>
    <row r="10" spans="1:15" x14ac:dyDescent="0.3">
      <c r="A10" s="45" t="s">
        <v>34</v>
      </c>
      <c r="B10" s="45">
        <v>4</v>
      </c>
      <c r="C10" s="45" t="s">
        <v>33</v>
      </c>
      <c r="D10" s="45">
        <v>0.9</v>
      </c>
      <c r="E10" s="45">
        <v>7.7</v>
      </c>
      <c r="F10" s="45">
        <v>2</v>
      </c>
      <c r="G10" s="45">
        <v>0</v>
      </c>
      <c r="H10" s="45">
        <v>10.6</v>
      </c>
      <c r="I10" s="45">
        <v>0.3</v>
      </c>
      <c r="J10" s="45">
        <v>7.75</v>
      </c>
      <c r="K10" s="45">
        <v>2</v>
      </c>
      <c r="L10" s="45">
        <v>0</v>
      </c>
      <c r="M10" s="45">
        <v>10.050000000000001</v>
      </c>
      <c r="N10" s="46">
        <v>20.65</v>
      </c>
      <c r="O10" s="110">
        <v>1</v>
      </c>
    </row>
    <row r="11" spans="1:15" x14ac:dyDescent="0.3">
      <c r="A11" s="47"/>
      <c r="B11" s="45">
        <v>2</v>
      </c>
      <c r="C11" s="45" t="s">
        <v>92</v>
      </c>
      <c r="D11" s="45">
        <v>0.3</v>
      </c>
      <c r="E11" s="45">
        <v>7</v>
      </c>
      <c r="F11" s="45">
        <v>2</v>
      </c>
      <c r="G11" s="45">
        <v>0</v>
      </c>
      <c r="H11" s="45">
        <v>9.3000000000000007</v>
      </c>
      <c r="I11" s="45">
        <v>0</v>
      </c>
      <c r="J11" s="45">
        <v>8.0500000000000007</v>
      </c>
      <c r="K11" s="45">
        <v>1.9</v>
      </c>
      <c r="L11" s="45">
        <v>0</v>
      </c>
      <c r="M11" s="45">
        <v>9.9500000000000011</v>
      </c>
      <c r="N11" s="46">
        <v>19.25</v>
      </c>
      <c r="O11" s="110">
        <v>2</v>
      </c>
    </row>
    <row r="12" spans="1:15" x14ac:dyDescent="0.3">
      <c r="A12" s="47"/>
      <c r="B12" s="45">
        <v>1</v>
      </c>
      <c r="C12" s="45" t="s">
        <v>24</v>
      </c>
      <c r="D12" s="45">
        <v>0.8</v>
      </c>
      <c r="E12" s="45">
        <v>6.9</v>
      </c>
      <c r="F12" s="45">
        <v>2</v>
      </c>
      <c r="G12" s="45">
        <v>0</v>
      </c>
      <c r="H12" s="45">
        <v>9.6999999999999993</v>
      </c>
      <c r="I12" s="45">
        <v>0.2</v>
      </c>
      <c r="J12" s="45">
        <v>7.2</v>
      </c>
      <c r="K12" s="45">
        <v>1.9</v>
      </c>
      <c r="L12" s="45">
        <v>0</v>
      </c>
      <c r="M12" s="45">
        <v>9.3000000000000007</v>
      </c>
      <c r="N12" s="46">
        <v>19</v>
      </c>
      <c r="O12" s="110">
        <v>3</v>
      </c>
    </row>
    <row r="13" spans="1:15" x14ac:dyDescent="0.3">
      <c r="A13" s="47"/>
      <c r="B13" s="45">
        <v>3</v>
      </c>
      <c r="C13" s="45" t="s">
        <v>40</v>
      </c>
      <c r="D13" s="45">
        <v>0.9</v>
      </c>
      <c r="E13" s="45">
        <v>8</v>
      </c>
      <c r="F13" s="45">
        <v>1.8</v>
      </c>
      <c r="G13" s="45">
        <v>0</v>
      </c>
      <c r="H13" s="45">
        <v>10.700000000000001</v>
      </c>
      <c r="I13" s="45">
        <v>0.2</v>
      </c>
      <c r="J13" s="45">
        <v>6</v>
      </c>
      <c r="K13" s="45">
        <v>1.9</v>
      </c>
      <c r="L13" s="45">
        <v>0</v>
      </c>
      <c r="M13" s="45">
        <v>8.1</v>
      </c>
      <c r="N13" s="46">
        <v>18.8</v>
      </c>
      <c r="O13" s="110">
        <v>4</v>
      </c>
    </row>
    <row r="14" spans="1:15" x14ac:dyDescent="0.3">
      <c r="A14" s="47"/>
      <c r="B14" s="45">
        <v>5</v>
      </c>
      <c r="C14" s="45" t="s">
        <v>41</v>
      </c>
      <c r="D14" s="45">
        <v>0.6</v>
      </c>
      <c r="E14" s="45">
        <v>5.5</v>
      </c>
      <c r="F14" s="45">
        <v>1.8</v>
      </c>
      <c r="G14" s="45">
        <v>0</v>
      </c>
      <c r="H14" s="45">
        <v>7.8999999999999995</v>
      </c>
      <c r="I14" s="45">
        <v>0.2</v>
      </c>
      <c r="J14" s="45">
        <v>6.4</v>
      </c>
      <c r="K14" s="45">
        <v>1.9</v>
      </c>
      <c r="L14" s="45">
        <v>0</v>
      </c>
      <c r="M14" s="45">
        <v>8.5</v>
      </c>
      <c r="N14" s="46">
        <v>16.399999999999999</v>
      </c>
      <c r="O14" s="110">
        <v>5</v>
      </c>
    </row>
    <row r="15" spans="1:15" x14ac:dyDescent="0.3">
      <c r="A15" s="45" t="s">
        <v>28</v>
      </c>
      <c r="B15" s="45">
        <v>22</v>
      </c>
      <c r="C15" s="45" t="s">
        <v>24</v>
      </c>
      <c r="D15" s="45">
        <v>2.4</v>
      </c>
      <c r="E15" s="45">
        <v>7.1</v>
      </c>
      <c r="F15" s="45">
        <v>2</v>
      </c>
      <c r="G15" s="45">
        <v>0</v>
      </c>
      <c r="H15" s="45">
        <v>11.5</v>
      </c>
      <c r="I15" s="45">
        <v>2.1</v>
      </c>
      <c r="J15" s="45">
        <v>8</v>
      </c>
      <c r="K15" s="45">
        <v>2</v>
      </c>
      <c r="L15" s="45">
        <v>0</v>
      </c>
      <c r="M15" s="45">
        <v>12.1</v>
      </c>
      <c r="N15" s="46">
        <v>23.6</v>
      </c>
      <c r="O15" s="110">
        <v>1</v>
      </c>
    </row>
    <row r="16" spans="1:15" x14ac:dyDescent="0.3">
      <c r="A16" s="47"/>
      <c r="B16" s="45">
        <v>25</v>
      </c>
      <c r="C16" s="45" t="s">
        <v>93</v>
      </c>
      <c r="D16" s="45">
        <v>2.9</v>
      </c>
      <c r="E16" s="45">
        <v>7.7</v>
      </c>
      <c r="F16" s="45">
        <v>2</v>
      </c>
      <c r="G16" s="45">
        <v>0</v>
      </c>
      <c r="H16" s="45">
        <v>12.6</v>
      </c>
      <c r="I16" s="45">
        <v>1.8</v>
      </c>
      <c r="J16" s="45">
        <v>7.25</v>
      </c>
      <c r="K16" s="45">
        <v>1.9</v>
      </c>
      <c r="L16" s="45">
        <v>0</v>
      </c>
      <c r="M16" s="45">
        <v>10.950000000000001</v>
      </c>
      <c r="N16" s="46">
        <v>23.55</v>
      </c>
      <c r="O16" s="110">
        <v>2</v>
      </c>
    </row>
    <row r="17" spans="1:15" x14ac:dyDescent="0.3">
      <c r="A17" s="47"/>
      <c r="B17" s="45">
        <v>19</v>
      </c>
      <c r="C17" s="45" t="s">
        <v>37</v>
      </c>
      <c r="D17" s="45">
        <v>2.9</v>
      </c>
      <c r="E17" s="45">
        <v>7.1</v>
      </c>
      <c r="F17" s="45">
        <v>2</v>
      </c>
      <c r="G17" s="45">
        <v>0</v>
      </c>
      <c r="H17" s="45">
        <v>12</v>
      </c>
      <c r="I17" s="45">
        <v>1.7</v>
      </c>
      <c r="J17" s="45">
        <v>7.35</v>
      </c>
      <c r="K17" s="45">
        <v>2</v>
      </c>
      <c r="L17" s="45">
        <v>0</v>
      </c>
      <c r="M17" s="45">
        <v>11.049999999999999</v>
      </c>
      <c r="N17" s="46">
        <v>23.049999999999997</v>
      </c>
      <c r="O17" s="110">
        <v>3</v>
      </c>
    </row>
    <row r="18" spans="1:15" x14ac:dyDescent="0.3">
      <c r="A18" s="47"/>
      <c r="B18" s="45">
        <v>24</v>
      </c>
      <c r="C18" s="45" t="s">
        <v>36</v>
      </c>
      <c r="D18" s="45">
        <v>2.7</v>
      </c>
      <c r="E18" s="45">
        <v>7</v>
      </c>
      <c r="F18" s="45">
        <v>2</v>
      </c>
      <c r="G18" s="45">
        <v>0</v>
      </c>
      <c r="H18" s="45">
        <v>11.7</v>
      </c>
      <c r="I18" s="45">
        <v>1.9</v>
      </c>
      <c r="J18" s="45">
        <v>6.85</v>
      </c>
      <c r="K18" s="45">
        <v>2</v>
      </c>
      <c r="L18" s="45">
        <v>0</v>
      </c>
      <c r="M18" s="45">
        <v>10.75</v>
      </c>
      <c r="N18" s="46">
        <v>22.45</v>
      </c>
      <c r="O18" s="110">
        <v>4</v>
      </c>
    </row>
    <row r="19" spans="1:15" x14ac:dyDescent="0.3">
      <c r="A19" s="47"/>
      <c r="B19" s="45">
        <v>20</v>
      </c>
      <c r="C19" s="45" t="s">
        <v>47</v>
      </c>
      <c r="D19" s="45">
        <v>2.4</v>
      </c>
      <c r="E19" s="45">
        <v>6.4</v>
      </c>
      <c r="F19" s="45">
        <v>2</v>
      </c>
      <c r="G19" s="45">
        <v>0</v>
      </c>
      <c r="H19" s="45">
        <v>10.8</v>
      </c>
      <c r="I19" s="45">
        <v>1.6</v>
      </c>
      <c r="J19" s="45">
        <v>7.9</v>
      </c>
      <c r="K19" s="45">
        <v>2</v>
      </c>
      <c r="L19" s="45">
        <v>0</v>
      </c>
      <c r="M19" s="45">
        <v>11.5</v>
      </c>
      <c r="N19" s="46">
        <v>22.3</v>
      </c>
      <c r="O19" s="110">
        <v>5</v>
      </c>
    </row>
    <row r="20" spans="1:15" x14ac:dyDescent="0.3">
      <c r="A20" s="47"/>
      <c r="B20" s="45">
        <v>21</v>
      </c>
      <c r="C20" s="45" t="s">
        <v>40</v>
      </c>
      <c r="D20" s="45">
        <v>2.5</v>
      </c>
      <c r="E20" s="45">
        <v>6.6</v>
      </c>
      <c r="F20" s="45">
        <v>2</v>
      </c>
      <c r="G20" s="45">
        <v>0</v>
      </c>
      <c r="H20" s="45">
        <v>11.1</v>
      </c>
      <c r="I20" s="45">
        <v>1.8</v>
      </c>
      <c r="J20" s="45">
        <v>6</v>
      </c>
      <c r="K20" s="45">
        <v>1.9</v>
      </c>
      <c r="L20" s="45">
        <v>0</v>
      </c>
      <c r="M20" s="45">
        <v>9.6999999999999993</v>
      </c>
      <c r="N20" s="46">
        <v>20.799999999999997</v>
      </c>
      <c r="O20" s="110">
        <v>6</v>
      </c>
    </row>
    <row r="21" spans="1:15" x14ac:dyDescent="0.3">
      <c r="A21" s="47"/>
      <c r="B21" s="45">
        <v>23</v>
      </c>
      <c r="C21" s="45" t="s">
        <v>41</v>
      </c>
      <c r="D21" s="45">
        <v>1.5</v>
      </c>
      <c r="E21" s="45">
        <v>6.4</v>
      </c>
      <c r="F21" s="45">
        <v>2</v>
      </c>
      <c r="G21" s="45">
        <v>0</v>
      </c>
      <c r="H21" s="45">
        <v>9.9</v>
      </c>
      <c r="I21" s="45">
        <v>1.5</v>
      </c>
      <c r="J21" s="45">
        <v>7</v>
      </c>
      <c r="K21" s="45">
        <v>2</v>
      </c>
      <c r="L21" s="45">
        <v>0</v>
      </c>
      <c r="M21" s="45">
        <v>10.5</v>
      </c>
      <c r="N21" s="46">
        <v>20.399999999999999</v>
      </c>
      <c r="O21" s="110">
        <v>7</v>
      </c>
    </row>
    <row r="22" spans="1:15" x14ac:dyDescent="0.3">
      <c r="A22" s="45" t="s">
        <v>27</v>
      </c>
      <c r="B22" s="45">
        <v>18</v>
      </c>
      <c r="C22" s="45" t="s">
        <v>33</v>
      </c>
      <c r="D22" s="45">
        <v>1.3</v>
      </c>
      <c r="E22" s="45">
        <v>7.2</v>
      </c>
      <c r="F22" s="45">
        <v>2</v>
      </c>
      <c r="G22" s="45">
        <v>0</v>
      </c>
      <c r="H22" s="45">
        <v>10.5</v>
      </c>
      <c r="I22" s="45">
        <v>0.9</v>
      </c>
      <c r="J22" s="45">
        <v>7.9</v>
      </c>
      <c r="K22" s="45">
        <v>2</v>
      </c>
      <c r="L22" s="45">
        <v>0</v>
      </c>
      <c r="M22" s="45">
        <v>10.8</v>
      </c>
      <c r="N22" s="46">
        <v>21.3</v>
      </c>
      <c r="O22" s="110">
        <v>1</v>
      </c>
    </row>
    <row r="23" spans="1:15" x14ac:dyDescent="0.3">
      <c r="A23" s="47"/>
      <c r="B23" s="45">
        <v>14</v>
      </c>
      <c r="C23" s="45" t="s">
        <v>36</v>
      </c>
      <c r="D23" s="45">
        <v>1.4</v>
      </c>
      <c r="E23" s="45">
        <v>6.6</v>
      </c>
      <c r="F23" s="45">
        <v>2</v>
      </c>
      <c r="G23" s="45">
        <v>0</v>
      </c>
      <c r="H23" s="45">
        <v>10</v>
      </c>
      <c r="I23" s="45">
        <v>1</v>
      </c>
      <c r="J23" s="45">
        <v>7.25</v>
      </c>
      <c r="K23" s="45">
        <v>2</v>
      </c>
      <c r="L23" s="45">
        <v>0</v>
      </c>
      <c r="M23" s="45">
        <v>10.25</v>
      </c>
      <c r="N23" s="46">
        <v>20.25</v>
      </c>
      <c r="O23" s="110">
        <v>2</v>
      </c>
    </row>
    <row r="24" spans="1:15" x14ac:dyDescent="0.3">
      <c r="A24" s="47"/>
      <c r="B24" s="45">
        <v>17</v>
      </c>
      <c r="C24" s="45" t="s">
        <v>46</v>
      </c>
      <c r="D24" s="45">
        <v>1.2</v>
      </c>
      <c r="E24" s="45">
        <v>6.8</v>
      </c>
      <c r="F24" s="45">
        <v>1.8</v>
      </c>
      <c r="G24" s="45">
        <v>0</v>
      </c>
      <c r="H24" s="45">
        <v>9.8000000000000007</v>
      </c>
      <c r="I24" s="45">
        <v>0.8</v>
      </c>
      <c r="J24" s="45">
        <v>7.35</v>
      </c>
      <c r="K24" s="45">
        <v>1.6</v>
      </c>
      <c r="L24" s="45">
        <v>0</v>
      </c>
      <c r="M24" s="45">
        <v>9.75</v>
      </c>
      <c r="N24" s="46">
        <v>19.55</v>
      </c>
      <c r="O24" s="110">
        <v>3</v>
      </c>
    </row>
    <row r="25" spans="1:15" x14ac:dyDescent="0.3">
      <c r="A25" s="47"/>
      <c r="B25" s="45">
        <v>13</v>
      </c>
      <c r="C25" s="45" t="s">
        <v>41</v>
      </c>
      <c r="D25" s="45">
        <v>1.2</v>
      </c>
      <c r="E25" s="45">
        <v>6.5</v>
      </c>
      <c r="F25" s="45">
        <v>2</v>
      </c>
      <c r="G25" s="45">
        <v>0</v>
      </c>
      <c r="H25" s="45">
        <v>9.6999999999999993</v>
      </c>
      <c r="I25" s="45">
        <v>0.6</v>
      </c>
      <c r="J25" s="45">
        <v>6.8</v>
      </c>
      <c r="K25" s="45">
        <v>2</v>
      </c>
      <c r="L25" s="45">
        <v>0</v>
      </c>
      <c r="M25" s="45">
        <v>9.3999999999999986</v>
      </c>
      <c r="N25" s="46">
        <v>19.099999999999998</v>
      </c>
      <c r="O25" s="110">
        <v>4</v>
      </c>
    </row>
    <row r="26" spans="1:15" x14ac:dyDescent="0.3">
      <c r="A26" s="47"/>
      <c r="B26" s="45">
        <v>12</v>
      </c>
      <c r="C26" s="45" t="s">
        <v>44</v>
      </c>
      <c r="D26" s="45">
        <v>1.3</v>
      </c>
      <c r="E26" s="45">
        <v>7.1</v>
      </c>
      <c r="F26" s="45">
        <v>2</v>
      </c>
      <c r="G26" s="45">
        <v>0</v>
      </c>
      <c r="H26" s="45">
        <v>10.4</v>
      </c>
      <c r="I26" s="45">
        <v>1</v>
      </c>
      <c r="J26" s="45">
        <v>5.35</v>
      </c>
      <c r="K26" s="45">
        <v>2</v>
      </c>
      <c r="L26" s="45">
        <v>0</v>
      </c>
      <c r="M26" s="45">
        <v>8.35</v>
      </c>
      <c r="N26" s="46">
        <v>18.75</v>
      </c>
      <c r="O26" s="110">
        <v>5</v>
      </c>
    </row>
    <row r="27" spans="1:15" x14ac:dyDescent="0.3">
      <c r="A27" s="47"/>
      <c r="B27" s="45">
        <v>15</v>
      </c>
      <c r="C27" s="45" t="s">
        <v>29</v>
      </c>
      <c r="D27" s="45"/>
      <c r="E27" s="45"/>
      <c r="F27" s="45"/>
      <c r="G27" s="45"/>
      <c r="H27" s="45">
        <v>0</v>
      </c>
      <c r="I27" s="45"/>
      <c r="J27" s="45"/>
      <c r="K27" s="45"/>
      <c r="L27" s="45"/>
      <c r="M27" s="45">
        <v>0</v>
      </c>
      <c r="N27" s="46">
        <v>0</v>
      </c>
      <c r="O27" s="110">
        <v>6</v>
      </c>
    </row>
    <row r="28" spans="1:15" x14ac:dyDescent="0.3">
      <c r="A28" s="47"/>
      <c r="B28" s="45">
        <v>16</v>
      </c>
      <c r="C28" s="45" t="s">
        <v>29</v>
      </c>
      <c r="D28" s="45"/>
      <c r="E28" s="45"/>
      <c r="F28" s="45"/>
      <c r="G28" s="45"/>
      <c r="H28" s="45">
        <v>0</v>
      </c>
      <c r="I28" s="45"/>
      <c r="J28" s="45"/>
      <c r="K28" s="45"/>
      <c r="L28" s="45"/>
      <c r="M28" s="45">
        <v>0</v>
      </c>
      <c r="N28" s="46">
        <v>0</v>
      </c>
      <c r="O28" s="110">
        <v>7</v>
      </c>
    </row>
    <row r="29" spans="1:15" x14ac:dyDescent="0.3">
      <c r="A29" s="45" t="s">
        <v>25</v>
      </c>
      <c r="B29" s="45">
        <v>26</v>
      </c>
      <c r="C29" s="45" t="s">
        <v>37</v>
      </c>
      <c r="D29" s="45">
        <v>3.1</v>
      </c>
      <c r="E29" s="45">
        <v>7.5</v>
      </c>
      <c r="F29" s="45">
        <v>2</v>
      </c>
      <c r="G29" s="45">
        <v>0</v>
      </c>
      <c r="H29" s="45">
        <v>12.6</v>
      </c>
      <c r="I29" s="45">
        <v>2.2000000000000002</v>
      </c>
      <c r="J29" s="45">
        <v>6.9</v>
      </c>
      <c r="K29" s="45">
        <v>1.9</v>
      </c>
      <c r="L29" s="45">
        <v>0</v>
      </c>
      <c r="M29" s="45">
        <v>11.000000000000002</v>
      </c>
      <c r="N29" s="46">
        <v>23.6</v>
      </c>
      <c r="O29" s="110">
        <v>1</v>
      </c>
    </row>
    <row r="30" spans="1:15" x14ac:dyDescent="0.3">
      <c r="A30" s="47"/>
      <c r="B30" s="45">
        <v>28</v>
      </c>
      <c r="C30" s="45" t="s">
        <v>36</v>
      </c>
      <c r="D30" s="45">
        <v>2.9</v>
      </c>
      <c r="E30" s="45">
        <v>6.6</v>
      </c>
      <c r="F30" s="45">
        <v>2</v>
      </c>
      <c r="G30" s="45">
        <v>0</v>
      </c>
      <c r="H30" s="45">
        <v>11.5</v>
      </c>
      <c r="I30" s="45">
        <v>2.1</v>
      </c>
      <c r="J30" s="45">
        <v>6.7</v>
      </c>
      <c r="K30" s="45">
        <v>1.9</v>
      </c>
      <c r="L30" s="45">
        <v>0</v>
      </c>
      <c r="M30" s="45">
        <v>10.700000000000001</v>
      </c>
      <c r="N30" s="46">
        <v>22.200000000000003</v>
      </c>
      <c r="O30" s="110">
        <v>2</v>
      </c>
    </row>
    <row r="31" spans="1:15" x14ac:dyDescent="0.3">
      <c r="A31" s="47"/>
      <c r="B31" s="45">
        <v>30</v>
      </c>
      <c r="C31" s="45" t="s">
        <v>24</v>
      </c>
      <c r="D31" s="45">
        <v>2.6</v>
      </c>
      <c r="E31" s="45">
        <v>6.8</v>
      </c>
      <c r="F31" s="45">
        <v>2</v>
      </c>
      <c r="G31" s="45">
        <v>0</v>
      </c>
      <c r="H31" s="45">
        <v>11.4</v>
      </c>
      <c r="I31" s="45">
        <v>2.2000000000000002</v>
      </c>
      <c r="J31" s="45">
        <v>6.7</v>
      </c>
      <c r="K31" s="45">
        <v>1.8</v>
      </c>
      <c r="L31" s="45">
        <v>0</v>
      </c>
      <c r="M31" s="45">
        <v>10.700000000000001</v>
      </c>
      <c r="N31" s="46">
        <v>22.1</v>
      </c>
      <c r="O31" s="110">
        <v>3</v>
      </c>
    </row>
    <row r="32" spans="1:15" x14ac:dyDescent="0.3">
      <c r="A32" s="47"/>
      <c r="B32" s="45">
        <v>27</v>
      </c>
      <c r="C32" s="45" t="s">
        <v>48</v>
      </c>
      <c r="D32" s="45">
        <v>2.2000000000000002</v>
      </c>
      <c r="E32" s="45">
        <v>6.4</v>
      </c>
      <c r="F32" s="45">
        <v>1.8</v>
      </c>
      <c r="G32" s="45">
        <v>0</v>
      </c>
      <c r="H32" s="45">
        <v>10.400000000000002</v>
      </c>
      <c r="I32" s="45">
        <v>2.1</v>
      </c>
      <c r="J32" s="45">
        <v>7.2</v>
      </c>
      <c r="K32" s="45">
        <v>2</v>
      </c>
      <c r="L32" s="45">
        <v>0</v>
      </c>
      <c r="M32" s="45">
        <v>11.3</v>
      </c>
      <c r="N32" s="46">
        <v>21.700000000000003</v>
      </c>
      <c r="O32" s="110">
        <v>4</v>
      </c>
    </row>
    <row r="33" spans="1:15" x14ac:dyDescent="0.3">
      <c r="A33" s="47"/>
      <c r="B33" s="45">
        <v>29</v>
      </c>
      <c r="C33" s="45" t="s">
        <v>49</v>
      </c>
      <c r="D33" s="45">
        <v>2</v>
      </c>
      <c r="E33" s="45">
        <v>6.8</v>
      </c>
      <c r="F33" s="45">
        <v>2</v>
      </c>
      <c r="G33" s="45">
        <v>0</v>
      </c>
      <c r="H33" s="45">
        <v>10.8</v>
      </c>
      <c r="I33" s="45">
        <v>1.8</v>
      </c>
      <c r="J33" s="45">
        <v>6.6</v>
      </c>
      <c r="K33" s="45">
        <v>2</v>
      </c>
      <c r="L33" s="45">
        <v>0</v>
      </c>
      <c r="M33" s="45">
        <v>10.4</v>
      </c>
      <c r="N33" s="46">
        <v>21.200000000000003</v>
      </c>
      <c r="O33" s="110">
        <v>5</v>
      </c>
    </row>
    <row r="34" spans="1:15" x14ac:dyDescent="0.3">
      <c r="A34" s="47"/>
      <c r="B34" s="45">
        <v>31</v>
      </c>
      <c r="C34" s="45" t="s">
        <v>41</v>
      </c>
      <c r="D34" s="45">
        <v>2.1</v>
      </c>
      <c r="E34" s="45">
        <v>6.8</v>
      </c>
      <c r="F34" s="45">
        <v>2</v>
      </c>
      <c r="G34" s="45">
        <v>0</v>
      </c>
      <c r="H34" s="45">
        <v>10.9</v>
      </c>
      <c r="I34" s="45">
        <v>1.8</v>
      </c>
      <c r="J34" s="45">
        <v>6.15</v>
      </c>
      <c r="K34" s="45">
        <v>1.9</v>
      </c>
      <c r="L34" s="45">
        <v>0</v>
      </c>
      <c r="M34" s="45">
        <v>9.85</v>
      </c>
      <c r="N34" s="46">
        <v>20.75</v>
      </c>
      <c r="O34" s="110">
        <v>6</v>
      </c>
    </row>
    <row r="35" spans="1:15" x14ac:dyDescent="0.3">
      <c r="A35" s="47"/>
      <c r="B35" s="45">
        <v>32</v>
      </c>
      <c r="C35" s="45" t="s">
        <v>33</v>
      </c>
      <c r="D35" s="45">
        <v>2</v>
      </c>
      <c r="E35" s="45">
        <v>6.2</v>
      </c>
      <c r="F35" s="45">
        <v>2</v>
      </c>
      <c r="G35" s="45">
        <v>0</v>
      </c>
      <c r="H35" s="45">
        <v>10.199999999999999</v>
      </c>
      <c r="I35" s="45">
        <v>1.8</v>
      </c>
      <c r="J35" s="45">
        <v>6.5</v>
      </c>
      <c r="K35" s="45">
        <v>2</v>
      </c>
      <c r="L35" s="45">
        <v>0</v>
      </c>
      <c r="M35" s="45">
        <v>10.3</v>
      </c>
      <c r="N35" s="46">
        <v>20.5</v>
      </c>
      <c r="O35" s="110">
        <v>7</v>
      </c>
    </row>
    <row r="36" spans="1:15" x14ac:dyDescent="0.3">
      <c r="A36" s="111"/>
      <c r="B36" s="48">
        <v>33</v>
      </c>
      <c r="C36" s="48" t="s">
        <v>29</v>
      </c>
      <c r="D36" s="48"/>
      <c r="E36" s="48"/>
      <c r="F36" s="48"/>
      <c r="G36" s="48"/>
      <c r="H36" s="48">
        <v>0</v>
      </c>
      <c r="I36" s="48"/>
      <c r="J36" s="48"/>
      <c r="K36" s="48"/>
      <c r="L36" s="48"/>
      <c r="M36" s="48">
        <v>0</v>
      </c>
      <c r="N36" s="50">
        <v>0</v>
      </c>
      <c r="O36" s="112">
        <v>8</v>
      </c>
    </row>
    <row r="37" spans="1:15" ht="15" x14ac:dyDescent="0.25">
      <c r="M37"/>
    </row>
    <row r="38" spans="1:15" ht="15" x14ac:dyDescent="0.25">
      <c r="M38"/>
    </row>
    <row r="39" spans="1:15" ht="15" x14ac:dyDescent="0.25">
      <c r="M39"/>
    </row>
    <row r="40" spans="1:15" ht="15" x14ac:dyDescent="0.25">
      <c r="M40"/>
    </row>
    <row r="41" spans="1:15" ht="15" x14ac:dyDescent="0.25">
      <c r="M41"/>
    </row>
    <row r="42" spans="1:15" ht="15" x14ac:dyDescent="0.25">
      <c r="M42"/>
    </row>
    <row r="43" spans="1:15" x14ac:dyDescent="0.3">
      <c r="M43"/>
    </row>
    <row r="44" spans="1:15" x14ac:dyDescent="0.3">
      <c r="M44"/>
    </row>
    <row r="45" spans="1:15" x14ac:dyDescent="0.3">
      <c r="M45"/>
    </row>
    <row r="46" spans="1:15" x14ac:dyDescent="0.3">
      <c r="M46"/>
    </row>
    <row r="47" spans="1:15" x14ac:dyDescent="0.3">
      <c r="M47"/>
    </row>
    <row r="48" spans="1:15" x14ac:dyDescent="0.3">
      <c r="M48"/>
    </row>
    <row r="49" spans="13:13" x14ac:dyDescent="0.3">
      <c r="M49"/>
    </row>
    <row r="50" spans="13:13" x14ac:dyDescent="0.3">
      <c r="M50"/>
    </row>
    <row r="51" spans="13:13" x14ac:dyDescent="0.3">
      <c r="M51"/>
    </row>
    <row r="52" spans="13:13" x14ac:dyDescent="0.3">
      <c r="M52"/>
    </row>
    <row r="53" spans="13:13" x14ac:dyDescent="0.3">
      <c r="M53"/>
    </row>
    <row r="54" spans="13:13" x14ac:dyDescent="0.3">
      <c r="M54"/>
    </row>
    <row r="55" spans="13:13" x14ac:dyDescent="0.3">
      <c r="M55"/>
    </row>
    <row r="56" spans="13:13" x14ac:dyDescent="0.3">
      <c r="M56"/>
    </row>
    <row r="57" spans="13:13" x14ac:dyDescent="0.3">
      <c r="M57"/>
    </row>
    <row r="58" spans="13:13" x14ac:dyDescent="0.3">
      <c r="M58"/>
    </row>
    <row r="59" spans="13:13" x14ac:dyDescent="0.3">
      <c r="M59"/>
    </row>
    <row r="60" spans="13:13" x14ac:dyDescent="0.3">
      <c r="M60"/>
    </row>
    <row r="61" spans="13:13" x14ac:dyDescent="0.3">
      <c r="M61"/>
    </row>
    <row r="62" spans="13:13" x14ac:dyDescent="0.3">
      <c r="M62"/>
    </row>
    <row r="63" spans="13:13" x14ac:dyDescent="0.3">
      <c r="M63"/>
    </row>
    <row r="64" spans="13:13" x14ac:dyDescent="0.3">
      <c r="M64"/>
    </row>
    <row r="65" spans="13:13" x14ac:dyDescent="0.3">
      <c r="M65"/>
    </row>
    <row r="66" spans="13:13" x14ac:dyDescent="0.3">
      <c r="M66"/>
    </row>
    <row r="67" spans="13:13" x14ac:dyDescent="0.3">
      <c r="M67"/>
    </row>
    <row r="68" spans="13:13" x14ac:dyDescent="0.3">
      <c r="M68"/>
    </row>
    <row r="69" spans="13:13" x14ac:dyDescent="0.3">
      <c r="M69"/>
    </row>
    <row r="70" spans="13:13" x14ac:dyDescent="0.3">
      <c r="M70"/>
    </row>
    <row r="71" spans="13:13" x14ac:dyDescent="0.3">
      <c r="M71"/>
    </row>
    <row r="72" spans="13:13" x14ac:dyDescent="0.3">
      <c r="M72"/>
    </row>
    <row r="73" spans="13:13" x14ac:dyDescent="0.3">
      <c r="M73"/>
    </row>
    <row r="74" spans="13:13" x14ac:dyDescent="0.3">
      <c r="M74"/>
    </row>
    <row r="75" spans="13:13" x14ac:dyDescent="0.3">
      <c r="M75"/>
    </row>
    <row r="76" spans="13:13" x14ac:dyDescent="0.3">
      <c r="M76"/>
    </row>
    <row r="77" spans="13:13" x14ac:dyDescent="0.3">
      <c r="M77"/>
    </row>
    <row r="78" spans="13:13" x14ac:dyDescent="0.3">
      <c r="M78"/>
    </row>
    <row r="79" spans="13:13" x14ac:dyDescent="0.3">
      <c r="M79"/>
    </row>
  </sheetData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M44" sqref="M44"/>
    </sheetView>
  </sheetViews>
  <sheetFormatPr defaultRowHeight="14.4" x14ac:dyDescent="0.3"/>
  <cols>
    <col min="1" max="1" width="15.6640625" customWidth="1"/>
    <col min="2" max="2" width="13.44140625" bestFit="1" customWidth="1"/>
    <col min="3" max="3" width="30.44140625" bestFit="1" customWidth="1"/>
    <col min="4" max="4" width="6" bestFit="1" customWidth="1"/>
    <col min="5" max="5" width="5.6640625" bestFit="1" customWidth="1"/>
    <col min="6" max="6" width="7.6640625" bestFit="1" customWidth="1"/>
    <col min="7" max="7" width="6.6640625" bestFit="1" customWidth="1"/>
  </cols>
  <sheetData>
    <row r="1" spans="1:7" ht="21" x14ac:dyDescent="0.4">
      <c r="A1" s="33" t="s">
        <v>39</v>
      </c>
      <c r="B1" s="34"/>
      <c r="C1" s="34"/>
      <c r="D1" s="34"/>
      <c r="E1" s="34"/>
      <c r="F1" s="34"/>
      <c r="G1" s="34"/>
    </row>
    <row r="2" spans="1:7" x14ac:dyDescent="0.3">
      <c r="A2" s="61" t="s">
        <v>9</v>
      </c>
      <c r="B2" s="92" t="s">
        <v>23</v>
      </c>
      <c r="C2" s="93" t="s">
        <v>8</v>
      </c>
      <c r="D2" s="93" t="s">
        <v>17</v>
      </c>
      <c r="E2" s="93" t="s">
        <v>13</v>
      </c>
      <c r="F2" s="93" t="s">
        <v>21</v>
      </c>
      <c r="G2" s="94" t="s">
        <v>22</v>
      </c>
    </row>
    <row r="3" spans="1:7" x14ac:dyDescent="0.3">
      <c r="A3" s="44" t="s">
        <v>34</v>
      </c>
      <c r="B3" s="65">
        <v>4</v>
      </c>
      <c r="C3" s="20" t="s">
        <v>33</v>
      </c>
      <c r="D3" s="20">
        <v>10.050000000000001</v>
      </c>
      <c r="E3" s="20">
        <v>10.6</v>
      </c>
      <c r="F3" s="64">
        <v>20.65</v>
      </c>
      <c r="G3" s="95">
        <v>1</v>
      </c>
    </row>
    <row r="4" spans="1:7" x14ac:dyDescent="0.3">
      <c r="A4" s="62"/>
      <c r="B4" s="65">
        <v>2</v>
      </c>
      <c r="C4" s="20" t="s">
        <v>92</v>
      </c>
      <c r="D4" s="20">
        <v>9.9500000000000011</v>
      </c>
      <c r="E4" s="20">
        <v>9.3000000000000007</v>
      </c>
      <c r="F4" s="64">
        <v>19.25</v>
      </c>
      <c r="G4" s="95">
        <v>2</v>
      </c>
    </row>
    <row r="5" spans="1:7" x14ac:dyDescent="0.3">
      <c r="A5" s="62"/>
      <c r="B5" s="65">
        <v>1</v>
      </c>
      <c r="C5" s="20" t="s">
        <v>24</v>
      </c>
      <c r="D5" s="20">
        <v>9.3000000000000007</v>
      </c>
      <c r="E5" s="20">
        <v>9.6999999999999993</v>
      </c>
      <c r="F5" s="64">
        <v>19</v>
      </c>
      <c r="G5" s="95">
        <v>3</v>
      </c>
    </row>
    <row r="6" spans="1:7" x14ac:dyDescent="0.3">
      <c r="A6" s="62"/>
      <c r="B6" s="65">
        <v>3</v>
      </c>
      <c r="C6" s="20" t="s">
        <v>40</v>
      </c>
      <c r="D6" s="20">
        <v>8.1</v>
      </c>
      <c r="E6" s="20">
        <v>10.700000000000001</v>
      </c>
      <c r="F6" s="64">
        <v>18.8</v>
      </c>
      <c r="G6" s="95">
        <v>4</v>
      </c>
    </row>
    <row r="7" spans="1:7" x14ac:dyDescent="0.3">
      <c r="A7" s="63"/>
      <c r="B7" s="96">
        <v>5</v>
      </c>
      <c r="C7" s="97" t="s">
        <v>41</v>
      </c>
      <c r="D7" s="97">
        <v>8.5</v>
      </c>
      <c r="E7" s="97">
        <v>7.8999999999999995</v>
      </c>
      <c r="F7" s="98">
        <v>16.399999999999999</v>
      </c>
      <c r="G7" s="99">
        <v>5</v>
      </c>
    </row>
    <row r="8" spans="1:7" ht="15" x14ac:dyDescent="0.25">
      <c r="A8" s="14"/>
    </row>
    <row r="9" spans="1:7" ht="21" x14ac:dyDescent="0.4">
      <c r="A9" s="33" t="s">
        <v>98</v>
      </c>
    </row>
    <row r="10" spans="1:7" x14ac:dyDescent="0.3">
      <c r="A10" s="57" t="s">
        <v>9</v>
      </c>
      <c r="B10" s="57" t="s">
        <v>23</v>
      </c>
      <c r="C10" s="57" t="s">
        <v>8</v>
      </c>
      <c r="D10" s="57" t="s">
        <v>17</v>
      </c>
      <c r="E10" s="57" t="s">
        <v>13</v>
      </c>
      <c r="F10" s="57" t="s">
        <v>21</v>
      </c>
      <c r="G10" s="26" t="s">
        <v>22</v>
      </c>
    </row>
    <row r="11" spans="1:7" x14ac:dyDescent="0.3">
      <c r="A11" s="60" t="s">
        <v>6</v>
      </c>
      <c r="B11" s="58">
        <v>11</v>
      </c>
      <c r="C11" s="58" t="s">
        <v>24</v>
      </c>
      <c r="D11" s="58">
        <v>10.5</v>
      </c>
      <c r="E11" s="58">
        <v>11</v>
      </c>
      <c r="F11" s="59">
        <v>21.5</v>
      </c>
      <c r="G11" s="27">
        <v>1</v>
      </c>
    </row>
    <row r="12" spans="1:7" x14ac:dyDescent="0.3">
      <c r="A12" s="51"/>
      <c r="B12" s="58">
        <v>8</v>
      </c>
      <c r="C12" s="58" t="s">
        <v>42</v>
      </c>
      <c r="D12" s="58">
        <v>10.3</v>
      </c>
      <c r="E12" s="58">
        <v>11.1</v>
      </c>
      <c r="F12" s="59">
        <v>21.4</v>
      </c>
      <c r="G12" s="27">
        <v>2</v>
      </c>
    </row>
    <row r="13" spans="1:7" x14ac:dyDescent="0.3">
      <c r="A13" s="51"/>
      <c r="B13" s="58">
        <v>7</v>
      </c>
      <c r="C13" s="58" t="s">
        <v>40</v>
      </c>
      <c r="D13" s="58">
        <v>9.65</v>
      </c>
      <c r="E13" s="58">
        <v>11</v>
      </c>
      <c r="F13" s="59">
        <v>20.65</v>
      </c>
      <c r="G13" s="27">
        <v>3</v>
      </c>
    </row>
    <row r="14" spans="1:7" x14ac:dyDescent="0.3">
      <c r="A14" s="51"/>
      <c r="B14" s="58">
        <v>10</v>
      </c>
      <c r="C14" s="58" t="s">
        <v>91</v>
      </c>
      <c r="D14" s="58">
        <v>9.1999999999999993</v>
      </c>
      <c r="E14" s="58">
        <v>9.6</v>
      </c>
      <c r="F14" s="59">
        <v>18.799999999999997</v>
      </c>
      <c r="G14" s="27">
        <v>4</v>
      </c>
    </row>
    <row r="15" spans="1:7" x14ac:dyDescent="0.3">
      <c r="A15" s="51"/>
      <c r="B15" s="58">
        <v>6</v>
      </c>
      <c r="C15" s="58" t="s">
        <v>29</v>
      </c>
      <c r="D15" s="58">
        <v>0</v>
      </c>
      <c r="E15" s="58">
        <v>0</v>
      </c>
      <c r="F15" s="59">
        <v>0</v>
      </c>
      <c r="G15" s="27">
        <v>5</v>
      </c>
    </row>
    <row r="16" spans="1:7" x14ac:dyDescent="0.3">
      <c r="A16" s="52"/>
      <c r="B16" s="58">
        <v>9</v>
      </c>
      <c r="C16" s="58" t="s">
        <v>29</v>
      </c>
      <c r="D16" s="58">
        <v>0</v>
      </c>
      <c r="E16" s="58">
        <v>0</v>
      </c>
      <c r="F16" s="59">
        <v>0</v>
      </c>
      <c r="G16" s="27">
        <v>6</v>
      </c>
    </row>
    <row r="18" spans="1:7" ht="21" x14ac:dyDescent="0.4">
      <c r="A18" s="33" t="s">
        <v>99</v>
      </c>
    </row>
    <row r="19" spans="1:7" x14ac:dyDescent="0.3">
      <c r="A19" s="100" t="s">
        <v>9</v>
      </c>
      <c r="B19" s="101" t="s">
        <v>23</v>
      </c>
      <c r="C19" s="101" t="s">
        <v>8</v>
      </c>
      <c r="D19" s="101" t="s">
        <v>17</v>
      </c>
      <c r="E19" s="101" t="s">
        <v>13</v>
      </c>
      <c r="F19" s="101" t="s">
        <v>21</v>
      </c>
      <c r="G19" s="102" t="s">
        <v>22</v>
      </c>
    </row>
    <row r="20" spans="1:7" x14ac:dyDescent="0.3">
      <c r="A20" s="103" t="s">
        <v>28</v>
      </c>
      <c r="B20" s="104">
        <v>22</v>
      </c>
      <c r="C20" s="104" t="s">
        <v>24</v>
      </c>
      <c r="D20" s="104">
        <v>12.1</v>
      </c>
      <c r="E20" s="104">
        <v>11.5</v>
      </c>
      <c r="F20" s="105">
        <v>23.6</v>
      </c>
      <c r="G20" s="106">
        <v>1</v>
      </c>
    </row>
    <row r="21" spans="1:7" x14ac:dyDescent="0.3">
      <c r="A21" s="51"/>
      <c r="B21" s="104">
        <v>25</v>
      </c>
      <c r="C21" s="104" t="s">
        <v>93</v>
      </c>
      <c r="D21" s="104">
        <v>10.950000000000001</v>
      </c>
      <c r="E21" s="104">
        <v>12.6</v>
      </c>
      <c r="F21" s="105">
        <v>23.55</v>
      </c>
      <c r="G21" s="106">
        <v>2</v>
      </c>
    </row>
    <row r="22" spans="1:7" x14ac:dyDescent="0.3">
      <c r="A22" s="51"/>
      <c r="B22" s="104">
        <v>19</v>
      </c>
      <c r="C22" s="104" t="s">
        <v>37</v>
      </c>
      <c r="D22" s="104">
        <v>11.049999999999999</v>
      </c>
      <c r="E22" s="104">
        <v>12</v>
      </c>
      <c r="F22" s="105">
        <v>23.049999999999997</v>
      </c>
      <c r="G22" s="106">
        <v>3</v>
      </c>
    </row>
    <row r="23" spans="1:7" x14ac:dyDescent="0.3">
      <c r="A23" s="51"/>
      <c r="B23" s="104">
        <v>24</v>
      </c>
      <c r="C23" s="104" t="s">
        <v>36</v>
      </c>
      <c r="D23" s="104">
        <v>10.75</v>
      </c>
      <c r="E23" s="104">
        <v>11.7</v>
      </c>
      <c r="F23" s="105">
        <v>22.45</v>
      </c>
      <c r="G23" s="106">
        <v>4</v>
      </c>
    </row>
    <row r="24" spans="1:7" x14ac:dyDescent="0.3">
      <c r="A24" s="51"/>
      <c r="B24" s="104">
        <v>20</v>
      </c>
      <c r="C24" s="104" t="s">
        <v>47</v>
      </c>
      <c r="D24" s="104">
        <v>11.5</v>
      </c>
      <c r="E24" s="104">
        <v>10.8</v>
      </c>
      <c r="F24" s="105">
        <v>22.3</v>
      </c>
      <c r="G24" s="106">
        <v>5</v>
      </c>
    </row>
    <row r="25" spans="1:7" x14ac:dyDescent="0.3">
      <c r="A25" s="51"/>
      <c r="B25" s="104">
        <v>21</v>
      </c>
      <c r="C25" s="104" t="s">
        <v>40</v>
      </c>
      <c r="D25" s="104">
        <v>9.6999999999999993</v>
      </c>
      <c r="E25" s="104">
        <v>11.1</v>
      </c>
      <c r="F25" s="105">
        <v>20.799999999999997</v>
      </c>
      <c r="G25" s="106">
        <v>6</v>
      </c>
    </row>
    <row r="26" spans="1:7" x14ac:dyDescent="0.3">
      <c r="A26" s="52"/>
      <c r="B26" s="104">
        <v>23</v>
      </c>
      <c r="C26" s="104" t="s">
        <v>41</v>
      </c>
      <c r="D26" s="104">
        <v>10.5</v>
      </c>
      <c r="E26" s="104">
        <v>9.9</v>
      </c>
      <c r="F26" s="105">
        <v>20.399999999999999</v>
      </c>
      <c r="G26" s="106">
        <v>7</v>
      </c>
    </row>
    <row r="28" spans="1:7" ht="21" x14ac:dyDescent="0.4">
      <c r="A28" s="33" t="s">
        <v>100</v>
      </c>
    </row>
    <row r="29" spans="1:7" x14ac:dyDescent="0.3">
      <c r="A29" s="100" t="s">
        <v>9</v>
      </c>
      <c r="B29" s="101" t="s">
        <v>23</v>
      </c>
      <c r="C29" s="101" t="s">
        <v>8</v>
      </c>
      <c r="D29" s="101" t="s">
        <v>17</v>
      </c>
      <c r="E29" s="101" t="s">
        <v>13</v>
      </c>
      <c r="F29" s="101" t="s">
        <v>21</v>
      </c>
      <c r="G29" s="102" t="s">
        <v>22</v>
      </c>
    </row>
    <row r="30" spans="1:7" x14ac:dyDescent="0.3">
      <c r="A30" s="103" t="s">
        <v>27</v>
      </c>
      <c r="B30" s="104">
        <v>18</v>
      </c>
      <c r="C30" s="104" t="s">
        <v>33</v>
      </c>
      <c r="D30" s="104">
        <v>10.8</v>
      </c>
      <c r="E30" s="104">
        <v>10.5</v>
      </c>
      <c r="F30" s="105">
        <v>21.3</v>
      </c>
      <c r="G30" s="106">
        <v>1</v>
      </c>
    </row>
    <row r="31" spans="1:7" x14ac:dyDescent="0.3">
      <c r="A31" s="51"/>
      <c r="B31" s="104">
        <v>14</v>
      </c>
      <c r="C31" s="104" t="s">
        <v>36</v>
      </c>
      <c r="D31" s="104">
        <v>10.25</v>
      </c>
      <c r="E31" s="104">
        <v>10</v>
      </c>
      <c r="F31" s="105">
        <v>20.25</v>
      </c>
      <c r="G31" s="106">
        <v>2</v>
      </c>
    </row>
    <row r="32" spans="1:7" x14ac:dyDescent="0.3">
      <c r="A32" s="51"/>
      <c r="B32" s="104">
        <v>17</v>
      </c>
      <c r="C32" s="104" t="s">
        <v>46</v>
      </c>
      <c r="D32" s="104">
        <v>9.75</v>
      </c>
      <c r="E32" s="104">
        <v>9.8000000000000007</v>
      </c>
      <c r="F32" s="105">
        <v>19.55</v>
      </c>
      <c r="G32" s="106">
        <v>3</v>
      </c>
    </row>
    <row r="33" spans="1:7" x14ac:dyDescent="0.3">
      <c r="A33" s="51"/>
      <c r="B33" s="104">
        <v>13</v>
      </c>
      <c r="C33" s="104" t="s">
        <v>41</v>
      </c>
      <c r="D33" s="104">
        <v>9.3999999999999986</v>
      </c>
      <c r="E33" s="104">
        <v>9.6999999999999993</v>
      </c>
      <c r="F33" s="105">
        <v>19.099999999999998</v>
      </c>
      <c r="G33" s="106">
        <v>4</v>
      </c>
    </row>
    <row r="34" spans="1:7" x14ac:dyDescent="0.3">
      <c r="A34" s="51"/>
      <c r="B34" s="104">
        <v>12</v>
      </c>
      <c r="C34" s="104" t="s">
        <v>44</v>
      </c>
      <c r="D34" s="104">
        <v>8.35</v>
      </c>
      <c r="E34" s="104">
        <v>10.4</v>
      </c>
      <c r="F34" s="105">
        <v>18.75</v>
      </c>
      <c r="G34" s="106">
        <v>5</v>
      </c>
    </row>
    <row r="35" spans="1:7" x14ac:dyDescent="0.3">
      <c r="A35" s="51"/>
      <c r="B35" s="104">
        <v>15</v>
      </c>
      <c r="C35" s="104" t="s">
        <v>29</v>
      </c>
      <c r="D35" s="104">
        <v>0</v>
      </c>
      <c r="E35" s="104">
        <v>0</v>
      </c>
      <c r="F35" s="105">
        <v>0</v>
      </c>
      <c r="G35" s="106">
        <v>6</v>
      </c>
    </row>
    <row r="36" spans="1:7" x14ac:dyDescent="0.3">
      <c r="A36" s="52"/>
      <c r="B36" s="104">
        <v>16</v>
      </c>
      <c r="C36" s="104" t="s">
        <v>29</v>
      </c>
      <c r="D36" s="104">
        <v>0</v>
      </c>
      <c r="E36" s="104">
        <v>0</v>
      </c>
      <c r="F36" s="105">
        <v>0</v>
      </c>
      <c r="G36" s="106">
        <v>7</v>
      </c>
    </row>
    <row r="38" spans="1:7" ht="21" x14ac:dyDescent="0.4">
      <c r="A38" s="33" t="s">
        <v>32</v>
      </c>
    </row>
    <row r="39" spans="1:7" x14ac:dyDescent="0.3">
      <c r="A39" s="101" t="s">
        <v>9</v>
      </c>
      <c r="B39" s="101" t="s">
        <v>23</v>
      </c>
      <c r="C39" s="101" t="s">
        <v>8</v>
      </c>
      <c r="D39" s="101" t="s">
        <v>17</v>
      </c>
      <c r="E39" s="101" t="s">
        <v>13</v>
      </c>
      <c r="F39" s="101" t="s">
        <v>21</v>
      </c>
      <c r="G39" s="102" t="s">
        <v>22</v>
      </c>
    </row>
    <row r="40" spans="1:7" x14ac:dyDescent="0.3">
      <c r="A40" s="60" t="s">
        <v>25</v>
      </c>
      <c r="B40" s="104">
        <v>26</v>
      </c>
      <c r="C40" s="104" t="s">
        <v>37</v>
      </c>
      <c r="D40" s="104">
        <v>11.000000000000002</v>
      </c>
      <c r="E40" s="104">
        <v>12.6</v>
      </c>
      <c r="F40" s="105">
        <v>23.6</v>
      </c>
      <c r="G40" s="106">
        <v>1</v>
      </c>
    </row>
    <row r="41" spans="1:7" x14ac:dyDescent="0.3">
      <c r="A41" s="51"/>
      <c r="B41" s="104">
        <v>28</v>
      </c>
      <c r="C41" s="104" t="s">
        <v>36</v>
      </c>
      <c r="D41" s="104">
        <v>10.700000000000001</v>
      </c>
      <c r="E41" s="104">
        <v>11.5</v>
      </c>
      <c r="F41" s="105">
        <v>22.200000000000003</v>
      </c>
      <c r="G41" s="106">
        <v>2</v>
      </c>
    </row>
    <row r="42" spans="1:7" x14ac:dyDescent="0.3">
      <c r="A42" s="51"/>
      <c r="B42" s="104">
        <v>30</v>
      </c>
      <c r="C42" s="104" t="s">
        <v>24</v>
      </c>
      <c r="D42" s="104">
        <v>10.700000000000001</v>
      </c>
      <c r="E42" s="104">
        <v>11.4</v>
      </c>
      <c r="F42" s="105">
        <v>22.1</v>
      </c>
      <c r="G42" s="106">
        <v>3</v>
      </c>
    </row>
    <row r="43" spans="1:7" x14ac:dyDescent="0.3">
      <c r="A43" s="51"/>
      <c r="B43" s="104">
        <v>27</v>
      </c>
      <c r="C43" s="104" t="s">
        <v>48</v>
      </c>
      <c r="D43" s="104">
        <v>11.3</v>
      </c>
      <c r="E43" s="104">
        <v>10.400000000000002</v>
      </c>
      <c r="F43" s="105">
        <v>21.700000000000003</v>
      </c>
      <c r="G43" s="106">
        <v>4</v>
      </c>
    </row>
    <row r="44" spans="1:7" x14ac:dyDescent="0.3">
      <c r="A44" s="51"/>
      <c r="B44" s="104">
        <v>29</v>
      </c>
      <c r="C44" s="104" t="s">
        <v>49</v>
      </c>
      <c r="D44" s="104">
        <v>10.4</v>
      </c>
      <c r="E44" s="104">
        <v>10.8</v>
      </c>
      <c r="F44" s="105">
        <v>21.200000000000003</v>
      </c>
      <c r="G44" s="106">
        <v>5</v>
      </c>
    </row>
    <row r="45" spans="1:7" x14ac:dyDescent="0.3">
      <c r="A45" s="51"/>
      <c r="B45" s="104">
        <v>31</v>
      </c>
      <c r="C45" s="104" t="s">
        <v>41</v>
      </c>
      <c r="D45" s="104">
        <v>9.85</v>
      </c>
      <c r="E45" s="104">
        <v>10.9</v>
      </c>
      <c r="F45" s="105">
        <v>20.75</v>
      </c>
      <c r="G45" s="106">
        <v>6</v>
      </c>
    </row>
    <row r="46" spans="1:7" x14ac:dyDescent="0.3">
      <c r="A46" s="51"/>
      <c r="B46" s="104">
        <v>32</v>
      </c>
      <c r="C46" s="104" t="s">
        <v>33</v>
      </c>
      <c r="D46" s="104">
        <v>10.3</v>
      </c>
      <c r="E46" s="104">
        <v>10.199999999999999</v>
      </c>
      <c r="F46" s="105">
        <v>20.5</v>
      </c>
      <c r="G46" s="106">
        <v>7</v>
      </c>
    </row>
    <row r="47" spans="1:7" x14ac:dyDescent="0.3">
      <c r="A47" s="52"/>
      <c r="B47" s="104">
        <v>33</v>
      </c>
      <c r="C47" s="104" t="s">
        <v>29</v>
      </c>
      <c r="D47" s="104">
        <v>0</v>
      </c>
      <c r="E47" s="104">
        <v>0</v>
      </c>
      <c r="F47" s="105">
        <v>0</v>
      </c>
      <c r="G47" s="106"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J21" sqref="J21"/>
    </sheetView>
  </sheetViews>
  <sheetFormatPr defaultRowHeight="14.4" x14ac:dyDescent="0.3"/>
  <cols>
    <col min="1" max="1" width="4.5546875" customWidth="1"/>
    <col min="2" max="2" width="33.44140625" bestFit="1" customWidth="1"/>
    <col min="3" max="3" width="11.6640625" customWidth="1"/>
    <col min="4" max="4" width="15.5546875" customWidth="1"/>
    <col min="5" max="6" width="11.6640625" customWidth="1"/>
  </cols>
  <sheetData>
    <row r="1" spans="1:6" s="14" customFormat="1" ht="17.25" customHeight="1" x14ac:dyDescent="0.35">
      <c r="A1" s="78" t="s">
        <v>34</v>
      </c>
      <c r="B1" s="82"/>
      <c r="C1" s="82" t="s">
        <v>95</v>
      </c>
      <c r="D1" s="82" t="s">
        <v>96</v>
      </c>
      <c r="E1" s="82" t="s">
        <v>55</v>
      </c>
      <c r="F1" s="82" t="s">
        <v>97</v>
      </c>
    </row>
    <row r="2" spans="1:6" ht="17.25" customHeight="1" x14ac:dyDescent="0.25">
      <c r="A2" s="84">
        <v>1</v>
      </c>
      <c r="B2" s="53" t="str">
        <f>VLOOKUP(A2,'seznam závodníků'!A:D,2,0)</f>
        <v>Sokol Řeporyje - Gymstar</v>
      </c>
      <c r="C2" s="53"/>
      <c r="D2" s="53"/>
      <c r="E2" s="53"/>
      <c r="F2" s="53"/>
    </row>
    <row r="3" spans="1:6" ht="17.25" customHeight="1" x14ac:dyDescent="0.25">
      <c r="A3" s="84">
        <v>2</v>
      </c>
      <c r="B3" s="53" t="str">
        <f>VLOOKUP(A3,'seznam závodníků'!A:D,2,0)</f>
        <v>SK Pohyb pro život - Čtyřllístek</v>
      </c>
      <c r="C3" s="53"/>
      <c r="D3" s="53"/>
      <c r="E3" s="53"/>
      <c r="F3" s="53"/>
    </row>
    <row r="4" spans="1:6" ht="17.25" customHeight="1" x14ac:dyDescent="0.25">
      <c r="A4" s="84">
        <v>3</v>
      </c>
      <c r="B4" s="53" t="str">
        <f>VLOOKUP(A4,'seznam závodníků'!A:D,2,0)</f>
        <v>GK TJ Sokol Frýdek - Místek</v>
      </c>
      <c r="C4" s="53"/>
      <c r="D4" s="53"/>
      <c r="E4" s="53"/>
      <c r="F4" s="53"/>
    </row>
    <row r="5" spans="1:6" ht="17.25" customHeight="1" x14ac:dyDescent="0.25">
      <c r="A5" s="84">
        <v>4</v>
      </c>
      <c r="B5" s="53" t="str">
        <f>VLOOKUP(A5,'seznam závodníků'!A:D,2,0)</f>
        <v>Gym Dobřichovice</v>
      </c>
      <c r="C5" s="53"/>
      <c r="D5" s="53"/>
      <c r="E5" s="53"/>
      <c r="F5" s="53"/>
    </row>
    <row r="6" spans="1:6" ht="17.25" customHeight="1" x14ac:dyDescent="0.25">
      <c r="A6" s="84">
        <v>5</v>
      </c>
      <c r="B6" s="53" t="str">
        <f>VLOOKUP(A6,'seznam závodníků'!A:D,2,0)</f>
        <v>Gymnastika Dobříš</v>
      </c>
      <c r="C6" s="53"/>
      <c r="D6" s="53"/>
      <c r="E6" s="53"/>
      <c r="F6" s="53"/>
    </row>
    <row r="7" spans="1:6" ht="17.25" customHeight="1" x14ac:dyDescent="0.3">
      <c r="A7" s="78"/>
      <c r="B7" s="53"/>
      <c r="C7" s="53"/>
      <c r="D7" s="53"/>
      <c r="E7" s="53"/>
      <c r="F7" s="53"/>
    </row>
    <row r="8" spans="1:6" ht="17.25" customHeight="1" x14ac:dyDescent="0.3">
      <c r="A8" s="78" t="s">
        <v>6</v>
      </c>
      <c r="B8" s="53"/>
      <c r="C8" s="53"/>
      <c r="D8" s="53"/>
      <c r="E8" s="53"/>
      <c r="F8" s="53"/>
    </row>
    <row r="9" spans="1:6" ht="17.25" customHeight="1" x14ac:dyDescent="0.25">
      <c r="A9" s="84">
        <v>6</v>
      </c>
      <c r="B9" s="53" t="str">
        <f>VLOOKUP(A9,'seznam závodníků'!A:D,2,0)</f>
        <v>ZRUŠENO</v>
      </c>
      <c r="C9" s="53"/>
      <c r="D9" s="53"/>
      <c r="E9" s="53"/>
      <c r="F9" s="53"/>
    </row>
    <row r="10" spans="1:6" ht="17.25" customHeight="1" x14ac:dyDescent="0.25">
      <c r="A10" s="84">
        <v>7</v>
      </c>
      <c r="B10" s="53" t="str">
        <f>VLOOKUP(A10,'seznam závodníků'!A:D,2,0)</f>
        <v>GK TJ Sokol Frýdek - Místek</v>
      </c>
      <c r="C10" s="53"/>
      <c r="D10" s="53"/>
      <c r="E10" s="53"/>
      <c r="F10" s="53"/>
    </row>
    <row r="11" spans="1:6" ht="17.25" customHeight="1" x14ac:dyDescent="0.25">
      <c r="A11" s="84">
        <v>8</v>
      </c>
      <c r="B11" s="53" t="str">
        <f>VLOOKUP(A11,'seznam závodníků'!A:D,2,0)</f>
        <v xml:space="preserve">Gym Dobřichovice </v>
      </c>
      <c r="C11" s="53"/>
      <c r="D11" s="53"/>
      <c r="E11" s="53"/>
      <c r="F11" s="53"/>
    </row>
    <row r="12" spans="1:6" ht="17.25" customHeight="1" x14ac:dyDescent="0.25">
      <c r="A12" s="84">
        <v>9</v>
      </c>
      <c r="B12" s="53" t="str">
        <f>VLOOKUP(A12,'seznam závodníků'!A:D,2,0)</f>
        <v>ZRUŠENO</v>
      </c>
      <c r="C12" s="53"/>
      <c r="D12" s="53"/>
      <c r="E12" s="53"/>
      <c r="F12" s="53"/>
    </row>
    <row r="13" spans="1:6" ht="17.25" customHeight="1" x14ac:dyDescent="0.25">
      <c r="A13" s="84">
        <v>10</v>
      </c>
      <c r="B13" s="53" t="str">
        <f>VLOOKUP(A13,'seznam závodníků'!A:D,2,0)</f>
        <v>Sokol Řeporyje - Gymstar Králíčci</v>
      </c>
      <c r="C13" s="53"/>
      <c r="D13" s="53"/>
      <c r="E13" s="53"/>
      <c r="F13" s="53"/>
    </row>
    <row r="14" spans="1:6" ht="17.25" customHeight="1" x14ac:dyDescent="0.25">
      <c r="A14" s="84">
        <v>11</v>
      </c>
      <c r="B14" s="53" t="str">
        <f>VLOOKUP(A14,'seznam závodníků'!A:D,2,0)</f>
        <v>Sokol Řeporyje - Gymstar</v>
      </c>
      <c r="C14" s="53"/>
      <c r="D14" s="53"/>
      <c r="E14" s="53"/>
      <c r="F14" s="53"/>
    </row>
    <row r="15" spans="1:6" ht="17.25" customHeight="1" x14ac:dyDescent="0.3">
      <c r="A15" s="78"/>
      <c r="B15" s="53"/>
      <c r="C15" s="53"/>
      <c r="D15" s="53"/>
      <c r="E15" s="53"/>
      <c r="F15" s="53"/>
    </row>
    <row r="16" spans="1:6" ht="17.25" customHeight="1" x14ac:dyDescent="0.3">
      <c r="A16" s="78" t="s">
        <v>27</v>
      </c>
      <c r="B16" s="53"/>
      <c r="C16" s="53"/>
      <c r="D16" s="53"/>
      <c r="E16" s="53"/>
      <c r="F16" s="53"/>
    </row>
    <row r="17" spans="1:6" ht="17.25" customHeight="1" x14ac:dyDescent="0.25">
      <c r="A17" s="84">
        <v>12</v>
      </c>
      <c r="B17" s="53" t="str">
        <f>VLOOKUP(A17,'seznam závodníků'!A:D,2,0)</f>
        <v>Sokol Vyšehrad dívky</v>
      </c>
      <c r="C17" s="53"/>
      <c r="D17" s="53"/>
      <c r="E17" s="53"/>
      <c r="F17" s="53"/>
    </row>
    <row r="18" spans="1:6" ht="17.25" customHeight="1" x14ac:dyDescent="0.25">
      <c r="A18" s="84">
        <v>13</v>
      </c>
      <c r="B18" s="53" t="str">
        <f>VLOOKUP(A18,'seznam závodníků'!A:D,2,0)</f>
        <v>Gymnastika Dobříš</v>
      </c>
      <c r="C18" s="53"/>
      <c r="D18" s="53"/>
      <c r="E18" s="53"/>
      <c r="F18" s="53"/>
    </row>
    <row r="19" spans="1:6" ht="17.25" customHeight="1" x14ac:dyDescent="0.25">
      <c r="A19" s="84">
        <v>14</v>
      </c>
      <c r="B19" s="53" t="str">
        <f>VLOOKUP(A19,'seznam závodníků'!A:D,2,0)</f>
        <v>Flik-Flak Plzeň</v>
      </c>
      <c r="C19" s="53"/>
      <c r="D19" s="53"/>
      <c r="E19" s="53"/>
      <c r="F19" s="53"/>
    </row>
    <row r="20" spans="1:6" ht="17.25" customHeight="1" x14ac:dyDescent="0.25">
      <c r="A20" s="84">
        <v>15</v>
      </c>
      <c r="B20" s="53" t="str">
        <f>VLOOKUP(A20,'seznam závodníků'!A:D,2,0)</f>
        <v>ZRUŠENO</v>
      </c>
      <c r="C20" s="53"/>
      <c r="D20" s="53"/>
      <c r="E20" s="53"/>
      <c r="F20" s="53"/>
    </row>
    <row r="21" spans="1:6" ht="17.25" customHeight="1" x14ac:dyDescent="0.25">
      <c r="A21" s="84">
        <v>16</v>
      </c>
      <c r="B21" s="53" t="str">
        <f>VLOOKUP(A21,'seznam závodníků'!A:D,2,0)</f>
        <v>ZRUŠENO</v>
      </c>
      <c r="C21" s="53"/>
      <c r="D21" s="53"/>
      <c r="E21" s="53"/>
      <c r="F21" s="53"/>
    </row>
    <row r="22" spans="1:6" ht="17.25" customHeight="1" x14ac:dyDescent="0.25">
      <c r="A22" s="84">
        <v>17</v>
      </c>
      <c r="B22" s="53" t="str">
        <f>VLOOKUP(A22,'seznam závodníků'!A:D,2,0)</f>
        <v xml:space="preserve">Sokol Řeporyje - Gymstar </v>
      </c>
      <c r="C22" s="53"/>
      <c r="D22" s="53"/>
      <c r="E22" s="53"/>
      <c r="F22" s="53"/>
    </row>
    <row r="23" spans="1:6" ht="17.25" customHeight="1" x14ac:dyDescent="0.25">
      <c r="A23" s="84">
        <v>18</v>
      </c>
      <c r="B23" s="53" t="str">
        <f>VLOOKUP(A23,'seznam závodníků'!A:D,2,0)</f>
        <v>Gym Dobřichovice</v>
      </c>
      <c r="C23" s="53"/>
      <c r="D23" s="53"/>
      <c r="E23" s="53"/>
      <c r="F23" s="53"/>
    </row>
    <row r="24" spans="1:6" ht="17.25" customHeight="1" x14ac:dyDescent="0.3">
      <c r="A24" s="78"/>
      <c r="B24" s="53"/>
      <c r="C24" s="53"/>
      <c r="D24" s="53"/>
      <c r="E24" s="53"/>
      <c r="F24" s="53"/>
    </row>
    <row r="25" spans="1:6" ht="17.25" customHeight="1" x14ac:dyDescent="0.3">
      <c r="A25" s="78" t="s">
        <v>28</v>
      </c>
      <c r="B25" s="53"/>
      <c r="C25" s="53"/>
      <c r="D25" s="53"/>
      <c r="E25" s="53"/>
      <c r="F25" s="53"/>
    </row>
    <row r="26" spans="1:6" ht="17.25" customHeight="1" x14ac:dyDescent="0.25">
      <c r="A26" s="84">
        <v>19</v>
      </c>
      <c r="B26" s="53" t="str">
        <f>VLOOKUP(A26,'seznam závodníků'!A:D,2,0)</f>
        <v>Gymnastika Říčany</v>
      </c>
      <c r="C26" s="53"/>
      <c r="D26" s="53"/>
      <c r="E26" s="53"/>
      <c r="F26" s="53"/>
    </row>
    <row r="27" spans="1:6" ht="17.25" customHeight="1" x14ac:dyDescent="0.25">
      <c r="A27" s="84">
        <v>20</v>
      </c>
      <c r="B27" s="53" t="str">
        <f>VLOOKUP(A27,'seznam závodníků'!A:D,2,0)</f>
        <v>Gym Dobřichovice A</v>
      </c>
      <c r="C27" s="53"/>
      <c r="D27" s="53"/>
      <c r="E27" s="53"/>
      <c r="F27" s="53"/>
    </row>
    <row r="28" spans="1:6" ht="17.25" customHeight="1" x14ac:dyDescent="0.25">
      <c r="A28" s="84">
        <v>21</v>
      </c>
      <c r="B28" s="53" t="str">
        <f>VLOOKUP(A28,'seznam závodníků'!A:D,2,0)</f>
        <v>GK TJ Sokol Frýdek - Místek</v>
      </c>
      <c r="C28" s="53"/>
      <c r="D28" s="53"/>
      <c r="E28" s="53"/>
      <c r="F28" s="53"/>
    </row>
    <row r="29" spans="1:6" ht="17.25" customHeight="1" x14ac:dyDescent="0.25">
      <c r="A29" s="84">
        <v>22</v>
      </c>
      <c r="B29" s="53" t="str">
        <f>VLOOKUP(A29,'seznam závodníků'!A:D,2,0)</f>
        <v>Sokol Řeporyje - Gymstar</v>
      </c>
      <c r="C29" s="53"/>
      <c r="D29" s="53"/>
      <c r="E29" s="53"/>
      <c r="F29" s="53"/>
    </row>
    <row r="30" spans="1:6" ht="17.25" customHeight="1" x14ac:dyDescent="0.25">
      <c r="A30" s="84">
        <v>23</v>
      </c>
      <c r="B30" s="53" t="str">
        <f>VLOOKUP(A30,'seznam závodníků'!A:D,2,0)</f>
        <v>Gymnastika Dobříš</v>
      </c>
      <c r="C30" s="53"/>
      <c r="D30" s="53"/>
      <c r="E30" s="53"/>
      <c r="F30" s="53"/>
    </row>
    <row r="31" spans="1:6" ht="17.25" customHeight="1" x14ac:dyDescent="0.25">
      <c r="A31" s="84">
        <v>24</v>
      </c>
      <c r="B31" s="53" t="str">
        <f>VLOOKUP(A31,'seznam závodníků'!A:D,2,0)</f>
        <v>Flik-Flak Plzeň</v>
      </c>
      <c r="C31" s="53"/>
      <c r="D31" s="53"/>
      <c r="E31" s="53"/>
      <c r="F31" s="53"/>
    </row>
    <row r="32" spans="1:6" ht="17.25" customHeight="1" x14ac:dyDescent="0.25">
      <c r="A32" s="84">
        <v>25</v>
      </c>
      <c r="B32" s="53" t="str">
        <f>VLOOKUP(A32,'seznam závodníků'!A:D,2,0)</f>
        <v>Gym Dobřichovice B</v>
      </c>
      <c r="C32" s="53"/>
      <c r="D32" s="53"/>
      <c r="E32" s="53"/>
      <c r="F32" s="53"/>
    </row>
    <row r="33" spans="1:6" ht="17.25" customHeight="1" x14ac:dyDescent="0.3">
      <c r="A33" s="78"/>
      <c r="B33" s="53"/>
      <c r="C33" s="53"/>
      <c r="D33" s="53"/>
      <c r="E33" s="53"/>
      <c r="F33" s="53"/>
    </row>
    <row r="34" spans="1:6" ht="17.25" customHeight="1" x14ac:dyDescent="0.3">
      <c r="A34" s="78" t="s">
        <v>25</v>
      </c>
      <c r="B34" s="53"/>
      <c r="C34" s="53"/>
      <c r="D34" s="53"/>
      <c r="E34" s="53"/>
      <c r="F34" s="53"/>
    </row>
    <row r="35" spans="1:6" ht="17.25" customHeight="1" x14ac:dyDescent="0.25">
      <c r="A35" s="84">
        <v>26</v>
      </c>
      <c r="B35" s="53" t="str">
        <f>VLOOKUP(A35,'seznam závodníků'!A:D,2,0)</f>
        <v>Gymnastika Říčany</v>
      </c>
      <c r="C35" s="53"/>
      <c r="D35" s="53"/>
      <c r="E35" s="53"/>
      <c r="F35" s="53"/>
    </row>
    <row r="36" spans="1:6" ht="17.25" customHeight="1" x14ac:dyDescent="0.25">
      <c r="A36" s="84">
        <v>27</v>
      </c>
      <c r="B36" s="53" t="str">
        <f>VLOOKUP(A36,'seznam závodníků'!A:D,2,0)</f>
        <v>Sokol Radotín</v>
      </c>
      <c r="C36" s="53"/>
      <c r="D36" s="53"/>
      <c r="E36" s="53"/>
      <c r="F36" s="53"/>
    </row>
    <row r="37" spans="1:6" ht="17.25" customHeight="1" x14ac:dyDescent="0.3">
      <c r="A37" s="84">
        <v>28</v>
      </c>
      <c r="B37" s="53" t="str">
        <f>VLOOKUP(A37,'seznam závodníků'!A:D,2,0)</f>
        <v>Flik-Flak Plzeň</v>
      </c>
      <c r="C37" s="53"/>
      <c r="D37" s="53"/>
      <c r="E37" s="53"/>
      <c r="F37" s="53"/>
    </row>
    <row r="38" spans="1:6" ht="17.25" customHeight="1" x14ac:dyDescent="0.3">
      <c r="A38" s="84">
        <v>29</v>
      </c>
      <c r="B38" s="53" t="str">
        <f>VLOOKUP(A38,'seznam závodníků'!A:D,2,0)</f>
        <v xml:space="preserve">Sokol Vyšehrad </v>
      </c>
      <c r="C38" s="53"/>
      <c r="D38" s="53"/>
      <c r="E38" s="53"/>
      <c r="F38" s="53"/>
    </row>
    <row r="39" spans="1:6" ht="17.25" customHeight="1" x14ac:dyDescent="0.3">
      <c r="A39" s="84">
        <v>30</v>
      </c>
      <c r="B39" s="53" t="str">
        <f>VLOOKUP(A39,'seznam závodníků'!A:D,2,0)</f>
        <v>Sokol Řeporyje - Gymstar</v>
      </c>
      <c r="C39" s="53"/>
      <c r="D39" s="53"/>
      <c r="E39" s="53"/>
      <c r="F39" s="53"/>
    </row>
    <row r="40" spans="1:6" ht="17.25" customHeight="1" x14ac:dyDescent="0.3">
      <c r="A40" s="84">
        <v>31</v>
      </c>
      <c r="B40" s="53" t="str">
        <f>VLOOKUP(A40,'seznam závodníků'!A:D,2,0)</f>
        <v>Gymnastika Dobříš</v>
      </c>
      <c r="C40" s="53"/>
      <c r="D40" s="53"/>
      <c r="E40" s="53"/>
      <c r="F40" s="53"/>
    </row>
    <row r="41" spans="1:6" ht="17.25" customHeight="1" x14ac:dyDescent="0.3">
      <c r="A41" s="84">
        <v>32</v>
      </c>
      <c r="B41" s="53" t="str">
        <f>VLOOKUP(A41,'seznam závodníků'!A:D,2,0)</f>
        <v>Gym Dobřichovice</v>
      </c>
      <c r="C41" s="53"/>
      <c r="D41" s="53"/>
      <c r="E41" s="53"/>
      <c r="F41" s="53"/>
    </row>
    <row r="42" spans="1:6" ht="17.25" customHeight="1" x14ac:dyDescent="0.3">
      <c r="A42" s="84">
        <v>33</v>
      </c>
      <c r="B42" s="53" t="str">
        <f>VLOOKUP(A42,'seznam závodníků'!A:D,2,0)</f>
        <v>ZRUŠENO</v>
      </c>
      <c r="C42" s="53"/>
      <c r="D42" s="53"/>
      <c r="E42" s="53"/>
      <c r="F42" s="53"/>
    </row>
  </sheetData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121" zoomScale="55" zoomScaleNormal="55" workbookViewId="0">
      <selection activeCell="R111" sqref="R111"/>
    </sheetView>
  </sheetViews>
  <sheetFormatPr defaultRowHeight="14.4" x14ac:dyDescent="0.3"/>
  <cols>
    <col min="1" max="1" width="148.6640625" style="56" customWidth="1"/>
    <col min="2" max="4" width="3.33203125" style="37" customWidth="1"/>
    <col min="6" max="6" width="10" bestFit="1" customWidth="1"/>
  </cols>
  <sheetData>
    <row r="1" spans="1:6" s="38" customFormat="1" ht="348.6" customHeight="1" x14ac:dyDescent="1.35">
      <c r="A1" s="54">
        <f>VLOOKUP(F1,'seznam závodníků'!A:B,1,FALSE)</f>
        <v>1</v>
      </c>
      <c r="B1" s="39"/>
      <c r="C1" s="39"/>
      <c r="D1" s="39"/>
      <c r="F1" s="38">
        <v>1</v>
      </c>
    </row>
    <row r="2" spans="1:6" s="41" customFormat="1" ht="175.5" customHeight="1" x14ac:dyDescent="1.25">
      <c r="A2" s="55" t="str">
        <f>VLOOKUP(F2,'seznam závodníků'!A:B,2,FALSE)</f>
        <v>Sokol Řeporyje - Gymstar</v>
      </c>
      <c r="B2" s="40"/>
      <c r="C2" s="40"/>
      <c r="D2" s="40"/>
      <c r="F2" s="38">
        <v>1</v>
      </c>
    </row>
    <row r="3" spans="1:6" s="38" customFormat="1" ht="348.6" customHeight="1" x14ac:dyDescent="1.35">
      <c r="A3" s="54">
        <f>VLOOKUP(F3,'seznam závodníků'!A:B,1,FALSE)</f>
        <v>2</v>
      </c>
      <c r="B3" s="39"/>
      <c r="C3" s="39"/>
      <c r="D3" s="39"/>
      <c r="F3" s="38">
        <f>F1+1</f>
        <v>2</v>
      </c>
    </row>
    <row r="4" spans="1:6" s="41" customFormat="1" ht="175.5" customHeight="1" x14ac:dyDescent="1.25">
      <c r="A4" s="55" t="str">
        <f>VLOOKUP(F4,'seznam závodníků'!A:B,2,FALSE)</f>
        <v>SK Pohyb pro život - Čtyřllístek</v>
      </c>
      <c r="B4" s="40"/>
      <c r="C4" s="40"/>
      <c r="D4" s="40"/>
      <c r="F4" s="38">
        <f t="shared" ref="F4:F66" si="0">F2+1</f>
        <v>2</v>
      </c>
    </row>
    <row r="5" spans="1:6" s="38" customFormat="1" ht="348.6" customHeight="1" x14ac:dyDescent="1.35">
      <c r="A5" s="54">
        <f>VLOOKUP(F5,'seznam závodníků'!A:B,1,FALSE)</f>
        <v>3</v>
      </c>
      <c r="B5" s="39"/>
      <c r="C5" s="39"/>
      <c r="D5" s="39"/>
      <c r="F5" s="38">
        <f>F3+1</f>
        <v>3</v>
      </c>
    </row>
    <row r="6" spans="1:6" s="41" customFormat="1" ht="175.5" customHeight="1" x14ac:dyDescent="1.25">
      <c r="A6" s="55" t="str">
        <f>VLOOKUP(F6,'seznam závodníků'!A:B,2,FALSE)</f>
        <v>GK TJ Sokol Frýdek - Místek</v>
      </c>
      <c r="B6" s="40"/>
      <c r="C6" s="40"/>
      <c r="D6" s="40"/>
      <c r="F6" s="38">
        <f t="shared" si="0"/>
        <v>3</v>
      </c>
    </row>
    <row r="7" spans="1:6" s="38" customFormat="1" ht="348.6" customHeight="1" x14ac:dyDescent="1.35">
      <c r="A7" s="54">
        <f>VLOOKUP(F7,'seznam závodníků'!A:B,1,FALSE)</f>
        <v>4</v>
      </c>
      <c r="B7" s="39"/>
      <c r="C7" s="39"/>
      <c r="D7" s="39"/>
      <c r="F7" s="38">
        <f>F5+1</f>
        <v>4</v>
      </c>
    </row>
    <row r="8" spans="1:6" s="41" customFormat="1" ht="175.5" customHeight="1" x14ac:dyDescent="1.25">
      <c r="A8" s="55" t="str">
        <f>VLOOKUP(F8,'seznam závodníků'!A:B,2,FALSE)</f>
        <v>Gym Dobřichovice</v>
      </c>
      <c r="B8" s="40"/>
      <c r="C8" s="40"/>
      <c r="D8" s="40"/>
      <c r="F8" s="38">
        <f t="shared" si="0"/>
        <v>4</v>
      </c>
    </row>
    <row r="9" spans="1:6" s="38" customFormat="1" ht="348.6" customHeight="1" x14ac:dyDescent="1.35">
      <c r="A9" s="54">
        <f>VLOOKUP(F9,'seznam závodníků'!A:B,1,FALSE)</f>
        <v>5</v>
      </c>
      <c r="B9" s="39"/>
      <c r="C9" s="39"/>
      <c r="D9" s="39"/>
      <c r="F9" s="38">
        <f>F7+1</f>
        <v>5</v>
      </c>
    </row>
    <row r="10" spans="1:6" s="41" customFormat="1" ht="175.5" customHeight="1" x14ac:dyDescent="1.25">
      <c r="A10" s="55" t="str">
        <f>VLOOKUP(F10,'seznam závodníků'!A:B,2,FALSE)</f>
        <v>Gymnastika Dobříš</v>
      </c>
      <c r="B10" s="40"/>
      <c r="C10" s="40"/>
      <c r="D10" s="40"/>
      <c r="F10" s="38">
        <f t="shared" si="0"/>
        <v>5</v>
      </c>
    </row>
    <row r="11" spans="1:6" s="38" customFormat="1" ht="348.6" customHeight="1" x14ac:dyDescent="1.35">
      <c r="A11" s="54">
        <f>VLOOKUP(F11,'seznam závodníků'!A:B,1,FALSE)</f>
        <v>6</v>
      </c>
      <c r="B11" s="39"/>
      <c r="C11" s="39"/>
      <c r="D11" s="39"/>
      <c r="F11" s="38">
        <f>F9+1</f>
        <v>6</v>
      </c>
    </row>
    <row r="12" spans="1:6" s="41" customFormat="1" ht="175.5" customHeight="1" x14ac:dyDescent="1.25">
      <c r="A12" s="55" t="str">
        <f>VLOOKUP(F12,'seznam závodníků'!A:B,2,FALSE)</f>
        <v>ZRUŠENO</v>
      </c>
      <c r="B12" s="40"/>
      <c r="C12" s="40"/>
      <c r="D12" s="40"/>
      <c r="F12" s="38">
        <f t="shared" si="0"/>
        <v>6</v>
      </c>
    </row>
    <row r="13" spans="1:6" s="38" customFormat="1" ht="348.6" customHeight="1" x14ac:dyDescent="1.35">
      <c r="A13" s="54">
        <f>VLOOKUP(F13,'seznam závodníků'!A:B,1,FALSE)</f>
        <v>7</v>
      </c>
      <c r="B13" s="39"/>
      <c r="C13" s="39"/>
      <c r="D13" s="39"/>
      <c r="F13" s="38">
        <f>F11+1</f>
        <v>7</v>
      </c>
    </row>
    <row r="14" spans="1:6" s="41" customFormat="1" ht="175.5" customHeight="1" x14ac:dyDescent="1.25">
      <c r="A14" s="55" t="str">
        <f>VLOOKUP(F14,'seznam závodníků'!A:B,2,FALSE)</f>
        <v>GK TJ Sokol Frýdek - Místek</v>
      </c>
      <c r="B14" s="40"/>
      <c r="C14" s="40"/>
      <c r="D14" s="40"/>
      <c r="F14" s="38">
        <f t="shared" si="0"/>
        <v>7</v>
      </c>
    </row>
    <row r="15" spans="1:6" s="38" customFormat="1" ht="348.6" customHeight="1" x14ac:dyDescent="1.35">
      <c r="A15" s="54">
        <f>VLOOKUP(F15,'seznam závodníků'!A:B,1,FALSE)</f>
        <v>8</v>
      </c>
      <c r="B15" s="39"/>
      <c r="C15" s="39"/>
      <c r="D15" s="39"/>
      <c r="F15" s="38">
        <f>F13+1</f>
        <v>8</v>
      </c>
    </row>
    <row r="16" spans="1:6" s="41" customFormat="1" ht="175.5" customHeight="1" x14ac:dyDescent="1.25">
      <c r="A16" s="55" t="str">
        <f>VLOOKUP(F16,'seznam závodníků'!A:B,2,FALSE)</f>
        <v xml:space="preserve">Gym Dobřichovice </v>
      </c>
      <c r="B16" s="40"/>
      <c r="C16" s="40"/>
      <c r="D16" s="40"/>
      <c r="F16" s="38">
        <f t="shared" si="0"/>
        <v>8</v>
      </c>
    </row>
    <row r="17" spans="1:6" s="38" customFormat="1" ht="348.6" customHeight="1" x14ac:dyDescent="1.35">
      <c r="A17" s="54">
        <f>VLOOKUP(F17,'seznam závodníků'!A:B,1,FALSE)</f>
        <v>9</v>
      </c>
      <c r="B17" s="39"/>
      <c r="C17" s="39"/>
      <c r="D17" s="39"/>
      <c r="F17" s="38">
        <f>F15+1</f>
        <v>9</v>
      </c>
    </row>
    <row r="18" spans="1:6" s="41" customFormat="1" ht="175.5" customHeight="1" x14ac:dyDescent="1.25">
      <c r="A18" s="55" t="str">
        <f>VLOOKUP(F18,'seznam závodníků'!A:B,2,FALSE)</f>
        <v>ZRUŠENO</v>
      </c>
      <c r="B18" s="40"/>
      <c r="C18" s="40"/>
      <c r="D18" s="40"/>
      <c r="F18" s="38">
        <f t="shared" si="0"/>
        <v>9</v>
      </c>
    </row>
    <row r="19" spans="1:6" s="38" customFormat="1" ht="348.6" customHeight="1" x14ac:dyDescent="1.35">
      <c r="A19" s="54">
        <f>VLOOKUP(F19,'seznam závodníků'!A:B,1,FALSE)</f>
        <v>10</v>
      </c>
      <c r="B19" s="39"/>
      <c r="C19" s="39"/>
      <c r="D19" s="39"/>
      <c r="F19" s="38">
        <f>F17+1</f>
        <v>10</v>
      </c>
    </row>
    <row r="20" spans="1:6" s="41" customFormat="1" ht="175.5" customHeight="1" x14ac:dyDescent="1.25">
      <c r="A20" s="55" t="str">
        <f>VLOOKUP(F20,'seznam závodníků'!A:B,2,FALSE)</f>
        <v>Sokol Řeporyje - Gymstar Králíčci</v>
      </c>
      <c r="B20" s="40"/>
      <c r="C20" s="40"/>
      <c r="D20" s="40"/>
      <c r="F20" s="38">
        <f t="shared" si="0"/>
        <v>10</v>
      </c>
    </row>
    <row r="21" spans="1:6" s="38" customFormat="1" ht="348.6" customHeight="1" x14ac:dyDescent="1.35">
      <c r="A21" s="54">
        <f>VLOOKUP(F21,'seznam závodníků'!A:B,1,FALSE)</f>
        <v>11</v>
      </c>
      <c r="B21" s="39"/>
      <c r="C21" s="39"/>
      <c r="D21" s="39"/>
      <c r="F21" s="38">
        <f>F19+1</f>
        <v>11</v>
      </c>
    </row>
    <row r="22" spans="1:6" s="41" customFormat="1" ht="175.5" customHeight="1" x14ac:dyDescent="1.25">
      <c r="A22" s="55" t="str">
        <f>VLOOKUP(F22,'seznam závodníků'!A:B,2,FALSE)</f>
        <v>Sokol Řeporyje - Gymstar</v>
      </c>
      <c r="B22" s="40"/>
      <c r="C22" s="40"/>
      <c r="D22" s="40"/>
      <c r="F22" s="38">
        <f t="shared" si="0"/>
        <v>11</v>
      </c>
    </row>
    <row r="23" spans="1:6" s="38" customFormat="1" ht="348.6" customHeight="1" x14ac:dyDescent="1.35">
      <c r="A23" s="54">
        <f>VLOOKUP(F23,'seznam závodníků'!A:B,1,FALSE)</f>
        <v>12</v>
      </c>
      <c r="B23" s="39"/>
      <c r="C23" s="39"/>
      <c r="D23" s="39"/>
      <c r="F23" s="38">
        <f>F21+1</f>
        <v>12</v>
      </c>
    </row>
    <row r="24" spans="1:6" s="41" customFormat="1" ht="175.5" customHeight="1" x14ac:dyDescent="1.25">
      <c r="A24" s="55" t="str">
        <f>VLOOKUP(F24,'seznam závodníků'!A:B,2,FALSE)</f>
        <v>Sokol Vyšehrad dívky</v>
      </c>
      <c r="B24" s="40"/>
      <c r="C24" s="40"/>
      <c r="D24" s="40"/>
      <c r="F24" s="38">
        <f t="shared" si="0"/>
        <v>12</v>
      </c>
    </row>
    <row r="25" spans="1:6" s="38" customFormat="1" ht="348.6" customHeight="1" x14ac:dyDescent="1.35">
      <c r="A25" s="54">
        <f>VLOOKUP(F25,'seznam závodníků'!A:B,1,FALSE)</f>
        <v>13</v>
      </c>
      <c r="B25" s="39"/>
      <c r="C25" s="39"/>
      <c r="D25" s="39"/>
      <c r="F25" s="38">
        <f>F23+1</f>
        <v>13</v>
      </c>
    </row>
    <row r="26" spans="1:6" s="41" customFormat="1" ht="175.5" customHeight="1" x14ac:dyDescent="1.25">
      <c r="A26" s="55" t="str">
        <f>VLOOKUP(F26,'seznam závodníků'!A:B,2,FALSE)</f>
        <v>Gymnastika Dobříš</v>
      </c>
      <c r="B26" s="40"/>
      <c r="C26" s="40"/>
      <c r="D26" s="40"/>
      <c r="F26" s="38">
        <f t="shared" si="0"/>
        <v>13</v>
      </c>
    </row>
    <row r="27" spans="1:6" s="38" customFormat="1" ht="348.6" customHeight="1" x14ac:dyDescent="1.35">
      <c r="A27" s="54">
        <f>VLOOKUP(F27,'seznam závodníků'!A:B,1,FALSE)</f>
        <v>14</v>
      </c>
      <c r="B27" s="39"/>
      <c r="C27" s="39"/>
      <c r="D27" s="39"/>
      <c r="F27" s="38">
        <f>F25+1</f>
        <v>14</v>
      </c>
    </row>
    <row r="28" spans="1:6" s="41" customFormat="1" ht="175.5" customHeight="1" x14ac:dyDescent="1.25">
      <c r="A28" s="55" t="str">
        <f>VLOOKUP(F28,'seznam závodníků'!A:B,2,FALSE)</f>
        <v>Flik-Flak Plzeň</v>
      </c>
      <c r="B28" s="40"/>
      <c r="C28" s="40"/>
      <c r="D28" s="40"/>
      <c r="F28" s="38">
        <f t="shared" si="0"/>
        <v>14</v>
      </c>
    </row>
    <row r="29" spans="1:6" s="38" customFormat="1" ht="348.6" customHeight="1" x14ac:dyDescent="1.35">
      <c r="A29" s="54">
        <f>VLOOKUP(F29,'seznam závodníků'!A:B,1,FALSE)</f>
        <v>15</v>
      </c>
      <c r="B29" s="39"/>
      <c r="C29" s="39"/>
      <c r="D29" s="39"/>
      <c r="F29" s="38">
        <f>F27+1</f>
        <v>15</v>
      </c>
    </row>
    <row r="30" spans="1:6" s="41" customFormat="1" ht="175.5" customHeight="1" x14ac:dyDescent="1.25">
      <c r="A30" s="55" t="str">
        <f>VLOOKUP(F30,'seznam závodníků'!A:B,2,FALSE)</f>
        <v>ZRUŠENO</v>
      </c>
      <c r="B30" s="40"/>
      <c r="C30" s="40"/>
      <c r="D30" s="40"/>
      <c r="F30" s="38">
        <f t="shared" si="0"/>
        <v>15</v>
      </c>
    </row>
    <row r="31" spans="1:6" s="38" customFormat="1" ht="348.6" customHeight="1" x14ac:dyDescent="1.35">
      <c r="A31" s="54">
        <f>VLOOKUP(F31,'seznam závodníků'!A:B,1,FALSE)</f>
        <v>16</v>
      </c>
      <c r="B31" s="39"/>
      <c r="C31" s="39"/>
      <c r="D31" s="39"/>
      <c r="F31" s="38">
        <f>F29+1</f>
        <v>16</v>
      </c>
    </row>
    <row r="32" spans="1:6" s="41" customFormat="1" ht="175.5" customHeight="1" x14ac:dyDescent="1.25">
      <c r="A32" s="55" t="str">
        <f>VLOOKUP(F32,'seznam závodníků'!A:B,2,FALSE)</f>
        <v>ZRUŠENO</v>
      </c>
      <c r="B32" s="40"/>
      <c r="C32" s="40"/>
      <c r="D32" s="40"/>
      <c r="F32" s="38">
        <f t="shared" si="0"/>
        <v>16</v>
      </c>
    </row>
    <row r="33" spans="1:6" s="38" customFormat="1" ht="348.6" customHeight="1" x14ac:dyDescent="1.35">
      <c r="A33" s="54">
        <f>VLOOKUP(F33,'seznam závodníků'!A:B,1,FALSE)</f>
        <v>17</v>
      </c>
      <c r="B33" s="39"/>
      <c r="C33" s="39"/>
      <c r="D33" s="39"/>
      <c r="F33" s="38">
        <f>F31+1</f>
        <v>17</v>
      </c>
    </row>
    <row r="34" spans="1:6" s="41" customFormat="1" ht="175.5" customHeight="1" x14ac:dyDescent="1.25">
      <c r="A34" s="55" t="str">
        <f>VLOOKUP(F34,'seznam závodníků'!A:B,2,FALSE)</f>
        <v xml:space="preserve">Sokol Řeporyje - Gymstar </v>
      </c>
      <c r="B34" s="40"/>
      <c r="C34" s="40"/>
      <c r="D34" s="40"/>
      <c r="F34" s="38">
        <f t="shared" si="0"/>
        <v>17</v>
      </c>
    </row>
    <row r="35" spans="1:6" s="38" customFormat="1" ht="348.6" customHeight="1" x14ac:dyDescent="1.35">
      <c r="A35" s="54">
        <f>VLOOKUP(F35,'seznam závodníků'!A:B,1,FALSE)</f>
        <v>18</v>
      </c>
      <c r="B35" s="39"/>
      <c r="C35" s="39"/>
      <c r="D35" s="39"/>
      <c r="F35" s="38">
        <f>F33+1</f>
        <v>18</v>
      </c>
    </row>
    <row r="36" spans="1:6" s="41" customFormat="1" ht="175.5" customHeight="1" x14ac:dyDescent="1.25">
      <c r="A36" s="55" t="str">
        <f>VLOOKUP(F36,'seznam závodníků'!A:B,2,FALSE)</f>
        <v>Gym Dobřichovice</v>
      </c>
      <c r="B36" s="40"/>
      <c r="C36" s="40"/>
      <c r="D36" s="40"/>
      <c r="F36" s="38">
        <f t="shared" si="0"/>
        <v>18</v>
      </c>
    </row>
    <row r="37" spans="1:6" s="38" customFormat="1" ht="348.6" customHeight="1" x14ac:dyDescent="1.35">
      <c r="A37" s="54">
        <f>VLOOKUP(F37,'seznam závodníků'!A:B,1,FALSE)</f>
        <v>19</v>
      </c>
      <c r="B37" s="39"/>
      <c r="C37" s="39"/>
      <c r="D37" s="39"/>
      <c r="F37" s="38">
        <f>F35+1</f>
        <v>19</v>
      </c>
    </row>
    <row r="38" spans="1:6" s="41" customFormat="1" ht="175.5" customHeight="1" x14ac:dyDescent="1.25">
      <c r="A38" s="55" t="str">
        <f>VLOOKUP(F38,'seznam závodníků'!A:B,2,FALSE)</f>
        <v>Gymnastika Říčany</v>
      </c>
      <c r="B38" s="40"/>
      <c r="C38" s="40"/>
      <c r="D38" s="40"/>
      <c r="F38" s="38">
        <f t="shared" si="0"/>
        <v>19</v>
      </c>
    </row>
    <row r="39" spans="1:6" s="38" customFormat="1" ht="348.6" customHeight="1" x14ac:dyDescent="1.35">
      <c r="A39" s="54">
        <f>VLOOKUP(F39,'seznam závodníků'!A:B,1,FALSE)</f>
        <v>20</v>
      </c>
      <c r="B39" s="39"/>
      <c r="C39" s="39"/>
      <c r="D39" s="39"/>
      <c r="F39" s="38">
        <f>F37+1</f>
        <v>20</v>
      </c>
    </row>
    <row r="40" spans="1:6" s="41" customFormat="1" ht="175.5" customHeight="1" x14ac:dyDescent="1.25">
      <c r="A40" s="55" t="str">
        <f>VLOOKUP(F40,'seznam závodníků'!A:B,2,FALSE)</f>
        <v>Gym Dobřichovice A</v>
      </c>
      <c r="B40" s="40"/>
      <c r="C40" s="40"/>
      <c r="D40" s="40"/>
      <c r="F40" s="38">
        <f t="shared" si="0"/>
        <v>20</v>
      </c>
    </row>
    <row r="41" spans="1:6" s="38" customFormat="1" ht="348.6" customHeight="1" x14ac:dyDescent="1.35">
      <c r="A41" s="54">
        <f>VLOOKUP(F41,'seznam závodníků'!A:B,1,FALSE)</f>
        <v>21</v>
      </c>
      <c r="B41" s="39"/>
      <c r="C41" s="39"/>
      <c r="D41" s="39"/>
      <c r="F41" s="38">
        <f>F39+1</f>
        <v>21</v>
      </c>
    </row>
    <row r="42" spans="1:6" s="41" customFormat="1" ht="175.5" customHeight="1" x14ac:dyDescent="1.25">
      <c r="A42" s="55" t="str">
        <f>VLOOKUP(F42,'seznam závodníků'!A:B,2,FALSE)</f>
        <v>GK TJ Sokol Frýdek - Místek</v>
      </c>
      <c r="B42" s="40"/>
      <c r="C42" s="40"/>
      <c r="D42" s="40"/>
      <c r="F42" s="38">
        <f t="shared" si="0"/>
        <v>21</v>
      </c>
    </row>
    <row r="43" spans="1:6" s="38" customFormat="1" ht="348.6" customHeight="1" x14ac:dyDescent="1.35">
      <c r="A43" s="54">
        <f>VLOOKUP(F43,'seznam závodníků'!A:B,1,FALSE)</f>
        <v>22</v>
      </c>
      <c r="B43" s="39"/>
      <c r="C43" s="39"/>
      <c r="D43" s="39"/>
      <c r="F43" s="38">
        <f>F41+1</f>
        <v>22</v>
      </c>
    </row>
    <row r="44" spans="1:6" s="41" customFormat="1" ht="175.5" customHeight="1" x14ac:dyDescent="1.25">
      <c r="A44" s="55" t="str">
        <f>VLOOKUP(F44,'seznam závodníků'!A:B,2,FALSE)</f>
        <v>Sokol Řeporyje - Gymstar</v>
      </c>
      <c r="B44" s="40"/>
      <c r="C44" s="40"/>
      <c r="D44" s="40"/>
      <c r="F44" s="38">
        <f t="shared" si="0"/>
        <v>22</v>
      </c>
    </row>
    <row r="45" spans="1:6" s="38" customFormat="1" ht="348.6" customHeight="1" x14ac:dyDescent="1.35">
      <c r="A45" s="54">
        <f>VLOOKUP(F45,'seznam závodníků'!A:B,1,FALSE)</f>
        <v>23</v>
      </c>
      <c r="B45" s="39"/>
      <c r="C45" s="39"/>
      <c r="D45" s="39"/>
      <c r="F45" s="38">
        <f>F43+1</f>
        <v>23</v>
      </c>
    </row>
    <row r="46" spans="1:6" s="41" customFormat="1" ht="175.5" customHeight="1" x14ac:dyDescent="1.25">
      <c r="A46" s="55" t="str">
        <f>VLOOKUP(F46,'seznam závodníků'!A:B,2,FALSE)</f>
        <v>Gymnastika Dobříš</v>
      </c>
      <c r="B46" s="40"/>
      <c r="C46" s="40"/>
      <c r="D46" s="40"/>
      <c r="F46" s="38">
        <f t="shared" si="0"/>
        <v>23</v>
      </c>
    </row>
    <row r="47" spans="1:6" s="38" customFormat="1" ht="348.6" customHeight="1" x14ac:dyDescent="1.35">
      <c r="A47" s="54">
        <f>VLOOKUP(F47,'seznam závodníků'!A:B,1,FALSE)</f>
        <v>24</v>
      </c>
      <c r="B47" s="39"/>
      <c r="C47" s="39"/>
      <c r="D47" s="39"/>
      <c r="F47" s="38">
        <f>F45+1</f>
        <v>24</v>
      </c>
    </row>
    <row r="48" spans="1:6" s="41" customFormat="1" ht="175.5" customHeight="1" x14ac:dyDescent="1.25">
      <c r="A48" s="55" t="str">
        <f>VLOOKUP(F48,'seznam závodníků'!A:B,2,FALSE)</f>
        <v>Flik-Flak Plzeň</v>
      </c>
      <c r="B48" s="40"/>
      <c r="C48" s="40"/>
      <c r="D48" s="40"/>
      <c r="F48" s="38">
        <f t="shared" si="0"/>
        <v>24</v>
      </c>
    </row>
    <row r="49" spans="1:6" s="38" customFormat="1" ht="348.6" customHeight="1" x14ac:dyDescent="1.35">
      <c r="A49" s="54">
        <f>VLOOKUP(F49,'seznam závodníků'!A:B,1,FALSE)</f>
        <v>25</v>
      </c>
      <c r="B49" s="39"/>
      <c r="C49" s="39"/>
      <c r="D49" s="39"/>
      <c r="F49" s="38">
        <f>F47+1</f>
        <v>25</v>
      </c>
    </row>
    <row r="50" spans="1:6" s="41" customFormat="1" ht="175.5" customHeight="1" x14ac:dyDescent="1.25">
      <c r="A50" s="55" t="str">
        <f>VLOOKUP(F50,'seznam závodníků'!A:B,2,FALSE)</f>
        <v>Gym Dobřichovice B</v>
      </c>
      <c r="B50" s="40"/>
      <c r="C50" s="40"/>
      <c r="D50" s="40"/>
      <c r="F50" s="38">
        <f t="shared" si="0"/>
        <v>25</v>
      </c>
    </row>
    <row r="51" spans="1:6" s="38" customFormat="1" ht="348.6" customHeight="1" x14ac:dyDescent="1.35">
      <c r="A51" s="54">
        <f>VLOOKUP(F51,'seznam závodníků'!A:B,1,FALSE)</f>
        <v>26</v>
      </c>
      <c r="B51" s="39"/>
      <c r="C51" s="39"/>
      <c r="D51" s="39"/>
      <c r="F51" s="38">
        <f>F49+1</f>
        <v>26</v>
      </c>
    </row>
    <row r="52" spans="1:6" s="41" customFormat="1" ht="175.5" customHeight="1" x14ac:dyDescent="1.25">
      <c r="A52" s="55" t="str">
        <f>VLOOKUP(F52,'seznam závodníků'!A:B,2,FALSE)</f>
        <v>Gymnastika Říčany</v>
      </c>
      <c r="B52" s="40"/>
      <c r="C52" s="40"/>
      <c r="D52" s="40"/>
      <c r="F52" s="38">
        <f t="shared" si="0"/>
        <v>26</v>
      </c>
    </row>
    <row r="53" spans="1:6" s="38" customFormat="1" ht="348.6" customHeight="1" x14ac:dyDescent="1.35">
      <c r="A53" s="54">
        <f>VLOOKUP(F53,'seznam závodníků'!A:B,1,FALSE)</f>
        <v>27</v>
      </c>
      <c r="B53" s="39"/>
      <c r="C53" s="39"/>
      <c r="D53" s="39"/>
      <c r="F53" s="38">
        <f>F51+1</f>
        <v>27</v>
      </c>
    </row>
    <row r="54" spans="1:6" s="41" customFormat="1" ht="175.5" customHeight="1" x14ac:dyDescent="1.25">
      <c r="A54" s="55" t="str">
        <f>VLOOKUP(F54,'seznam závodníků'!A:B,2,FALSE)</f>
        <v>Sokol Radotín</v>
      </c>
      <c r="B54" s="40"/>
      <c r="C54" s="40"/>
      <c r="D54" s="40"/>
      <c r="F54" s="38">
        <f t="shared" si="0"/>
        <v>27</v>
      </c>
    </row>
    <row r="55" spans="1:6" s="38" customFormat="1" ht="348.6" customHeight="1" x14ac:dyDescent="1.35">
      <c r="A55" s="54">
        <f>VLOOKUP(F55,'seznam závodníků'!A:B,1,FALSE)</f>
        <v>28</v>
      </c>
      <c r="B55" s="39"/>
      <c r="C55" s="39"/>
      <c r="D55" s="39"/>
      <c r="F55" s="38">
        <f>F53+1</f>
        <v>28</v>
      </c>
    </row>
    <row r="56" spans="1:6" s="41" customFormat="1" ht="175.5" customHeight="1" x14ac:dyDescent="1.25">
      <c r="A56" s="55" t="str">
        <f>VLOOKUP(F56,'seznam závodníků'!A:B,2,FALSE)</f>
        <v>Flik-Flak Plzeň</v>
      </c>
      <c r="B56" s="40"/>
      <c r="C56" s="40"/>
      <c r="D56" s="40"/>
      <c r="F56" s="38">
        <f t="shared" si="0"/>
        <v>28</v>
      </c>
    </row>
    <row r="57" spans="1:6" s="38" customFormat="1" ht="348.6" customHeight="1" x14ac:dyDescent="1.35">
      <c r="A57" s="54">
        <f>VLOOKUP(F57,'seznam závodníků'!A:B,1,FALSE)</f>
        <v>29</v>
      </c>
      <c r="B57" s="39"/>
      <c r="C57" s="39"/>
      <c r="D57" s="39"/>
      <c r="F57" s="38">
        <f>F55+1</f>
        <v>29</v>
      </c>
    </row>
    <row r="58" spans="1:6" s="41" customFormat="1" ht="175.5" customHeight="1" x14ac:dyDescent="1.25">
      <c r="A58" s="55" t="str">
        <f>VLOOKUP(F58,'seznam závodníků'!A:B,2,FALSE)</f>
        <v xml:space="preserve">Sokol Vyšehrad </v>
      </c>
      <c r="B58" s="40"/>
      <c r="C58" s="40"/>
      <c r="D58" s="40"/>
      <c r="F58" s="38">
        <f t="shared" si="0"/>
        <v>29</v>
      </c>
    </row>
    <row r="59" spans="1:6" s="38" customFormat="1" ht="348.6" customHeight="1" x14ac:dyDescent="1.35">
      <c r="A59" s="54">
        <f>VLOOKUP(F59,'seznam závodníků'!A:B,1,FALSE)</f>
        <v>30</v>
      </c>
      <c r="B59" s="39"/>
      <c r="C59" s="39"/>
      <c r="D59" s="39"/>
      <c r="F59" s="38">
        <f>F57+1</f>
        <v>30</v>
      </c>
    </row>
    <row r="60" spans="1:6" s="41" customFormat="1" ht="175.5" customHeight="1" x14ac:dyDescent="1.25">
      <c r="A60" s="55" t="str">
        <f>VLOOKUP(F60,'seznam závodníků'!A:B,2,FALSE)</f>
        <v>Sokol Řeporyje - Gymstar</v>
      </c>
      <c r="B60" s="40"/>
      <c r="C60" s="40"/>
      <c r="D60" s="40"/>
      <c r="F60" s="38">
        <f t="shared" si="0"/>
        <v>30</v>
      </c>
    </row>
    <row r="61" spans="1:6" s="38" customFormat="1" ht="348.6" customHeight="1" x14ac:dyDescent="1.35">
      <c r="A61" s="54">
        <f>VLOOKUP(F61,'seznam závodníků'!A:B,1,FALSE)</f>
        <v>31</v>
      </c>
      <c r="B61" s="39"/>
      <c r="C61" s="39"/>
      <c r="D61" s="39"/>
      <c r="F61" s="38">
        <f>F59+1</f>
        <v>31</v>
      </c>
    </row>
    <row r="62" spans="1:6" s="41" customFormat="1" ht="175.5" customHeight="1" x14ac:dyDescent="1.25">
      <c r="A62" s="55" t="str">
        <f>VLOOKUP(F62,'seznam závodníků'!A:B,2,FALSE)</f>
        <v>Gymnastika Dobříš</v>
      </c>
      <c r="B62" s="40"/>
      <c r="C62" s="40"/>
      <c r="D62" s="40"/>
      <c r="F62" s="38">
        <f t="shared" si="0"/>
        <v>31</v>
      </c>
    </row>
    <row r="63" spans="1:6" s="38" customFormat="1" ht="348.6" customHeight="1" x14ac:dyDescent="1.35">
      <c r="A63" s="54">
        <f>VLOOKUP(F63,'seznam závodníků'!A:B,1,FALSE)</f>
        <v>32</v>
      </c>
      <c r="B63" s="39"/>
      <c r="C63" s="39"/>
      <c r="D63" s="39"/>
      <c r="F63" s="38">
        <f>F61+1</f>
        <v>32</v>
      </c>
    </row>
    <row r="64" spans="1:6" s="41" customFormat="1" ht="175.5" customHeight="1" x14ac:dyDescent="1.25">
      <c r="A64" s="55" t="str">
        <f>VLOOKUP(F64,'seznam závodníků'!A:B,2,FALSE)</f>
        <v>Gym Dobřichovice</v>
      </c>
      <c r="B64" s="40"/>
      <c r="C64" s="40"/>
      <c r="D64" s="40"/>
      <c r="F64" s="38">
        <f t="shared" si="0"/>
        <v>32</v>
      </c>
    </row>
    <row r="65" spans="1:6" s="38" customFormat="1" ht="348.6" customHeight="1" x14ac:dyDescent="1.35">
      <c r="A65" s="54">
        <f>VLOOKUP(F65,'seznam závodníků'!A:B,1,FALSE)</f>
        <v>33</v>
      </c>
      <c r="B65" s="39"/>
      <c r="C65" s="39"/>
      <c r="D65" s="39"/>
      <c r="F65" s="38">
        <f>F63+1</f>
        <v>33</v>
      </c>
    </row>
    <row r="66" spans="1:6" s="41" customFormat="1" ht="175.5" customHeight="1" x14ac:dyDescent="1.25">
      <c r="A66" s="55" t="str">
        <f>VLOOKUP(F66,'seznam závodníků'!A:B,2,FALSE)</f>
        <v>ZRUŠENO</v>
      </c>
      <c r="B66" s="40"/>
      <c r="C66" s="40"/>
      <c r="D66" s="40"/>
      <c r="F66" s="38">
        <f t="shared" si="0"/>
        <v>33</v>
      </c>
    </row>
    <row r="67" spans="1:6" s="38" customFormat="1" ht="348.6" customHeight="1" x14ac:dyDescent="1.35">
      <c r="A67" s="54" t="e">
        <f>VLOOKUP(F67,'seznam závodníků'!A:B,1,FALSE)</f>
        <v>#N/A</v>
      </c>
      <c r="B67" s="39"/>
      <c r="C67" s="39"/>
      <c r="D67" s="39"/>
      <c r="F67" s="38">
        <f>F65+1</f>
        <v>34</v>
      </c>
    </row>
    <row r="68" spans="1:6" s="41" customFormat="1" ht="175.5" customHeight="1" x14ac:dyDescent="1.25">
      <c r="A68" s="55" t="e">
        <f>VLOOKUP(F68,'seznam závodníků'!A:B,2,FALSE)</f>
        <v>#N/A</v>
      </c>
      <c r="B68" s="40"/>
      <c r="C68" s="40"/>
      <c r="D68" s="40"/>
      <c r="F68" s="38">
        <f t="shared" ref="F68:F74" si="1">F66+1</f>
        <v>34</v>
      </c>
    </row>
    <row r="69" spans="1:6" s="38" customFormat="1" ht="348.6" customHeight="1" x14ac:dyDescent="1.35">
      <c r="A69" s="54" t="e">
        <f>VLOOKUP(F69,'seznam závodníků'!A:B,1,FALSE)</f>
        <v>#N/A</v>
      </c>
      <c r="B69" s="39"/>
      <c r="C69" s="39"/>
      <c r="D69" s="39"/>
      <c r="F69" s="38">
        <f>F67+1</f>
        <v>35</v>
      </c>
    </row>
    <row r="70" spans="1:6" s="41" customFormat="1" ht="175.5" customHeight="1" x14ac:dyDescent="1.25">
      <c r="A70" s="55" t="e">
        <f>VLOOKUP(F70,'seznam závodníků'!A:B,2,FALSE)</f>
        <v>#N/A</v>
      </c>
      <c r="B70" s="40"/>
      <c r="C70" s="40"/>
      <c r="D70" s="40"/>
      <c r="F70" s="38">
        <f t="shared" si="1"/>
        <v>35</v>
      </c>
    </row>
    <row r="71" spans="1:6" s="38" customFormat="1" ht="348.6" customHeight="1" x14ac:dyDescent="1.35">
      <c r="A71" s="54" t="e">
        <f>VLOOKUP(F71,'seznam závodníků'!A:B,1,FALSE)</f>
        <v>#N/A</v>
      </c>
      <c r="B71" s="39"/>
      <c r="C71" s="39"/>
      <c r="D71" s="39"/>
      <c r="F71" s="38">
        <f>F69+1</f>
        <v>36</v>
      </c>
    </row>
    <row r="72" spans="1:6" s="41" customFormat="1" ht="175.5" customHeight="1" x14ac:dyDescent="1.25">
      <c r="A72" s="55" t="e">
        <f>VLOOKUP(F72,'seznam závodníků'!A:B,2,FALSE)</f>
        <v>#N/A</v>
      </c>
      <c r="B72" s="40"/>
      <c r="C72" s="40"/>
      <c r="D72" s="40"/>
      <c r="F72" s="38">
        <f t="shared" si="1"/>
        <v>36</v>
      </c>
    </row>
    <row r="73" spans="1:6" s="38" customFormat="1" ht="348.6" customHeight="1" x14ac:dyDescent="1.35">
      <c r="A73" s="54" t="e">
        <f>VLOOKUP(F73,'seznam závodníků'!A:B,1,FALSE)</f>
        <v>#N/A</v>
      </c>
      <c r="B73" s="39"/>
      <c r="C73" s="39"/>
      <c r="D73" s="39"/>
      <c r="F73" s="38">
        <f>F71+1</f>
        <v>37</v>
      </c>
    </row>
    <row r="74" spans="1:6" s="41" customFormat="1" ht="175.5" customHeight="1" x14ac:dyDescent="1.25">
      <c r="A74" s="55" t="e">
        <f>VLOOKUP(F74,'seznam závodníků'!A:B,2,FALSE)</f>
        <v>#N/A</v>
      </c>
      <c r="B74" s="40"/>
      <c r="C74" s="40"/>
      <c r="D74" s="40"/>
      <c r="F74" s="38">
        <f t="shared" si="1"/>
        <v>37</v>
      </c>
    </row>
    <row r="75" spans="1:6" s="38" customFormat="1" ht="348.6" customHeight="1" x14ac:dyDescent="1.35">
      <c r="A75" s="54" t="e">
        <f>VLOOKUP(F75,'seznam závodníků'!A:B,1,FALSE)</f>
        <v>#N/A</v>
      </c>
      <c r="B75" s="39"/>
      <c r="C75" s="39"/>
      <c r="D75" s="39"/>
      <c r="F75" s="38">
        <f>F73+1</f>
        <v>38</v>
      </c>
    </row>
    <row r="76" spans="1:6" s="41" customFormat="1" ht="175.5" customHeight="1" x14ac:dyDescent="1.25">
      <c r="A76" s="55" t="e">
        <f>VLOOKUP(F76,'seznam závodníků'!A:B,2,FALSE)</f>
        <v>#N/A</v>
      </c>
      <c r="B76" s="40"/>
      <c r="C76" s="40"/>
      <c r="D76" s="40"/>
      <c r="F76" s="38">
        <f t="shared" ref="F76:F92" si="2">F74+1</f>
        <v>38</v>
      </c>
    </row>
    <row r="77" spans="1:6" s="38" customFormat="1" ht="348.6" customHeight="1" x14ac:dyDescent="1.35">
      <c r="A77" s="54" t="e">
        <f>VLOOKUP(F77,'seznam závodníků'!A:B,1,FALSE)</f>
        <v>#N/A</v>
      </c>
      <c r="B77" s="39"/>
      <c r="C77" s="39"/>
      <c r="D77" s="39"/>
      <c r="F77" s="38">
        <f>F75+1</f>
        <v>39</v>
      </c>
    </row>
    <row r="78" spans="1:6" s="41" customFormat="1" ht="175.5" customHeight="1" x14ac:dyDescent="1.25">
      <c r="A78" s="55" t="e">
        <f>VLOOKUP(F78,'seznam závodníků'!A:B,2,FALSE)</f>
        <v>#N/A</v>
      </c>
      <c r="B78" s="40"/>
      <c r="C78" s="40"/>
      <c r="D78" s="40"/>
      <c r="F78" s="38">
        <f t="shared" si="2"/>
        <v>39</v>
      </c>
    </row>
    <row r="79" spans="1:6" s="38" customFormat="1" ht="348.6" customHeight="1" x14ac:dyDescent="1.35">
      <c r="A79" s="54" t="e">
        <f>VLOOKUP(F79,'seznam závodníků'!A:B,1,FALSE)</f>
        <v>#N/A</v>
      </c>
      <c r="B79" s="39"/>
      <c r="C79" s="39"/>
      <c r="D79" s="39"/>
      <c r="F79" s="38">
        <f>F77+1</f>
        <v>40</v>
      </c>
    </row>
    <row r="80" spans="1:6" s="41" customFormat="1" ht="175.5" customHeight="1" x14ac:dyDescent="1.25">
      <c r="A80" s="55" t="e">
        <f>VLOOKUP(F80,'seznam závodníků'!A:B,2,FALSE)</f>
        <v>#N/A</v>
      </c>
      <c r="B80" s="40"/>
      <c r="C80" s="40"/>
      <c r="D80" s="40"/>
      <c r="F80" s="38">
        <f t="shared" si="2"/>
        <v>40</v>
      </c>
    </row>
    <row r="81" spans="1:6" s="38" customFormat="1" ht="348.6" customHeight="1" x14ac:dyDescent="1.35">
      <c r="A81" s="54" t="e">
        <f>VLOOKUP(F81,'seznam závodníků'!A:B,1,FALSE)</f>
        <v>#N/A</v>
      </c>
      <c r="B81" s="39"/>
      <c r="C81" s="39"/>
      <c r="D81" s="39"/>
      <c r="F81" s="38">
        <f>F79+1</f>
        <v>41</v>
      </c>
    </row>
    <row r="82" spans="1:6" s="41" customFormat="1" ht="175.5" customHeight="1" x14ac:dyDescent="1.25">
      <c r="A82" s="55" t="e">
        <f>VLOOKUP(F82,'seznam závodníků'!A:B,2,FALSE)</f>
        <v>#N/A</v>
      </c>
      <c r="B82" s="40"/>
      <c r="C82" s="40"/>
      <c r="D82" s="40"/>
      <c r="F82" s="38">
        <f t="shared" si="2"/>
        <v>41</v>
      </c>
    </row>
    <row r="83" spans="1:6" s="38" customFormat="1" ht="348.6" customHeight="1" x14ac:dyDescent="1.35">
      <c r="A83" s="54" t="e">
        <f>VLOOKUP(F83,'seznam závodníků'!A:B,1,FALSE)</f>
        <v>#N/A</v>
      </c>
      <c r="B83" s="39"/>
      <c r="C83" s="39"/>
      <c r="D83" s="39"/>
      <c r="F83" s="38">
        <f>F81+1</f>
        <v>42</v>
      </c>
    </row>
    <row r="84" spans="1:6" s="41" customFormat="1" ht="175.5" customHeight="1" x14ac:dyDescent="1.25">
      <c r="A84" s="55" t="e">
        <f>VLOOKUP(F84,'seznam závodníků'!A:B,2,FALSE)</f>
        <v>#N/A</v>
      </c>
      <c r="B84" s="40"/>
      <c r="C84" s="40"/>
      <c r="D84" s="40"/>
      <c r="F84" s="38">
        <f t="shared" si="2"/>
        <v>42</v>
      </c>
    </row>
    <row r="85" spans="1:6" s="38" customFormat="1" ht="348.6" customHeight="1" x14ac:dyDescent="1.35">
      <c r="A85" s="54" t="e">
        <f>VLOOKUP(F85,'seznam závodníků'!A:B,1,FALSE)</f>
        <v>#N/A</v>
      </c>
      <c r="B85" s="39"/>
      <c r="C85" s="39"/>
      <c r="D85" s="39"/>
      <c r="F85" s="38">
        <f>F83+1</f>
        <v>43</v>
      </c>
    </row>
    <row r="86" spans="1:6" s="41" customFormat="1" ht="175.5" customHeight="1" x14ac:dyDescent="1.25">
      <c r="A86" s="55" t="e">
        <f>VLOOKUP(F86,'seznam závodníků'!A:B,2,FALSE)</f>
        <v>#N/A</v>
      </c>
      <c r="B86" s="40"/>
      <c r="C86" s="40"/>
      <c r="D86" s="40"/>
      <c r="F86" s="38">
        <f t="shared" si="2"/>
        <v>43</v>
      </c>
    </row>
    <row r="87" spans="1:6" s="38" customFormat="1" ht="348.6" customHeight="1" x14ac:dyDescent="1.35">
      <c r="A87" s="54" t="e">
        <f>VLOOKUP(F87,'seznam závodníků'!A:B,1,FALSE)</f>
        <v>#N/A</v>
      </c>
      <c r="B87" s="39"/>
      <c r="C87" s="39"/>
      <c r="D87" s="39"/>
      <c r="F87" s="38">
        <f>F85+1</f>
        <v>44</v>
      </c>
    </row>
    <row r="88" spans="1:6" s="41" customFormat="1" ht="175.5" customHeight="1" x14ac:dyDescent="1.25">
      <c r="A88" s="55" t="e">
        <f>VLOOKUP(F88,'seznam závodníků'!A:B,2,FALSE)</f>
        <v>#N/A</v>
      </c>
      <c r="B88" s="40"/>
      <c r="C88" s="40"/>
      <c r="D88" s="40"/>
      <c r="F88" s="38">
        <f t="shared" si="2"/>
        <v>44</v>
      </c>
    </row>
    <row r="89" spans="1:6" s="38" customFormat="1" ht="348.6" customHeight="1" x14ac:dyDescent="1.35">
      <c r="A89" s="54" t="e">
        <f>VLOOKUP(F89,'seznam závodníků'!A:B,1,FALSE)</f>
        <v>#N/A</v>
      </c>
      <c r="B89" s="39"/>
      <c r="C89" s="39"/>
      <c r="D89" s="39"/>
      <c r="F89" s="38">
        <f>F87+1</f>
        <v>45</v>
      </c>
    </row>
    <row r="90" spans="1:6" s="41" customFormat="1" ht="175.5" customHeight="1" x14ac:dyDescent="1.25">
      <c r="A90" s="55" t="e">
        <f>VLOOKUP(F90,'seznam závodníků'!A:B,2,FALSE)</f>
        <v>#N/A</v>
      </c>
      <c r="B90" s="40"/>
      <c r="C90" s="40"/>
      <c r="D90" s="40"/>
      <c r="F90" s="38">
        <f t="shared" si="2"/>
        <v>45</v>
      </c>
    </row>
    <row r="91" spans="1:6" s="38" customFormat="1" ht="348.6" customHeight="1" x14ac:dyDescent="1.35">
      <c r="A91" s="54" t="e">
        <f>VLOOKUP(F91,'seznam závodníků'!A:B,1,FALSE)</f>
        <v>#N/A</v>
      </c>
      <c r="B91" s="39"/>
      <c r="C91" s="39"/>
      <c r="D91" s="39"/>
      <c r="F91" s="38">
        <f>F89+1</f>
        <v>46</v>
      </c>
    </row>
    <row r="92" spans="1:6" s="41" customFormat="1" ht="175.5" customHeight="1" x14ac:dyDescent="1.25">
      <c r="A92" s="55" t="e">
        <f>VLOOKUP(F92,'seznam závodníků'!A:B,2,FALSE)</f>
        <v>#N/A</v>
      </c>
      <c r="B92" s="40"/>
      <c r="C92" s="40"/>
      <c r="D92" s="40"/>
      <c r="F92" s="38">
        <f t="shared" si="2"/>
        <v>46</v>
      </c>
    </row>
    <row r="93" spans="1:6" s="38" customFormat="1" ht="348.6" customHeight="1" x14ac:dyDescent="1.35">
      <c r="A93" s="54" t="e">
        <f>VLOOKUP(F93,'seznam závodníků'!A:B,1,FALSE)</f>
        <v>#N/A</v>
      </c>
      <c r="B93" s="39"/>
      <c r="C93" s="39"/>
      <c r="D93" s="39"/>
      <c r="F93" s="38">
        <f>F91+1</f>
        <v>47</v>
      </c>
    </row>
    <row r="94" spans="1:6" s="41" customFormat="1" ht="175.5" customHeight="1" x14ac:dyDescent="1.25">
      <c r="A94" s="55" t="e">
        <f>VLOOKUP(F94,'seznam závodníků'!A:B,2,FALSE)</f>
        <v>#N/A</v>
      </c>
      <c r="B94" s="40"/>
      <c r="C94" s="40"/>
      <c r="D94" s="40"/>
      <c r="F94" s="38">
        <f t="shared" ref="F94:F110" si="3">F92+1</f>
        <v>47</v>
      </c>
    </row>
    <row r="95" spans="1:6" s="38" customFormat="1" ht="348.6" customHeight="1" x14ac:dyDescent="1.35">
      <c r="A95" s="54" t="e">
        <f>VLOOKUP(F95,'seznam závodníků'!A:B,1,FALSE)</f>
        <v>#N/A</v>
      </c>
      <c r="B95" s="39"/>
      <c r="C95" s="39"/>
      <c r="D95" s="39"/>
      <c r="F95" s="38">
        <f>F93+1</f>
        <v>48</v>
      </c>
    </row>
    <row r="96" spans="1:6" s="41" customFormat="1" ht="175.5" customHeight="1" x14ac:dyDescent="1.25">
      <c r="A96" s="55" t="e">
        <f>VLOOKUP(F96,'seznam závodníků'!A:B,2,FALSE)</f>
        <v>#N/A</v>
      </c>
      <c r="B96" s="40"/>
      <c r="C96" s="40"/>
      <c r="D96" s="40"/>
      <c r="F96" s="38">
        <f t="shared" si="3"/>
        <v>48</v>
      </c>
    </row>
    <row r="97" spans="1:6" s="38" customFormat="1" ht="348.6" customHeight="1" x14ac:dyDescent="1.35">
      <c r="A97" s="54" t="e">
        <f>VLOOKUP(F97,'seznam závodníků'!A:B,1,FALSE)</f>
        <v>#N/A</v>
      </c>
      <c r="B97" s="39"/>
      <c r="C97" s="39"/>
      <c r="D97" s="39"/>
      <c r="F97" s="38">
        <f>F95+1</f>
        <v>49</v>
      </c>
    </row>
    <row r="98" spans="1:6" s="41" customFormat="1" ht="175.5" customHeight="1" x14ac:dyDescent="1.25">
      <c r="A98" s="55" t="e">
        <f>VLOOKUP(F98,'seznam závodníků'!A:B,2,FALSE)</f>
        <v>#N/A</v>
      </c>
      <c r="B98" s="40"/>
      <c r="C98" s="40"/>
      <c r="D98" s="40"/>
      <c r="F98" s="38">
        <f t="shared" si="3"/>
        <v>49</v>
      </c>
    </row>
    <row r="99" spans="1:6" s="38" customFormat="1" ht="348.6" customHeight="1" x14ac:dyDescent="1.35">
      <c r="A99" s="54" t="e">
        <f>VLOOKUP(F99,'seznam závodníků'!A:B,1,FALSE)</f>
        <v>#N/A</v>
      </c>
      <c r="B99" s="39"/>
      <c r="C99" s="39"/>
      <c r="D99" s="39"/>
      <c r="F99" s="38">
        <f>F97+1</f>
        <v>50</v>
      </c>
    </row>
    <row r="100" spans="1:6" s="41" customFormat="1" ht="175.5" customHeight="1" x14ac:dyDescent="1.25">
      <c r="A100" s="55" t="e">
        <f>VLOOKUP(F100,'seznam závodníků'!A:B,2,FALSE)</f>
        <v>#N/A</v>
      </c>
      <c r="B100" s="40"/>
      <c r="C100" s="40"/>
      <c r="D100" s="40"/>
      <c r="F100" s="38">
        <f t="shared" si="3"/>
        <v>50</v>
      </c>
    </row>
    <row r="101" spans="1:6" s="38" customFormat="1" ht="348.6" customHeight="1" x14ac:dyDescent="1.35">
      <c r="A101" s="54" t="e">
        <f>VLOOKUP(F101,'seznam závodníků'!A:B,1,FALSE)</f>
        <v>#N/A</v>
      </c>
      <c r="B101" s="39"/>
      <c r="C101" s="39"/>
      <c r="D101" s="39"/>
      <c r="F101" s="38">
        <f>F99+1</f>
        <v>51</v>
      </c>
    </row>
    <row r="102" spans="1:6" s="41" customFormat="1" ht="175.5" customHeight="1" x14ac:dyDescent="1.25">
      <c r="A102" s="55" t="e">
        <f>VLOOKUP(F102,'seznam závodníků'!A:B,2,FALSE)</f>
        <v>#N/A</v>
      </c>
      <c r="B102" s="40"/>
      <c r="C102" s="40"/>
      <c r="D102" s="40"/>
      <c r="F102" s="38">
        <f t="shared" si="3"/>
        <v>51</v>
      </c>
    </row>
    <row r="103" spans="1:6" s="38" customFormat="1" ht="348.6" customHeight="1" x14ac:dyDescent="1.35">
      <c r="A103" s="54" t="e">
        <f>VLOOKUP(F103,'seznam závodníků'!A:B,1,FALSE)</f>
        <v>#N/A</v>
      </c>
      <c r="B103" s="39"/>
      <c r="C103" s="39"/>
      <c r="D103" s="39"/>
      <c r="F103" s="38">
        <f>F101+1</f>
        <v>52</v>
      </c>
    </row>
    <row r="104" spans="1:6" s="41" customFormat="1" ht="175.5" customHeight="1" x14ac:dyDescent="1.25">
      <c r="A104" s="55" t="e">
        <f>VLOOKUP(F104,'seznam závodníků'!A:B,2,FALSE)</f>
        <v>#N/A</v>
      </c>
      <c r="B104" s="40"/>
      <c r="C104" s="40"/>
      <c r="D104" s="40"/>
      <c r="F104" s="38">
        <f t="shared" si="3"/>
        <v>52</v>
      </c>
    </row>
    <row r="105" spans="1:6" s="38" customFormat="1" ht="348.6" customHeight="1" x14ac:dyDescent="1.35">
      <c r="A105" s="54" t="e">
        <f>VLOOKUP(F105,'seznam závodníků'!A:B,1,FALSE)</f>
        <v>#N/A</v>
      </c>
      <c r="B105" s="39"/>
      <c r="C105" s="39"/>
      <c r="D105" s="39"/>
      <c r="F105" s="38">
        <f>F103+1</f>
        <v>53</v>
      </c>
    </row>
    <row r="106" spans="1:6" s="41" customFormat="1" ht="175.5" customHeight="1" x14ac:dyDescent="1.25">
      <c r="A106" s="55" t="e">
        <f>VLOOKUP(F106,'seznam závodníků'!A:B,2,FALSE)</f>
        <v>#N/A</v>
      </c>
      <c r="B106" s="40"/>
      <c r="C106" s="40"/>
      <c r="D106" s="40"/>
      <c r="F106" s="38">
        <f t="shared" si="3"/>
        <v>53</v>
      </c>
    </row>
    <row r="107" spans="1:6" s="38" customFormat="1" ht="348.6" customHeight="1" x14ac:dyDescent="1.35">
      <c r="A107" s="54" t="e">
        <f>VLOOKUP(F107,'seznam závodníků'!A:B,1,FALSE)</f>
        <v>#N/A</v>
      </c>
      <c r="B107" s="39"/>
      <c r="C107" s="39"/>
      <c r="D107" s="39"/>
      <c r="F107" s="38">
        <f>F105+1</f>
        <v>54</v>
      </c>
    </row>
    <row r="108" spans="1:6" s="41" customFormat="1" ht="175.5" customHeight="1" x14ac:dyDescent="1.25">
      <c r="A108" s="55" t="e">
        <f>VLOOKUP(F108,'seznam závodníků'!A:B,2,FALSE)</f>
        <v>#N/A</v>
      </c>
      <c r="B108" s="40"/>
      <c r="C108" s="40"/>
      <c r="D108" s="40"/>
      <c r="F108" s="38">
        <f t="shared" si="3"/>
        <v>54</v>
      </c>
    </row>
    <row r="109" spans="1:6" s="38" customFormat="1" ht="348.6" customHeight="1" x14ac:dyDescent="1.35">
      <c r="A109" s="54" t="e">
        <f>VLOOKUP(F109,'seznam závodníků'!A:B,1,FALSE)</f>
        <v>#N/A</v>
      </c>
      <c r="B109" s="39"/>
      <c r="C109" s="39"/>
      <c r="D109" s="39"/>
      <c r="F109" s="38">
        <f>F107+1</f>
        <v>55</v>
      </c>
    </row>
    <row r="110" spans="1:6" s="41" customFormat="1" ht="175.5" customHeight="1" x14ac:dyDescent="1.25">
      <c r="A110" s="55" t="e">
        <f>VLOOKUP(F110,'seznam závodníků'!A:B,2,FALSE)</f>
        <v>#N/A</v>
      </c>
      <c r="B110" s="40"/>
      <c r="C110" s="40"/>
      <c r="D110" s="40"/>
      <c r="F110" s="38">
        <f t="shared" si="3"/>
        <v>55</v>
      </c>
    </row>
    <row r="111" spans="1:6" s="38" customFormat="1" ht="348.6" customHeight="1" x14ac:dyDescent="1.35">
      <c r="A111" s="54" t="e">
        <f>VLOOKUP(F111,'seznam závodníků'!A:B,1,FALSE)</f>
        <v>#N/A</v>
      </c>
      <c r="B111" s="39"/>
      <c r="C111" s="39"/>
      <c r="D111" s="39"/>
      <c r="F111" s="38">
        <f>F109+1</f>
        <v>56</v>
      </c>
    </row>
    <row r="112" spans="1:6" s="41" customFormat="1" ht="175.5" customHeight="1" x14ac:dyDescent="1.25">
      <c r="A112" s="55" t="e">
        <f>VLOOKUP(F112,'seznam závodníků'!A:B,2,FALSE)</f>
        <v>#N/A</v>
      </c>
      <c r="B112" s="40"/>
      <c r="C112" s="40"/>
      <c r="D112" s="40"/>
      <c r="F112" s="38">
        <f t="shared" ref="F112:F128" si="4">F110+1</f>
        <v>56</v>
      </c>
    </row>
    <row r="113" spans="1:6" s="38" customFormat="1" ht="348.6" customHeight="1" x14ac:dyDescent="1.35">
      <c r="A113" s="54" t="e">
        <f>VLOOKUP(F113,'seznam závodníků'!A:B,1,FALSE)</f>
        <v>#N/A</v>
      </c>
      <c r="B113" s="39"/>
      <c r="C113" s="39"/>
      <c r="D113" s="39"/>
      <c r="F113" s="38">
        <f>F111+1</f>
        <v>57</v>
      </c>
    </row>
    <row r="114" spans="1:6" s="41" customFormat="1" ht="175.5" customHeight="1" x14ac:dyDescent="1.25">
      <c r="A114" s="55" t="e">
        <f>VLOOKUP(F114,'seznam závodníků'!A:B,2,FALSE)</f>
        <v>#N/A</v>
      </c>
      <c r="B114" s="40"/>
      <c r="C114" s="40"/>
      <c r="D114" s="40"/>
      <c r="F114" s="38">
        <f t="shared" si="4"/>
        <v>57</v>
      </c>
    </row>
    <row r="115" spans="1:6" s="38" customFormat="1" ht="348.6" customHeight="1" x14ac:dyDescent="1.35">
      <c r="A115" s="54" t="e">
        <f>VLOOKUP(F115,'seznam závodníků'!A:B,1,FALSE)</f>
        <v>#N/A</v>
      </c>
      <c r="B115" s="39"/>
      <c r="C115" s="39"/>
      <c r="D115" s="39"/>
      <c r="F115" s="38">
        <f>F113+1</f>
        <v>58</v>
      </c>
    </row>
    <row r="116" spans="1:6" s="41" customFormat="1" ht="175.5" customHeight="1" x14ac:dyDescent="1.25">
      <c r="A116" s="55" t="e">
        <f>VLOOKUP(F116,'seznam závodníků'!A:B,2,FALSE)</f>
        <v>#N/A</v>
      </c>
      <c r="B116" s="40"/>
      <c r="C116" s="40"/>
      <c r="D116" s="40"/>
      <c r="F116" s="38">
        <f t="shared" si="4"/>
        <v>58</v>
      </c>
    </row>
    <row r="117" spans="1:6" s="38" customFormat="1" ht="348.6" customHeight="1" x14ac:dyDescent="1.35">
      <c r="A117" s="54" t="e">
        <f>VLOOKUP(F117,'seznam závodníků'!A:B,1,FALSE)</f>
        <v>#N/A</v>
      </c>
      <c r="B117" s="39"/>
      <c r="C117" s="39"/>
      <c r="D117" s="39"/>
      <c r="F117" s="38">
        <f>F115+1</f>
        <v>59</v>
      </c>
    </row>
    <row r="118" spans="1:6" s="41" customFormat="1" ht="175.5" customHeight="1" x14ac:dyDescent="1.25">
      <c r="A118" s="55" t="e">
        <f>VLOOKUP(F118,'seznam závodníků'!A:B,2,FALSE)</f>
        <v>#N/A</v>
      </c>
      <c r="B118" s="40"/>
      <c r="C118" s="40"/>
      <c r="D118" s="40"/>
      <c r="F118" s="38">
        <f t="shared" si="4"/>
        <v>59</v>
      </c>
    </row>
    <row r="119" spans="1:6" s="38" customFormat="1" ht="348.6" customHeight="1" x14ac:dyDescent="1.35">
      <c r="A119" s="54" t="e">
        <f>VLOOKUP(F119,'seznam závodníků'!A:B,1,FALSE)</f>
        <v>#N/A</v>
      </c>
      <c r="B119" s="39"/>
      <c r="C119" s="39"/>
      <c r="D119" s="39"/>
      <c r="F119" s="38">
        <f>F117+1</f>
        <v>60</v>
      </c>
    </row>
    <row r="120" spans="1:6" s="41" customFormat="1" ht="175.5" customHeight="1" x14ac:dyDescent="1.25">
      <c r="A120" s="55" t="e">
        <f>VLOOKUP(F120,'seznam závodníků'!A:B,2,FALSE)</f>
        <v>#N/A</v>
      </c>
      <c r="B120" s="40"/>
      <c r="C120" s="40"/>
      <c r="D120" s="40"/>
      <c r="F120" s="38">
        <f t="shared" si="4"/>
        <v>60</v>
      </c>
    </row>
    <row r="121" spans="1:6" s="38" customFormat="1" ht="348.6" customHeight="1" x14ac:dyDescent="1.35">
      <c r="A121" s="54" t="e">
        <f>VLOOKUP(F121,'seznam závodníků'!A:B,1,FALSE)</f>
        <v>#N/A</v>
      </c>
      <c r="B121" s="39"/>
      <c r="C121" s="39"/>
      <c r="D121" s="39"/>
      <c r="F121" s="38">
        <f>F119+1</f>
        <v>61</v>
      </c>
    </row>
    <row r="122" spans="1:6" s="41" customFormat="1" ht="175.5" customHeight="1" x14ac:dyDescent="1.25">
      <c r="A122" s="55" t="e">
        <f>VLOOKUP(F122,'seznam závodníků'!A:B,2,FALSE)</f>
        <v>#N/A</v>
      </c>
      <c r="B122" s="40"/>
      <c r="C122" s="40"/>
      <c r="D122" s="40"/>
      <c r="F122" s="38">
        <f t="shared" si="4"/>
        <v>61</v>
      </c>
    </row>
    <row r="123" spans="1:6" s="38" customFormat="1" ht="348.6" customHeight="1" x14ac:dyDescent="1.35">
      <c r="A123" s="54" t="e">
        <f>VLOOKUP(F123,'seznam závodníků'!A:B,1,FALSE)</f>
        <v>#N/A</v>
      </c>
      <c r="B123" s="39"/>
      <c r="C123" s="39"/>
      <c r="D123" s="39"/>
      <c r="F123" s="38">
        <f>F121+1</f>
        <v>62</v>
      </c>
    </row>
    <row r="124" spans="1:6" s="41" customFormat="1" ht="175.5" customHeight="1" x14ac:dyDescent="1.25">
      <c r="A124" s="55" t="e">
        <f>VLOOKUP(F124,'seznam závodníků'!A:B,2,FALSE)</f>
        <v>#N/A</v>
      </c>
      <c r="B124" s="40"/>
      <c r="C124" s="40"/>
      <c r="D124" s="40"/>
      <c r="F124" s="38">
        <f t="shared" si="4"/>
        <v>62</v>
      </c>
    </row>
    <row r="125" spans="1:6" s="38" customFormat="1" ht="348.6" customHeight="1" x14ac:dyDescent="1.35">
      <c r="A125" s="54" t="e">
        <f>VLOOKUP(F125,'seznam závodníků'!A:B,1,FALSE)</f>
        <v>#N/A</v>
      </c>
      <c r="B125" s="39"/>
      <c r="C125" s="39"/>
      <c r="D125" s="39"/>
      <c r="F125" s="38">
        <f>F123+1</f>
        <v>63</v>
      </c>
    </row>
    <row r="126" spans="1:6" s="41" customFormat="1" ht="175.5" customHeight="1" x14ac:dyDescent="1.55">
      <c r="A126" s="55" t="e">
        <f>VLOOKUP(F126,'seznam závodníků'!A:B,2,FALSE)</f>
        <v>#N/A</v>
      </c>
      <c r="B126" s="40"/>
      <c r="C126" s="40"/>
      <c r="D126" s="40"/>
      <c r="F126" s="38">
        <f t="shared" si="4"/>
        <v>63</v>
      </c>
    </row>
    <row r="127" spans="1:6" s="38" customFormat="1" ht="348.6" customHeight="1" x14ac:dyDescent="1.65">
      <c r="A127" s="54" t="e">
        <f>VLOOKUP(F127,'seznam závodníků'!A:B,1,FALSE)</f>
        <v>#N/A</v>
      </c>
      <c r="B127" s="39"/>
      <c r="C127" s="39"/>
      <c r="D127" s="39"/>
      <c r="F127" s="38">
        <f>F125+1</f>
        <v>64</v>
      </c>
    </row>
    <row r="128" spans="1:6" s="41" customFormat="1" ht="175.5" customHeight="1" x14ac:dyDescent="1.55">
      <c r="A128" s="55" t="e">
        <f>VLOOKUP(F128,'seznam závodníků'!A:B,2,FALSE)</f>
        <v>#N/A</v>
      </c>
      <c r="B128" s="40"/>
      <c r="C128" s="40"/>
      <c r="D128" s="40"/>
      <c r="F128" s="38">
        <f t="shared" si="4"/>
        <v>64</v>
      </c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7"/>
  <sheetViews>
    <sheetView topLeftCell="A44" workbookViewId="0">
      <selection activeCell="N23" sqref="N23"/>
    </sheetView>
  </sheetViews>
  <sheetFormatPr defaultColWidth="9.109375" defaultRowHeight="14.4" x14ac:dyDescent="0.3"/>
  <cols>
    <col min="1" max="1" width="13.44140625" style="32" bestFit="1" customWidth="1"/>
    <col min="2" max="2" width="26.5546875" style="32" bestFit="1" customWidth="1"/>
    <col min="3" max="3" width="18.5546875" style="32" bestFit="1" customWidth="1"/>
    <col min="4" max="7" width="7" style="30" customWidth="1"/>
    <col min="8" max="16384" width="9.109375" style="32"/>
  </cols>
  <sheetData>
    <row r="1" spans="1:7" s="30" customFormat="1" ht="24.75" customHeight="1" x14ac:dyDescent="0.3">
      <c r="A1" s="28" t="s">
        <v>23</v>
      </c>
      <c r="B1" s="28" t="s">
        <v>8</v>
      </c>
      <c r="C1" s="28" t="s">
        <v>9</v>
      </c>
      <c r="D1" s="28" t="s">
        <v>10</v>
      </c>
      <c r="E1" s="28" t="s">
        <v>11</v>
      </c>
      <c r="F1" s="28" t="s">
        <v>12</v>
      </c>
      <c r="G1" s="29" t="s">
        <v>13</v>
      </c>
    </row>
    <row r="2" spans="1:7" ht="24.75" customHeight="1" x14ac:dyDescent="0.25">
      <c r="A2" s="31">
        <v>1</v>
      </c>
      <c r="B2" s="31" t="str">
        <f>VLOOKUP(A2,'seznam závodníků'!A:C,2,FALSE)</f>
        <v>Sokol Řeporyje - Gymstar</v>
      </c>
      <c r="C2" s="31" t="str">
        <f>VLOOKUP(A2,'seznam závodníků'!A:C,3,FALSE)</f>
        <v>kategorie 0 mimi</v>
      </c>
      <c r="D2" s="28"/>
      <c r="E2" s="28"/>
      <c r="F2" s="28"/>
      <c r="G2" s="28"/>
    </row>
    <row r="3" spans="1:7" ht="24.75" customHeight="1" x14ac:dyDescent="0.25"/>
    <row r="4" spans="1:7" ht="24.75" customHeight="1" x14ac:dyDescent="0.3">
      <c r="A4" s="28" t="s">
        <v>23</v>
      </c>
      <c r="B4" s="28" t="s">
        <v>8</v>
      </c>
      <c r="C4" s="28" t="s">
        <v>9</v>
      </c>
      <c r="D4" s="28" t="s">
        <v>14</v>
      </c>
      <c r="E4" s="28" t="s">
        <v>15</v>
      </c>
      <c r="F4" s="28" t="s">
        <v>16</v>
      </c>
      <c r="G4" s="29" t="s">
        <v>17</v>
      </c>
    </row>
    <row r="5" spans="1:7" ht="24.75" customHeight="1" x14ac:dyDescent="0.25">
      <c r="A5" s="31">
        <v>1</v>
      </c>
      <c r="B5" s="31" t="str">
        <f>VLOOKUP(A5,'seznam závodníků'!A:C,2,FALSE)</f>
        <v>Sokol Řeporyje - Gymstar</v>
      </c>
      <c r="C5" s="31" t="str">
        <f>VLOOKUP(A5,'seznam závodníků'!A:C,3,FALSE)</f>
        <v>kategorie 0 mimi</v>
      </c>
      <c r="D5" s="28"/>
      <c r="E5" s="28"/>
      <c r="F5" s="28"/>
      <c r="G5" s="28"/>
    </row>
    <row r="6" spans="1:7" ht="24.75" customHeight="1" x14ac:dyDescent="0.25"/>
    <row r="7" spans="1:7" s="30" customFormat="1" ht="24.75" customHeight="1" x14ac:dyDescent="0.3">
      <c r="A7" s="28" t="s">
        <v>23</v>
      </c>
      <c r="B7" s="28" t="s">
        <v>8</v>
      </c>
      <c r="C7" s="28" t="s">
        <v>9</v>
      </c>
      <c r="D7" s="28" t="s">
        <v>10</v>
      </c>
      <c r="E7" s="28" t="s">
        <v>11</v>
      </c>
      <c r="F7" s="28" t="s">
        <v>12</v>
      </c>
      <c r="G7" s="29" t="s">
        <v>13</v>
      </c>
    </row>
    <row r="8" spans="1:7" ht="24.75" customHeight="1" x14ac:dyDescent="0.25">
      <c r="A8" s="31">
        <v>2</v>
      </c>
      <c r="B8" s="31" t="str">
        <f>VLOOKUP(A8,'seznam závodníků'!A:C,2,FALSE)</f>
        <v>SK Pohyb pro život - Čtyřllístek</v>
      </c>
      <c r="C8" s="31" t="str">
        <f>VLOOKUP(A8,'seznam závodníků'!A:C,3,FALSE)</f>
        <v>kategorie 0 mimi</v>
      </c>
      <c r="D8" s="28"/>
      <c r="E8" s="28"/>
      <c r="F8" s="28"/>
      <c r="G8" s="28"/>
    </row>
    <row r="9" spans="1:7" ht="24.75" customHeight="1" x14ac:dyDescent="0.25"/>
    <row r="10" spans="1:7" ht="24.75" customHeight="1" x14ac:dyDescent="0.3">
      <c r="A10" s="28" t="s">
        <v>23</v>
      </c>
      <c r="B10" s="28" t="s">
        <v>8</v>
      </c>
      <c r="C10" s="28" t="s">
        <v>9</v>
      </c>
      <c r="D10" s="28" t="s">
        <v>14</v>
      </c>
      <c r="E10" s="28" t="s">
        <v>15</v>
      </c>
      <c r="F10" s="28" t="s">
        <v>16</v>
      </c>
      <c r="G10" s="29" t="s">
        <v>17</v>
      </c>
    </row>
    <row r="11" spans="1:7" ht="24.75" customHeight="1" x14ac:dyDescent="0.25">
      <c r="A11" s="31">
        <v>2</v>
      </c>
      <c r="B11" s="31" t="str">
        <f>VLOOKUP(A11,'seznam závodníků'!A:C,2,FALSE)</f>
        <v>SK Pohyb pro život - Čtyřllístek</v>
      </c>
      <c r="C11" s="31" t="str">
        <f>VLOOKUP(A11,'seznam závodníků'!A:C,3,FALSE)</f>
        <v>kategorie 0 mimi</v>
      </c>
      <c r="D11" s="28"/>
      <c r="E11" s="28"/>
      <c r="F11" s="28"/>
      <c r="G11" s="28"/>
    </row>
    <row r="12" spans="1:7" ht="24.75" customHeight="1" x14ac:dyDescent="0.25"/>
    <row r="13" spans="1:7" ht="24.75" customHeight="1" x14ac:dyDescent="0.3">
      <c r="A13" s="28" t="s">
        <v>23</v>
      </c>
      <c r="B13" s="28" t="s">
        <v>8</v>
      </c>
      <c r="C13" s="28" t="s">
        <v>9</v>
      </c>
      <c r="D13" s="28" t="s">
        <v>10</v>
      </c>
      <c r="E13" s="28" t="s">
        <v>11</v>
      </c>
      <c r="F13" s="28" t="s">
        <v>12</v>
      </c>
      <c r="G13" s="29" t="s">
        <v>13</v>
      </c>
    </row>
    <row r="14" spans="1:7" ht="24.75" customHeight="1" x14ac:dyDescent="0.25">
      <c r="A14" s="31">
        <v>3</v>
      </c>
      <c r="B14" s="31" t="str">
        <f>VLOOKUP(A14,'seznam závodníků'!A:C,2,FALSE)</f>
        <v>GK TJ Sokol Frýdek - Místek</v>
      </c>
      <c r="C14" s="31" t="str">
        <f>VLOOKUP(A14,'seznam závodníků'!A:C,3,FALSE)</f>
        <v>kategorie 0 mimi</v>
      </c>
      <c r="D14" s="28"/>
      <c r="E14" s="28"/>
      <c r="F14" s="28"/>
      <c r="G14" s="28"/>
    </row>
    <row r="15" spans="1:7" ht="24.75" customHeight="1" x14ac:dyDescent="0.25"/>
    <row r="16" spans="1:7" ht="24.75" customHeight="1" x14ac:dyDescent="0.3">
      <c r="A16" s="28" t="s">
        <v>23</v>
      </c>
      <c r="B16" s="28" t="s">
        <v>8</v>
      </c>
      <c r="C16" s="28" t="s">
        <v>9</v>
      </c>
      <c r="D16" s="28" t="s">
        <v>14</v>
      </c>
      <c r="E16" s="28" t="s">
        <v>15</v>
      </c>
      <c r="F16" s="28" t="s">
        <v>16</v>
      </c>
      <c r="G16" s="29" t="s">
        <v>17</v>
      </c>
    </row>
    <row r="17" spans="1:7" ht="24.75" customHeight="1" x14ac:dyDescent="0.25">
      <c r="A17" s="31">
        <v>3</v>
      </c>
      <c r="B17" s="31" t="str">
        <f>VLOOKUP(A17,'seznam závodníků'!A:C,2,FALSE)</f>
        <v>GK TJ Sokol Frýdek - Místek</v>
      </c>
      <c r="C17" s="31" t="str">
        <f>VLOOKUP(A17,'seznam závodníků'!A:C,3,FALSE)</f>
        <v>kategorie 0 mimi</v>
      </c>
      <c r="D17" s="28"/>
      <c r="E17" s="28"/>
      <c r="F17" s="28"/>
      <c r="G17" s="28"/>
    </row>
    <row r="18" spans="1:7" ht="24.75" customHeight="1" x14ac:dyDescent="0.25"/>
    <row r="19" spans="1:7" ht="24.75" customHeight="1" x14ac:dyDescent="0.3">
      <c r="A19" s="28" t="s">
        <v>23</v>
      </c>
      <c r="B19" s="28" t="s">
        <v>8</v>
      </c>
      <c r="C19" s="28" t="s">
        <v>9</v>
      </c>
      <c r="D19" s="28" t="s">
        <v>10</v>
      </c>
      <c r="E19" s="28" t="s">
        <v>11</v>
      </c>
      <c r="F19" s="28" t="s">
        <v>12</v>
      </c>
      <c r="G19" s="29" t="s">
        <v>13</v>
      </c>
    </row>
    <row r="20" spans="1:7" ht="24.75" customHeight="1" x14ac:dyDescent="0.25">
      <c r="A20" s="31">
        <v>4</v>
      </c>
      <c r="B20" s="31" t="str">
        <f>VLOOKUP(A20,'seznam závodníků'!A:C,2,FALSE)</f>
        <v>Gym Dobřichovice</v>
      </c>
      <c r="C20" s="31" t="str">
        <f>VLOOKUP(A20,'seznam závodníků'!A:C,3,FALSE)</f>
        <v>kategorie 0 mimi</v>
      </c>
      <c r="D20" s="28"/>
      <c r="E20" s="28"/>
      <c r="F20" s="28"/>
      <c r="G20" s="28"/>
    </row>
    <row r="21" spans="1:7" ht="24.75" customHeight="1" x14ac:dyDescent="0.25"/>
    <row r="22" spans="1:7" ht="24.75" customHeight="1" x14ac:dyDescent="0.3">
      <c r="A22" s="28" t="s">
        <v>23</v>
      </c>
      <c r="B22" s="28" t="s">
        <v>8</v>
      </c>
      <c r="C22" s="28" t="s">
        <v>9</v>
      </c>
      <c r="D22" s="28" t="s">
        <v>14</v>
      </c>
      <c r="E22" s="28" t="s">
        <v>15</v>
      </c>
      <c r="F22" s="28" t="s">
        <v>16</v>
      </c>
      <c r="G22" s="29" t="s">
        <v>17</v>
      </c>
    </row>
    <row r="23" spans="1:7" ht="24.75" customHeight="1" x14ac:dyDescent="0.25">
      <c r="A23" s="31">
        <v>4</v>
      </c>
      <c r="B23" s="31" t="str">
        <f>VLOOKUP(A23,'seznam závodníků'!A:C,2,FALSE)</f>
        <v>Gym Dobřichovice</v>
      </c>
      <c r="C23" s="31" t="str">
        <f>VLOOKUP(A23,'seznam závodníků'!A:C,3,FALSE)</f>
        <v>kategorie 0 mimi</v>
      </c>
      <c r="D23" s="28"/>
      <c r="E23" s="28"/>
      <c r="F23" s="28"/>
      <c r="G23" s="28"/>
    </row>
    <row r="24" spans="1:7" ht="24.75" customHeight="1" x14ac:dyDescent="0.25"/>
    <row r="25" spans="1:7" ht="24.75" customHeight="1" x14ac:dyDescent="0.3">
      <c r="A25" s="28" t="s">
        <v>23</v>
      </c>
      <c r="B25" s="28" t="s">
        <v>8</v>
      </c>
      <c r="C25" s="28" t="s">
        <v>9</v>
      </c>
      <c r="D25" s="28" t="s">
        <v>10</v>
      </c>
      <c r="E25" s="28" t="s">
        <v>11</v>
      </c>
      <c r="F25" s="28" t="s">
        <v>12</v>
      </c>
      <c r="G25" s="29" t="s">
        <v>13</v>
      </c>
    </row>
    <row r="26" spans="1:7" ht="24.75" customHeight="1" x14ac:dyDescent="0.25">
      <c r="A26" s="31">
        <v>5</v>
      </c>
      <c r="B26" s="31" t="str">
        <f>VLOOKUP(A26,'seznam závodníků'!A:C,2,FALSE)</f>
        <v>Gymnastika Dobříš</v>
      </c>
      <c r="C26" s="31" t="str">
        <f>VLOOKUP(A26,'seznam závodníků'!A:C,3,FALSE)</f>
        <v>kategorie 0 mimi</v>
      </c>
      <c r="D26" s="28"/>
      <c r="E26" s="28"/>
      <c r="F26" s="28"/>
      <c r="G26" s="28"/>
    </row>
    <row r="27" spans="1:7" ht="24.75" customHeight="1" x14ac:dyDescent="0.25"/>
    <row r="28" spans="1:7" ht="24.75" customHeight="1" x14ac:dyDescent="0.3">
      <c r="A28" s="28" t="s">
        <v>23</v>
      </c>
      <c r="B28" s="28" t="s">
        <v>8</v>
      </c>
      <c r="C28" s="28" t="s">
        <v>9</v>
      </c>
      <c r="D28" s="28" t="s">
        <v>14</v>
      </c>
      <c r="E28" s="28" t="s">
        <v>15</v>
      </c>
      <c r="F28" s="28" t="s">
        <v>16</v>
      </c>
      <c r="G28" s="29" t="s">
        <v>17</v>
      </c>
    </row>
    <row r="29" spans="1:7" ht="24.75" customHeight="1" x14ac:dyDescent="0.25">
      <c r="A29" s="31">
        <v>5</v>
      </c>
      <c r="B29" s="31" t="str">
        <f>VLOOKUP(A29,'seznam závodníků'!A:C,2,FALSE)</f>
        <v>Gymnastika Dobříš</v>
      </c>
      <c r="C29" s="31" t="str">
        <f>VLOOKUP(A29,'seznam závodníků'!A:C,3,FALSE)</f>
        <v>kategorie 0 mimi</v>
      </c>
      <c r="D29" s="28"/>
      <c r="E29" s="28"/>
      <c r="F29" s="28"/>
      <c r="G29" s="28"/>
    </row>
    <row r="30" spans="1:7" ht="24.75" customHeight="1" x14ac:dyDescent="0.25"/>
    <row r="31" spans="1:7" ht="24.75" customHeight="1" x14ac:dyDescent="0.3">
      <c r="A31" s="28" t="s">
        <v>23</v>
      </c>
      <c r="B31" s="28" t="s">
        <v>8</v>
      </c>
      <c r="C31" s="28" t="s">
        <v>9</v>
      </c>
      <c r="D31" s="28" t="s">
        <v>10</v>
      </c>
      <c r="E31" s="28" t="s">
        <v>11</v>
      </c>
      <c r="F31" s="28" t="s">
        <v>12</v>
      </c>
      <c r="G31" s="29" t="s">
        <v>13</v>
      </c>
    </row>
    <row r="32" spans="1:7" ht="24.75" customHeight="1" x14ac:dyDescent="0.25">
      <c r="A32" s="31">
        <v>6</v>
      </c>
      <c r="B32" s="31" t="str">
        <f>VLOOKUP(A32,'seznam závodníků'!A:C,2,FALSE)</f>
        <v>ZRUŠENO</v>
      </c>
      <c r="C32" s="31" t="str">
        <f>VLOOKUP(A32,'seznam závodníků'!A:C,3,FALSE)</f>
        <v>kategorie 0</v>
      </c>
      <c r="D32" s="28"/>
      <c r="E32" s="28"/>
      <c r="F32" s="28"/>
      <c r="G32" s="28"/>
    </row>
    <row r="33" spans="1:7" ht="24.75" customHeight="1" x14ac:dyDescent="0.25"/>
    <row r="34" spans="1:7" ht="24.75" customHeight="1" x14ac:dyDescent="0.3">
      <c r="A34" s="28" t="s">
        <v>23</v>
      </c>
      <c r="B34" s="28" t="s">
        <v>8</v>
      </c>
      <c r="C34" s="28" t="s">
        <v>9</v>
      </c>
      <c r="D34" s="28" t="s">
        <v>14</v>
      </c>
      <c r="E34" s="28" t="s">
        <v>15</v>
      </c>
      <c r="F34" s="28" t="s">
        <v>16</v>
      </c>
      <c r="G34" s="29" t="s">
        <v>17</v>
      </c>
    </row>
    <row r="35" spans="1:7" ht="24.75" customHeight="1" x14ac:dyDescent="0.25">
      <c r="A35" s="31">
        <v>6</v>
      </c>
      <c r="B35" s="31" t="str">
        <f>VLOOKUP(A35,'seznam závodníků'!A:C,2,FALSE)</f>
        <v>ZRUŠENO</v>
      </c>
      <c r="C35" s="31" t="str">
        <f>VLOOKUP(A35,'seznam závodníků'!A:C,3,FALSE)</f>
        <v>kategorie 0</v>
      </c>
      <c r="D35" s="28"/>
      <c r="E35" s="28"/>
      <c r="F35" s="28"/>
      <c r="G35" s="28"/>
    </row>
    <row r="36" spans="1:7" ht="24.75" customHeight="1" x14ac:dyDescent="0.25"/>
    <row r="37" spans="1:7" ht="24.75" customHeight="1" x14ac:dyDescent="0.3">
      <c r="A37" s="28" t="s">
        <v>23</v>
      </c>
      <c r="B37" s="28" t="s">
        <v>8</v>
      </c>
      <c r="C37" s="28" t="s">
        <v>9</v>
      </c>
      <c r="D37" s="28" t="s">
        <v>10</v>
      </c>
      <c r="E37" s="28" t="s">
        <v>11</v>
      </c>
      <c r="F37" s="28" t="s">
        <v>12</v>
      </c>
      <c r="G37" s="29" t="s">
        <v>13</v>
      </c>
    </row>
    <row r="38" spans="1:7" ht="24.75" customHeight="1" x14ac:dyDescent="0.25">
      <c r="A38" s="31">
        <v>7</v>
      </c>
      <c r="B38" s="31" t="str">
        <f>VLOOKUP(A38,'seznam závodníků'!A:C,2,FALSE)</f>
        <v>GK TJ Sokol Frýdek - Místek</v>
      </c>
      <c r="C38" s="31" t="str">
        <f>VLOOKUP(A38,'seznam závodníků'!A:C,3,FALSE)</f>
        <v>kategorie 0</v>
      </c>
      <c r="D38" s="28"/>
      <c r="E38" s="28"/>
      <c r="F38" s="28"/>
      <c r="G38" s="28"/>
    </row>
    <row r="39" spans="1:7" ht="24.75" customHeight="1" x14ac:dyDescent="0.25"/>
    <row r="40" spans="1:7" ht="24.75" customHeight="1" x14ac:dyDescent="0.3">
      <c r="A40" s="28" t="s">
        <v>23</v>
      </c>
      <c r="B40" s="28" t="s">
        <v>8</v>
      </c>
      <c r="C40" s="28" t="s">
        <v>9</v>
      </c>
      <c r="D40" s="28" t="s">
        <v>14</v>
      </c>
      <c r="E40" s="28" t="s">
        <v>15</v>
      </c>
      <c r="F40" s="28" t="s">
        <v>16</v>
      </c>
      <c r="G40" s="29" t="s">
        <v>17</v>
      </c>
    </row>
    <row r="41" spans="1:7" ht="24.75" customHeight="1" x14ac:dyDescent="0.25">
      <c r="A41" s="31">
        <v>7</v>
      </c>
      <c r="B41" s="31" t="str">
        <f>VLOOKUP(A41,'seznam závodníků'!A:C,2,FALSE)</f>
        <v>GK TJ Sokol Frýdek - Místek</v>
      </c>
      <c r="C41" s="31" t="str">
        <f>VLOOKUP(A41,'seznam závodníků'!A:C,3,FALSE)</f>
        <v>kategorie 0</v>
      </c>
      <c r="D41" s="28"/>
      <c r="E41" s="28"/>
      <c r="F41" s="28"/>
      <c r="G41" s="28"/>
    </row>
    <row r="42" spans="1:7" ht="24.75" customHeight="1" x14ac:dyDescent="0.25"/>
    <row r="43" spans="1:7" ht="24.75" customHeight="1" x14ac:dyDescent="0.3">
      <c r="A43" s="28" t="s">
        <v>23</v>
      </c>
      <c r="B43" s="28" t="s">
        <v>8</v>
      </c>
      <c r="C43" s="28" t="s">
        <v>9</v>
      </c>
      <c r="D43" s="28" t="s">
        <v>10</v>
      </c>
      <c r="E43" s="28" t="s">
        <v>11</v>
      </c>
      <c r="F43" s="28" t="s">
        <v>12</v>
      </c>
      <c r="G43" s="29" t="s">
        <v>13</v>
      </c>
    </row>
    <row r="44" spans="1:7" ht="24.75" customHeight="1" x14ac:dyDescent="0.25">
      <c r="A44" s="31">
        <v>8</v>
      </c>
      <c r="B44" s="31" t="str">
        <f>VLOOKUP(A44,'seznam závodníků'!A:C,2,FALSE)</f>
        <v xml:space="preserve">Gym Dobřichovice </v>
      </c>
      <c r="C44" s="31" t="str">
        <f>VLOOKUP(A44,'seznam závodníků'!A:C,3,FALSE)</f>
        <v>kategorie 0</v>
      </c>
      <c r="D44" s="28"/>
      <c r="E44" s="28"/>
      <c r="F44" s="28"/>
      <c r="G44" s="28"/>
    </row>
    <row r="45" spans="1:7" ht="24.75" customHeight="1" x14ac:dyDescent="0.25"/>
    <row r="46" spans="1:7" ht="24.75" customHeight="1" x14ac:dyDescent="0.3">
      <c r="A46" s="28" t="s">
        <v>23</v>
      </c>
      <c r="B46" s="28" t="s">
        <v>8</v>
      </c>
      <c r="C46" s="28" t="s">
        <v>9</v>
      </c>
      <c r="D46" s="28" t="s">
        <v>14</v>
      </c>
      <c r="E46" s="28" t="s">
        <v>15</v>
      </c>
      <c r="F46" s="28" t="s">
        <v>16</v>
      </c>
      <c r="G46" s="29" t="s">
        <v>17</v>
      </c>
    </row>
    <row r="47" spans="1:7" ht="24.75" customHeight="1" x14ac:dyDescent="0.25">
      <c r="A47" s="31">
        <v>8</v>
      </c>
      <c r="B47" s="31" t="str">
        <f>VLOOKUP(A47,'seznam závodníků'!A:C,2,FALSE)</f>
        <v xml:space="preserve">Gym Dobřichovice </v>
      </c>
      <c r="C47" s="31" t="str">
        <f>VLOOKUP(A47,'seznam závodníků'!A:C,3,FALSE)</f>
        <v>kategorie 0</v>
      </c>
      <c r="D47" s="28"/>
      <c r="E47" s="28"/>
      <c r="F47" s="28"/>
      <c r="G47" s="28"/>
    </row>
    <row r="48" spans="1:7" ht="24.75" customHeight="1" x14ac:dyDescent="0.25"/>
    <row r="49" spans="1:7" ht="24.75" customHeight="1" x14ac:dyDescent="0.3">
      <c r="A49" s="28" t="s">
        <v>23</v>
      </c>
      <c r="B49" s="28" t="s">
        <v>8</v>
      </c>
      <c r="C49" s="28" t="s">
        <v>9</v>
      </c>
      <c r="D49" s="28" t="s">
        <v>10</v>
      </c>
      <c r="E49" s="28" t="s">
        <v>11</v>
      </c>
      <c r="F49" s="28" t="s">
        <v>12</v>
      </c>
      <c r="G49" s="29" t="s">
        <v>13</v>
      </c>
    </row>
    <row r="50" spans="1:7" ht="24.75" customHeight="1" x14ac:dyDescent="0.25">
      <c r="A50" s="31">
        <v>9</v>
      </c>
      <c r="B50" s="31" t="str">
        <f>VLOOKUP(A50,'seznam závodníků'!A:C,2,FALSE)</f>
        <v>ZRUŠENO</v>
      </c>
      <c r="C50" s="31" t="str">
        <f>VLOOKUP(A50,'seznam závodníků'!A:C,3,FALSE)</f>
        <v>kategorie 0</v>
      </c>
      <c r="D50" s="28"/>
      <c r="E50" s="28"/>
      <c r="F50" s="28"/>
      <c r="G50" s="28"/>
    </row>
    <row r="51" spans="1:7" ht="24.75" customHeight="1" x14ac:dyDescent="0.25"/>
    <row r="52" spans="1:7" ht="24.75" customHeight="1" x14ac:dyDescent="0.3">
      <c r="A52" s="28" t="s">
        <v>23</v>
      </c>
      <c r="B52" s="28" t="s">
        <v>8</v>
      </c>
      <c r="C52" s="28" t="s">
        <v>9</v>
      </c>
      <c r="D52" s="28" t="s">
        <v>14</v>
      </c>
      <c r="E52" s="28" t="s">
        <v>15</v>
      </c>
      <c r="F52" s="28" t="s">
        <v>16</v>
      </c>
      <c r="G52" s="29" t="s">
        <v>17</v>
      </c>
    </row>
    <row r="53" spans="1:7" ht="24.75" customHeight="1" x14ac:dyDescent="0.25">
      <c r="A53" s="31">
        <v>9</v>
      </c>
      <c r="B53" s="31" t="str">
        <f>VLOOKUP(A53,'seznam závodníků'!A:C,2,FALSE)</f>
        <v>ZRUŠENO</v>
      </c>
      <c r="C53" s="31" t="str">
        <f>VLOOKUP(A53,'seznam závodníků'!A:C,3,FALSE)</f>
        <v>kategorie 0</v>
      </c>
      <c r="D53" s="28"/>
      <c r="E53" s="28"/>
      <c r="F53" s="28"/>
      <c r="G53" s="28"/>
    </row>
    <row r="54" spans="1:7" ht="24.75" customHeight="1" x14ac:dyDescent="0.25"/>
    <row r="55" spans="1:7" ht="24.75" customHeight="1" x14ac:dyDescent="0.3">
      <c r="A55" s="28" t="s">
        <v>23</v>
      </c>
      <c r="B55" s="28" t="s">
        <v>8</v>
      </c>
      <c r="C55" s="28" t="s">
        <v>9</v>
      </c>
      <c r="D55" s="28" t="s">
        <v>10</v>
      </c>
      <c r="E55" s="28" t="s">
        <v>11</v>
      </c>
      <c r="F55" s="28" t="s">
        <v>12</v>
      </c>
      <c r="G55" s="29" t="s">
        <v>13</v>
      </c>
    </row>
    <row r="56" spans="1:7" ht="24.75" customHeight="1" x14ac:dyDescent="0.25">
      <c r="A56" s="31">
        <v>10</v>
      </c>
      <c r="B56" s="31" t="str">
        <f>VLOOKUP(A56,'seznam závodníků'!A:C,2,FALSE)</f>
        <v>Sokol Řeporyje - Gymstar Králíčci</v>
      </c>
      <c r="C56" s="31" t="str">
        <f>VLOOKUP(A56,'seznam závodníků'!A:C,3,FALSE)</f>
        <v>kategorie 0</v>
      </c>
      <c r="D56" s="28"/>
      <c r="E56" s="28"/>
      <c r="F56" s="28"/>
      <c r="G56" s="28"/>
    </row>
    <row r="57" spans="1:7" ht="24.75" customHeight="1" x14ac:dyDescent="0.25"/>
    <row r="58" spans="1:7" ht="24.75" customHeight="1" x14ac:dyDescent="0.3">
      <c r="A58" s="28" t="s">
        <v>23</v>
      </c>
      <c r="B58" s="28" t="s">
        <v>8</v>
      </c>
      <c r="C58" s="28" t="s">
        <v>9</v>
      </c>
      <c r="D58" s="28" t="s">
        <v>14</v>
      </c>
      <c r="E58" s="28" t="s">
        <v>15</v>
      </c>
      <c r="F58" s="28" t="s">
        <v>16</v>
      </c>
      <c r="G58" s="29" t="s">
        <v>17</v>
      </c>
    </row>
    <row r="59" spans="1:7" ht="24.75" customHeight="1" x14ac:dyDescent="0.25">
      <c r="A59" s="31">
        <v>10</v>
      </c>
      <c r="B59" s="31" t="str">
        <f>VLOOKUP(A59,'seznam závodníků'!A:C,2,FALSE)</f>
        <v>Sokol Řeporyje - Gymstar Králíčci</v>
      </c>
      <c r="C59" s="31" t="str">
        <f>VLOOKUP(A59,'seznam závodníků'!A:C,3,FALSE)</f>
        <v>kategorie 0</v>
      </c>
      <c r="D59" s="28"/>
      <c r="E59" s="28"/>
      <c r="F59" s="28"/>
      <c r="G59" s="28"/>
    </row>
    <row r="60" spans="1:7" ht="24.75" customHeight="1" x14ac:dyDescent="0.25"/>
    <row r="61" spans="1:7" ht="24.75" customHeight="1" x14ac:dyDescent="0.3">
      <c r="A61" s="28" t="s">
        <v>23</v>
      </c>
      <c r="B61" s="28" t="s">
        <v>8</v>
      </c>
      <c r="C61" s="28" t="s">
        <v>9</v>
      </c>
      <c r="D61" s="28" t="s">
        <v>10</v>
      </c>
      <c r="E61" s="28" t="s">
        <v>11</v>
      </c>
      <c r="F61" s="28" t="s">
        <v>12</v>
      </c>
      <c r="G61" s="29" t="s">
        <v>13</v>
      </c>
    </row>
    <row r="62" spans="1:7" ht="24.75" customHeight="1" x14ac:dyDescent="0.25">
      <c r="A62" s="31">
        <v>11</v>
      </c>
      <c r="B62" s="31" t="str">
        <f>VLOOKUP(A62,'seznam závodníků'!A:C,2,FALSE)</f>
        <v>Sokol Řeporyje - Gymstar</v>
      </c>
      <c r="C62" s="31" t="str">
        <f>VLOOKUP(A62,'seznam závodníků'!A:C,3,FALSE)</f>
        <v>kategorie 0</v>
      </c>
      <c r="D62" s="28"/>
      <c r="E62" s="28"/>
      <c r="F62" s="28"/>
      <c r="G62" s="28"/>
    </row>
    <row r="63" spans="1:7" ht="24.75" customHeight="1" x14ac:dyDescent="0.25"/>
    <row r="64" spans="1:7" ht="24.75" customHeight="1" x14ac:dyDescent="0.3">
      <c r="A64" s="28" t="s">
        <v>23</v>
      </c>
      <c r="B64" s="28" t="s">
        <v>8</v>
      </c>
      <c r="C64" s="28" t="s">
        <v>9</v>
      </c>
      <c r="D64" s="28" t="s">
        <v>14</v>
      </c>
      <c r="E64" s="28" t="s">
        <v>15</v>
      </c>
      <c r="F64" s="28" t="s">
        <v>16</v>
      </c>
      <c r="G64" s="29" t="s">
        <v>17</v>
      </c>
    </row>
    <row r="65" spans="1:7" ht="24.75" customHeight="1" x14ac:dyDescent="0.25">
      <c r="A65" s="31">
        <v>11</v>
      </c>
      <c r="B65" s="31" t="str">
        <f>VLOOKUP(A65,'seznam závodníků'!A:C,2,FALSE)</f>
        <v>Sokol Řeporyje - Gymstar</v>
      </c>
      <c r="C65" s="31" t="str">
        <f>VLOOKUP(A65,'seznam závodníků'!A:C,3,FALSE)</f>
        <v>kategorie 0</v>
      </c>
      <c r="D65" s="28"/>
      <c r="E65" s="28"/>
      <c r="F65" s="28"/>
      <c r="G65" s="28"/>
    </row>
    <row r="66" spans="1:7" ht="24.75" customHeight="1" x14ac:dyDescent="0.25"/>
    <row r="67" spans="1:7" ht="24.75" customHeight="1" x14ac:dyDescent="0.3">
      <c r="A67" s="28" t="s">
        <v>23</v>
      </c>
      <c r="B67" s="28" t="s">
        <v>8</v>
      </c>
      <c r="C67" s="28" t="s">
        <v>9</v>
      </c>
      <c r="D67" s="28" t="s">
        <v>10</v>
      </c>
      <c r="E67" s="28" t="s">
        <v>11</v>
      </c>
      <c r="F67" s="28" t="s">
        <v>12</v>
      </c>
      <c r="G67" s="29" t="s">
        <v>13</v>
      </c>
    </row>
    <row r="68" spans="1:7" ht="24.75" customHeight="1" x14ac:dyDescent="0.25">
      <c r="A68" s="31">
        <v>12</v>
      </c>
      <c r="B68" s="31" t="str">
        <f>VLOOKUP(A68,'seznam závodníků'!A:C,2,FALSE)</f>
        <v>Sokol Vyšehrad dívky</v>
      </c>
      <c r="C68" s="31" t="str">
        <f>VLOOKUP(A68,'seznam závodníků'!A:C,3,FALSE)</f>
        <v>kategorie 1B</v>
      </c>
      <c r="D68" s="28"/>
      <c r="E68" s="28"/>
      <c r="F68" s="28"/>
      <c r="G68" s="28"/>
    </row>
    <row r="69" spans="1:7" ht="24.75" customHeight="1" x14ac:dyDescent="0.3"/>
    <row r="70" spans="1:7" ht="24.75" customHeight="1" x14ac:dyDescent="0.3">
      <c r="A70" s="28" t="s">
        <v>23</v>
      </c>
      <c r="B70" s="28" t="s">
        <v>8</v>
      </c>
      <c r="C70" s="28" t="s">
        <v>9</v>
      </c>
      <c r="D70" s="28" t="s">
        <v>14</v>
      </c>
      <c r="E70" s="28" t="s">
        <v>15</v>
      </c>
      <c r="F70" s="28" t="s">
        <v>16</v>
      </c>
      <c r="G70" s="29" t="s">
        <v>17</v>
      </c>
    </row>
    <row r="71" spans="1:7" ht="24.75" customHeight="1" x14ac:dyDescent="0.3">
      <c r="A71" s="31">
        <v>12</v>
      </c>
      <c r="B71" s="31" t="str">
        <f>VLOOKUP(A71,'seznam závodníků'!A:C,2,FALSE)</f>
        <v>Sokol Vyšehrad dívky</v>
      </c>
      <c r="C71" s="31" t="str">
        <f>VLOOKUP(A71,'seznam závodníků'!A:C,3,FALSE)</f>
        <v>kategorie 1B</v>
      </c>
      <c r="D71" s="28"/>
      <c r="E71" s="28"/>
      <c r="F71" s="28"/>
      <c r="G71" s="28"/>
    </row>
    <row r="72" spans="1:7" ht="24.75" customHeight="1" x14ac:dyDescent="0.3"/>
    <row r="73" spans="1:7" ht="24.75" customHeight="1" x14ac:dyDescent="0.3">
      <c r="A73" s="28" t="s">
        <v>23</v>
      </c>
      <c r="B73" s="28" t="s">
        <v>8</v>
      </c>
      <c r="C73" s="28" t="s">
        <v>9</v>
      </c>
      <c r="D73" s="28" t="s">
        <v>10</v>
      </c>
      <c r="E73" s="28" t="s">
        <v>11</v>
      </c>
      <c r="F73" s="28" t="s">
        <v>12</v>
      </c>
      <c r="G73" s="29" t="s">
        <v>13</v>
      </c>
    </row>
    <row r="74" spans="1:7" ht="24.75" customHeight="1" x14ac:dyDescent="0.3">
      <c r="A74" s="31">
        <v>13</v>
      </c>
      <c r="B74" s="31" t="str">
        <f>VLOOKUP(A74,'seznam závodníků'!A:C,2,FALSE)</f>
        <v>Gymnastika Dobříš</v>
      </c>
      <c r="C74" s="31" t="str">
        <f>VLOOKUP(A74,'seznam závodníků'!A:C,3,FALSE)</f>
        <v>kategorie 1B</v>
      </c>
      <c r="D74" s="28"/>
      <c r="E74" s="28"/>
      <c r="F74" s="28"/>
      <c r="G74" s="28"/>
    </row>
    <row r="75" spans="1:7" ht="24.75" customHeight="1" x14ac:dyDescent="0.3"/>
    <row r="76" spans="1:7" ht="24.75" customHeight="1" x14ac:dyDescent="0.3">
      <c r="A76" s="28" t="s">
        <v>23</v>
      </c>
      <c r="B76" s="28" t="s">
        <v>8</v>
      </c>
      <c r="C76" s="28" t="s">
        <v>9</v>
      </c>
      <c r="D76" s="28" t="s">
        <v>14</v>
      </c>
      <c r="E76" s="28" t="s">
        <v>15</v>
      </c>
      <c r="F76" s="28" t="s">
        <v>16</v>
      </c>
      <c r="G76" s="29" t="s">
        <v>17</v>
      </c>
    </row>
    <row r="77" spans="1:7" ht="24.75" customHeight="1" x14ac:dyDescent="0.3">
      <c r="A77" s="31">
        <v>13</v>
      </c>
      <c r="B77" s="31" t="str">
        <f>VLOOKUP(A77,'seznam závodníků'!A:C,2,FALSE)</f>
        <v>Gymnastika Dobříš</v>
      </c>
      <c r="C77" s="31" t="str">
        <f>VLOOKUP(A77,'seznam závodníků'!A:C,3,FALSE)</f>
        <v>kategorie 1B</v>
      </c>
      <c r="D77" s="28"/>
      <c r="E77" s="28"/>
      <c r="F77" s="28"/>
      <c r="G77" s="28"/>
    </row>
    <row r="78" spans="1:7" ht="24.75" customHeight="1" x14ac:dyDescent="0.3"/>
    <row r="79" spans="1:7" ht="24.75" customHeight="1" x14ac:dyDescent="0.3">
      <c r="A79" s="28" t="s">
        <v>23</v>
      </c>
      <c r="B79" s="28" t="s">
        <v>8</v>
      </c>
      <c r="C79" s="28" t="s">
        <v>9</v>
      </c>
      <c r="D79" s="28" t="s">
        <v>10</v>
      </c>
      <c r="E79" s="28" t="s">
        <v>11</v>
      </c>
      <c r="F79" s="28" t="s">
        <v>12</v>
      </c>
      <c r="G79" s="29" t="s">
        <v>13</v>
      </c>
    </row>
    <row r="80" spans="1:7" ht="24.75" customHeight="1" x14ac:dyDescent="0.3">
      <c r="A80" s="31">
        <v>14</v>
      </c>
      <c r="B80" s="31" t="str">
        <f>VLOOKUP(A80,'seznam závodníků'!A:C,2,FALSE)</f>
        <v>Flik-Flak Plzeň</v>
      </c>
      <c r="C80" s="31" t="str">
        <f>VLOOKUP(A80,'seznam závodníků'!A:C,3,FALSE)</f>
        <v>kategorie 1B</v>
      </c>
      <c r="D80" s="28"/>
      <c r="E80" s="28"/>
      <c r="F80" s="28"/>
      <c r="G80" s="28"/>
    </row>
    <row r="81" spans="1:7" ht="24.75" customHeight="1" x14ac:dyDescent="0.3"/>
    <row r="82" spans="1:7" ht="24.75" customHeight="1" x14ac:dyDescent="0.3">
      <c r="A82" s="28" t="s">
        <v>23</v>
      </c>
      <c r="B82" s="28" t="s">
        <v>8</v>
      </c>
      <c r="C82" s="28" t="s">
        <v>9</v>
      </c>
      <c r="D82" s="28" t="s">
        <v>14</v>
      </c>
      <c r="E82" s="28" t="s">
        <v>15</v>
      </c>
      <c r="F82" s="28" t="s">
        <v>16</v>
      </c>
      <c r="G82" s="29" t="s">
        <v>17</v>
      </c>
    </row>
    <row r="83" spans="1:7" ht="24.75" customHeight="1" x14ac:dyDescent="0.3">
      <c r="A83" s="31">
        <v>14</v>
      </c>
      <c r="B83" s="31" t="str">
        <f>VLOOKUP(A83,'seznam závodníků'!A:C,2,FALSE)</f>
        <v>Flik-Flak Plzeň</v>
      </c>
      <c r="C83" s="31" t="str">
        <f>VLOOKUP(A83,'seznam závodníků'!A:C,3,FALSE)</f>
        <v>kategorie 1B</v>
      </c>
      <c r="D83" s="28"/>
      <c r="E83" s="28"/>
      <c r="F83" s="28"/>
      <c r="G83" s="28"/>
    </row>
    <row r="84" spans="1:7" ht="24.75" customHeight="1" x14ac:dyDescent="0.3"/>
    <row r="85" spans="1:7" ht="24.75" customHeight="1" x14ac:dyDescent="0.3">
      <c r="A85" s="28" t="s">
        <v>23</v>
      </c>
      <c r="B85" s="28" t="s">
        <v>8</v>
      </c>
      <c r="C85" s="28" t="s">
        <v>9</v>
      </c>
      <c r="D85" s="28" t="s">
        <v>10</v>
      </c>
      <c r="E85" s="28" t="s">
        <v>11</v>
      </c>
      <c r="F85" s="28" t="s">
        <v>12</v>
      </c>
      <c r="G85" s="29" t="s">
        <v>13</v>
      </c>
    </row>
    <row r="86" spans="1:7" ht="24.75" customHeight="1" x14ac:dyDescent="0.3">
      <c r="A86" s="31">
        <v>15</v>
      </c>
      <c r="B86" s="31" t="str">
        <f>VLOOKUP(A86,'seznam závodníků'!A:C,2,FALSE)</f>
        <v>ZRUŠENO</v>
      </c>
      <c r="C86" s="31" t="str">
        <f>VLOOKUP(A86,'seznam závodníků'!A:C,3,FALSE)</f>
        <v>kategorie 1B</v>
      </c>
      <c r="D86" s="28"/>
      <c r="E86" s="28"/>
      <c r="F86" s="28"/>
      <c r="G86" s="28"/>
    </row>
    <row r="87" spans="1:7" ht="24.75" customHeight="1" x14ac:dyDescent="0.3"/>
    <row r="88" spans="1:7" ht="24.75" customHeight="1" x14ac:dyDescent="0.3">
      <c r="A88" s="28" t="s">
        <v>23</v>
      </c>
      <c r="B88" s="28" t="s">
        <v>8</v>
      </c>
      <c r="C88" s="28" t="s">
        <v>9</v>
      </c>
      <c r="D88" s="28" t="s">
        <v>14</v>
      </c>
      <c r="E88" s="28" t="s">
        <v>15</v>
      </c>
      <c r="F88" s="28" t="s">
        <v>16</v>
      </c>
      <c r="G88" s="29" t="s">
        <v>17</v>
      </c>
    </row>
    <row r="89" spans="1:7" ht="24.75" customHeight="1" x14ac:dyDescent="0.3">
      <c r="A89" s="31">
        <v>15</v>
      </c>
      <c r="B89" s="31" t="str">
        <f>VLOOKUP(A89,'seznam závodníků'!A:C,2,FALSE)</f>
        <v>ZRUŠENO</v>
      </c>
      <c r="C89" s="31" t="str">
        <f>VLOOKUP(A89,'seznam závodníků'!A:C,3,FALSE)</f>
        <v>kategorie 1B</v>
      </c>
      <c r="D89" s="28"/>
      <c r="E89" s="28"/>
      <c r="F89" s="28"/>
      <c r="G89" s="28"/>
    </row>
    <row r="90" spans="1:7" ht="24.75" customHeight="1" x14ac:dyDescent="0.3"/>
    <row r="91" spans="1:7" ht="24.75" customHeight="1" x14ac:dyDescent="0.3">
      <c r="A91" s="28" t="s">
        <v>23</v>
      </c>
      <c r="B91" s="28" t="s">
        <v>8</v>
      </c>
      <c r="C91" s="28" t="s">
        <v>9</v>
      </c>
      <c r="D91" s="28" t="s">
        <v>10</v>
      </c>
      <c r="E91" s="28" t="s">
        <v>11</v>
      </c>
      <c r="F91" s="28" t="s">
        <v>12</v>
      </c>
      <c r="G91" s="29" t="s">
        <v>13</v>
      </c>
    </row>
    <row r="92" spans="1:7" ht="24.75" customHeight="1" x14ac:dyDescent="0.3">
      <c r="A92" s="31">
        <v>16</v>
      </c>
      <c r="B92" s="31" t="str">
        <f>VLOOKUP(A92,'seznam závodníků'!A:C,2,FALSE)</f>
        <v>ZRUŠENO</v>
      </c>
      <c r="C92" s="31" t="str">
        <f>VLOOKUP(A92,'seznam závodníků'!A:C,3,FALSE)</f>
        <v>kategorie 1B</v>
      </c>
      <c r="D92" s="28"/>
      <c r="E92" s="28"/>
      <c r="F92" s="28"/>
      <c r="G92" s="28"/>
    </row>
    <row r="93" spans="1:7" ht="24.75" customHeight="1" x14ac:dyDescent="0.3"/>
    <row r="94" spans="1:7" ht="24.75" customHeight="1" x14ac:dyDescent="0.3">
      <c r="A94" s="28" t="s">
        <v>23</v>
      </c>
      <c r="B94" s="28" t="s">
        <v>8</v>
      </c>
      <c r="C94" s="28" t="s">
        <v>9</v>
      </c>
      <c r="D94" s="28" t="s">
        <v>14</v>
      </c>
      <c r="E94" s="28" t="s">
        <v>15</v>
      </c>
      <c r="F94" s="28" t="s">
        <v>16</v>
      </c>
      <c r="G94" s="29" t="s">
        <v>17</v>
      </c>
    </row>
    <row r="95" spans="1:7" ht="24.75" customHeight="1" x14ac:dyDescent="0.3">
      <c r="A95" s="31">
        <v>16</v>
      </c>
      <c r="B95" s="31" t="str">
        <f>VLOOKUP(A95,'seznam závodníků'!A:C,2,FALSE)</f>
        <v>ZRUŠENO</v>
      </c>
      <c r="C95" s="31" t="str">
        <f>VLOOKUP(A95,'seznam závodníků'!A:C,3,FALSE)</f>
        <v>kategorie 1B</v>
      </c>
      <c r="D95" s="28"/>
      <c r="E95" s="28"/>
      <c r="F95" s="28"/>
      <c r="G95" s="28"/>
    </row>
    <row r="96" spans="1:7" ht="24.75" customHeight="1" x14ac:dyDescent="0.3"/>
    <row r="97" spans="1:7" ht="24.75" customHeight="1" x14ac:dyDescent="0.3">
      <c r="A97" s="28" t="s">
        <v>23</v>
      </c>
      <c r="B97" s="28" t="s">
        <v>8</v>
      </c>
      <c r="C97" s="28" t="s">
        <v>9</v>
      </c>
      <c r="D97" s="28" t="s">
        <v>10</v>
      </c>
      <c r="E97" s="28" t="s">
        <v>11</v>
      </c>
      <c r="F97" s="28" t="s">
        <v>12</v>
      </c>
      <c r="G97" s="29" t="s">
        <v>13</v>
      </c>
    </row>
    <row r="98" spans="1:7" ht="24.75" customHeight="1" x14ac:dyDescent="0.3">
      <c r="A98" s="31">
        <v>17</v>
      </c>
      <c r="B98" s="31" t="str">
        <f>VLOOKUP(A98,'seznam závodníků'!A:C,2,FALSE)</f>
        <v xml:space="preserve">Sokol Řeporyje - Gymstar </v>
      </c>
      <c r="C98" s="31" t="str">
        <f>VLOOKUP(A98,'seznam závodníků'!A:C,3,FALSE)</f>
        <v>kategorie 1B</v>
      </c>
      <c r="D98" s="28"/>
      <c r="E98" s="28"/>
      <c r="F98" s="28"/>
      <c r="G98" s="28"/>
    </row>
    <row r="99" spans="1:7" ht="24.75" customHeight="1" x14ac:dyDescent="0.3"/>
    <row r="100" spans="1:7" ht="24.75" customHeight="1" x14ac:dyDescent="0.3">
      <c r="A100" s="28" t="s">
        <v>23</v>
      </c>
      <c r="B100" s="28" t="s">
        <v>8</v>
      </c>
      <c r="C100" s="28" t="s">
        <v>9</v>
      </c>
      <c r="D100" s="28" t="s">
        <v>14</v>
      </c>
      <c r="E100" s="28" t="s">
        <v>15</v>
      </c>
      <c r="F100" s="28" t="s">
        <v>16</v>
      </c>
      <c r="G100" s="29" t="s">
        <v>17</v>
      </c>
    </row>
    <row r="101" spans="1:7" ht="24.75" customHeight="1" x14ac:dyDescent="0.3">
      <c r="A101" s="31">
        <v>17</v>
      </c>
      <c r="B101" s="31" t="str">
        <f>VLOOKUP(A101,'seznam závodníků'!A:C,2,FALSE)</f>
        <v xml:space="preserve">Sokol Řeporyje - Gymstar </v>
      </c>
      <c r="C101" s="31" t="str">
        <f>VLOOKUP(A101,'seznam závodníků'!A:C,3,FALSE)</f>
        <v>kategorie 1B</v>
      </c>
      <c r="D101" s="28"/>
      <c r="E101" s="28"/>
      <c r="F101" s="28"/>
      <c r="G101" s="28"/>
    </row>
    <row r="102" spans="1:7" ht="24.75" customHeight="1" x14ac:dyDescent="0.3"/>
    <row r="103" spans="1:7" ht="24.75" customHeight="1" x14ac:dyDescent="0.3">
      <c r="A103" s="28" t="s">
        <v>23</v>
      </c>
      <c r="B103" s="28" t="s">
        <v>8</v>
      </c>
      <c r="C103" s="28" t="s">
        <v>9</v>
      </c>
      <c r="D103" s="28" t="s">
        <v>10</v>
      </c>
      <c r="E103" s="28" t="s">
        <v>11</v>
      </c>
      <c r="F103" s="28" t="s">
        <v>12</v>
      </c>
      <c r="G103" s="29" t="s">
        <v>13</v>
      </c>
    </row>
    <row r="104" spans="1:7" ht="24.75" customHeight="1" x14ac:dyDescent="0.3">
      <c r="A104" s="31">
        <v>18</v>
      </c>
      <c r="B104" s="31" t="str">
        <f>VLOOKUP(A104,'seznam závodníků'!A:C,2,FALSE)</f>
        <v>Gym Dobřichovice</v>
      </c>
      <c r="C104" s="31" t="str">
        <f>VLOOKUP(A104,'seznam závodníků'!A:C,3,FALSE)</f>
        <v>kategorie 1B</v>
      </c>
      <c r="D104" s="28"/>
      <c r="E104" s="28"/>
      <c r="F104" s="28"/>
      <c r="G104" s="28"/>
    </row>
    <row r="105" spans="1:7" ht="24.75" customHeight="1" x14ac:dyDescent="0.3"/>
    <row r="106" spans="1:7" ht="24.75" customHeight="1" x14ac:dyDescent="0.3">
      <c r="A106" s="28" t="s">
        <v>23</v>
      </c>
      <c r="B106" s="28" t="s">
        <v>8</v>
      </c>
      <c r="C106" s="28" t="s">
        <v>9</v>
      </c>
      <c r="D106" s="28" t="s">
        <v>14</v>
      </c>
      <c r="E106" s="28" t="s">
        <v>15</v>
      </c>
      <c r="F106" s="28" t="s">
        <v>16</v>
      </c>
      <c r="G106" s="29" t="s">
        <v>17</v>
      </c>
    </row>
    <row r="107" spans="1:7" ht="24.75" customHeight="1" x14ac:dyDescent="0.3">
      <c r="A107" s="31">
        <v>18</v>
      </c>
      <c r="B107" s="31" t="str">
        <f>VLOOKUP(A107,'seznam závodníků'!A:C,2,FALSE)</f>
        <v>Gym Dobřichovice</v>
      </c>
      <c r="C107" s="31" t="str">
        <f>VLOOKUP(A107,'seznam závodníků'!A:C,3,FALSE)</f>
        <v>kategorie 1B</v>
      </c>
      <c r="D107" s="28"/>
      <c r="E107" s="28"/>
      <c r="F107" s="28"/>
      <c r="G107" s="28"/>
    </row>
    <row r="108" spans="1:7" ht="24.75" customHeight="1" x14ac:dyDescent="0.3"/>
    <row r="109" spans="1:7" ht="24.75" customHeight="1" x14ac:dyDescent="0.3">
      <c r="A109" s="28" t="s">
        <v>23</v>
      </c>
      <c r="B109" s="28" t="s">
        <v>8</v>
      </c>
      <c r="C109" s="28" t="s">
        <v>9</v>
      </c>
      <c r="D109" s="28" t="s">
        <v>10</v>
      </c>
      <c r="E109" s="28" t="s">
        <v>11</v>
      </c>
      <c r="F109" s="28" t="s">
        <v>12</v>
      </c>
      <c r="G109" s="29" t="s">
        <v>13</v>
      </c>
    </row>
    <row r="110" spans="1:7" ht="24.75" customHeight="1" x14ac:dyDescent="0.3">
      <c r="A110" s="31">
        <v>19</v>
      </c>
      <c r="B110" s="31" t="str">
        <f>VLOOKUP(A110,'seznam závodníků'!A:C,2,FALSE)</f>
        <v>Gymnastika Říčany</v>
      </c>
      <c r="C110" s="31" t="str">
        <f>VLOOKUP(A110,'seznam závodníků'!A:C,3,FALSE)</f>
        <v>kategorie 1A</v>
      </c>
      <c r="D110" s="28"/>
      <c r="E110" s="28"/>
      <c r="F110" s="28"/>
      <c r="G110" s="28"/>
    </row>
    <row r="111" spans="1:7" ht="24.75" customHeight="1" x14ac:dyDescent="0.3"/>
    <row r="112" spans="1:7" ht="24.75" customHeight="1" x14ac:dyDescent="0.3">
      <c r="A112" s="28" t="s">
        <v>23</v>
      </c>
      <c r="B112" s="28" t="s">
        <v>8</v>
      </c>
      <c r="C112" s="28" t="s">
        <v>9</v>
      </c>
      <c r="D112" s="28" t="s">
        <v>14</v>
      </c>
      <c r="E112" s="28" t="s">
        <v>15</v>
      </c>
      <c r="F112" s="28" t="s">
        <v>16</v>
      </c>
      <c r="G112" s="29" t="s">
        <v>17</v>
      </c>
    </row>
    <row r="113" spans="1:7" ht="24.75" customHeight="1" x14ac:dyDescent="0.3">
      <c r="A113" s="31">
        <v>19</v>
      </c>
      <c r="B113" s="31" t="str">
        <f>VLOOKUP(A113,'seznam závodníků'!A:C,2,FALSE)</f>
        <v>Gymnastika Říčany</v>
      </c>
      <c r="C113" s="31" t="str">
        <f>VLOOKUP(A113,'seznam závodníků'!A:C,3,FALSE)</f>
        <v>kategorie 1A</v>
      </c>
      <c r="D113" s="28"/>
      <c r="E113" s="28"/>
      <c r="F113" s="28"/>
      <c r="G113" s="28"/>
    </row>
    <row r="114" spans="1:7" ht="24.75" customHeight="1" x14ac:dyDescent="0.3"/>
    <row r="115" spans="1:7" ht="24.75" customHeight="1" x14ac:dyDescent="0.3">
      <c r="A115" s="28" t="s">
        <v>23</v>
      </c>
      <c r="B115" s="28" t="s">
        <v>8</v>
      </c>
      <c r="C115" s="28" t="s">
        <v>9</v>
      </c>
      <c r="D115" s="28" t="s">
        <v>10</v>
      </c>
      <c r="E115" s="28" t="s">
        <v>11</v>
      </c>
      <c r="F115" s="28" t="s">
        <v>12</v>
      </c>
      <c r="G115" s="29" t="s">
        <v>13</v>
      </c>
    </row>
    <row r="116" spans="1:7" ht="24.75" customHeight="1" x14ac:dyDescent="0.3">
      <c r="A116" s="31">
        <v>20</v>
      </c>
      <c r="B116" s="31" t="str">
        <f>VLOOKUP(A116,'seznam závodníků'!A:C,2,FALSE)</f>
        <v>Gym Dobřichovice A</v>
      </c>
      <c r="C116" s="31" t="str">
        <f>VLOOKUP(A116,'seznam závodníků'!A:C,3,FALSE)</f>
        <v>kategorie 1A</v>
      </c>
      <c r="D116" s="28"/>
      <c r="E116" s="28"/>
      <c r="F116" s="28"/>
      <c r="G116" s="28"/>
    </row>
    <row r="117" spans="1:7" ht="24.75" customHeight="1" x14ac:dyDescent="0.3"/>
    <row r="118" spans="1:7" ht="24.75" customHeight="1" x14ac:dyDescent="0.3">
      <c r="A118" s="28" t="s">
        <v>23</v>
      </c>
      <c r="B118" s="28" t="s">
        <v>8</v>
      </c>
      <c r="C118" s="28" t="s">
        <v>9</v>
      </c>
      <c r="D118" s="28" t="s">
        <v>14</v>
      </c>
      <c r="E118" s="28" t="s">
        <v>15</v>
      </c>
      <c r="F118" s="28" t="s">
        <v>16</v>
      </c>
      <c r="G118" s="29" t="s">
        <v>17</v>
      </c>
    </row>
    <row r="119" spans="1:7" ht="24.75" customHeight="1" x14ac:dyDescent="0.3">
      <c r="A119" s="31">
        <v>20</v>
      </c>
      <c r="B119" s="31" t="str">
        <f>VLOOKUP(A119,'seznam závodníků'!A:C,2,FALSE)</f>
        <v>Gym Dobřichovice A</v>
      </c>
      <c r="C119" s="31" t="str">
        <f>VLOOKUP(A119,'seznam závodníků'!A:C,3,FALSE)</f>
        <v>kategorie 1A</v>
      </c>
      <c r="D119" s="28"/>
      <c r="E119" s="28"/>
      <c r="F119" s="28"/>
      <c r="G119" s="28"/>
    </row>
    <row r="120" spans="1:7" ht="24.75" customHeight="1" x14ac:dyDescent="0.3"/>
    <row r="121" spans="1:7" ht="24.75" customHeight="1" x14ac:dyDescent="0.3">
      <c r="A121" s="28" t="s">
        <v>23</v>
      </c>
      <c r="B121" s="28" t="s">
        <v>8</v>
      </c>
      <c r="C121" s="28" t="s">
        <v>9</v>
      </c>
      <c r="D121" s="28" t="s">
        <v>10</v>
      </c>
      <c r="E121" s="28" t="s">
        <v>11</v>
      </c>
      <c r="F121" s="28" t="s">
        <v>12</v>
      </c>
      <c r="G121" s="29" t="s">
        <v>13</v>
      </c>
    </row>
    <row r="122" spans="1:7" ht="24.75" customHeight="1" x14ac:dyDescent="0.3">
      <c r="A122" s="31">
        <v>21</v>
      </c>
      <c r="B122" s="31" t="str">
        <f>VLOOKUP(A122,'seznam závodníků'!A:C,2,FALSE)</f>
        <v>GK TJ Sokol Frýdek - Místek</v>
      </c>
      <c r="C122" s="31" t="str">
        <f>VLOOKUP(A122,'seznam závodníků'!A:C,3,FALSE)</f>
        <v>kategorie 1A</v>
      </c>
      <c r="D122" s="28"/>
      <c r="E122" s="28"/>
      <c r="F122" s="28"/>
      <c r="G122" s="28"/>
    </row>
    <row r="123" spans="1:7" ht="24.75" customHeight="1" x14ac:dyDescent="0.3"/>
    <row r="124" spans="1:7" ht="24.75" customHeight="1" x14ac:dyDescent="0.3">
      <c r="A124" s="28" t="s">
        <v>23</v>
      </c>
      <c r="B124" s="28" t="s">
        <v>8</v>
      </c>
      <c r="C124" s="28" t="s">
        <v>9</v>
      </c>
      <c r="D124" s="28" t="s">
        <v>14</v>
      </c>
      <c r="E124" s="28" t="s">
        <v>15</v>
      </c>
      <c r="F124" s="28" t="s">
        <v>16</v>
      </c>
      <c r="G124" s="29" t="s">
        <v>17</v>
      </c>
    </row>
    <row r="125" spans="1:7" ht="24.75" customHeight="1" x14ac:dyDescent="0.3">
      <c r="A125" s="31">
        <v>21</v>
      </c>
      <c r="B125" s="31" t="str">
        <f>VLOOKUP(A125,'seznam závodníků'!A:C,2,FALSE)</f>
        <v>GK TJ Sokol Frýdek - Místek</v>
      </c>
      <c r="C125" s="31" t="str">
        <f>VLOOKUP(A125,'seznam závodníků'!A:C,3,FALSE)</f>
        <v>kategorie 1A</v>
      </c>
      <c r="D125" s="28"/>
      <c r="E125" s="28"/>
      <c r="F125" s="28"/>
      <c r="G125" s="28"/>
    </row>
    <row r="126" spans="1:7" ht="24.75" customHeight="1" x14ac:dyDescent="0.3"/>
    <row r="127" spans="1:7" ht="24.75" customHeight="1" x14ac:dyDescent="0.3">
      <c r="A127" s="28" t="s">
        <v>23</v>
      </c>
      <c r="B127" s="28" t="s">
        <v>8</v>
      </c>
      <c r="C127" s="28" t="s">
        <v>9</v>
      </c>
      <c r="D127" s="28" t="s">
        <v>10</v>
      </c>
      <c r="E127" s="28" t="s">
        <v>11</v>
      </c>
      <c r="F127" s="28" t="s">
        <v>12</v>
      </c>
      <c r="G127" s="29" t="s">
        <v>13</v>
      </c>
    </row>
    <row r="128" spans="1:7" ht="24.75" customHeight="1" x14ac:dyDescent="0.3">
      <c r="A128" s="31">
        <v>22</v>
      </c>
      <c r="B128" s="31" t="str">
        <f>VLOOKUP(A128,'seznam závodníků'!A:C,2,FALSE)</f>
        <v>Sokol Řeporyje - Gymstar</v>
      </c>
      <c r="C128" s="31" t="str">
        <f>VLOOKUP(A128,'seznam závodníků'!A:C,3,FALSE)</f>
        <v>kategorie 1A</v>
      </c>
      <c r="D128" s="28"/>
      <c r="E128" s="28"/>
      <c r="F128" s="28"/>
      <c r="G128" s="28"/>
    </row>
    <row r="129" spans="1:7" ht="24.75" customHeight="1" x14ac:dyDescent="0.3"/>
    <row r="130" spans="1:7" ht="24.75" customHeight="1" x14ac:dyDescent="0.3">
      <c r="A130" s="28" t="s">
        <v>23</v>
      </c>
      <c r="B130" s="28" t="s">
        <v>8</v>
      </c>
      <c r="C130" s="28" t="s">
        <v>9</v>
      </c>
      <c r="D130" s="28" t="s">
        <v>14</v>
      </c>
      <c r="E130" s="28" t="s">
        <v>15</v>
      </c>
      <c r="F130" s="28" t="s">
        <v>16</v>
      </c>
      <c r="G130" s="29" t="s">
        <v>17</v>
      </c>
    </row>
    <row r="131" spans="1:7" ht="24.75" customHeight="1" x14ac:dyDescent="0.3">
      <c r="A131" s="31">
        <v>22</v>
      </c>
      <c r="B131" s="31" t="str">
        <f>VLOOKUP(A131,'seznam závodníků'!A:C,2,FALSE)</f>
        <v>Sokol Řeporyje - Gymstar</v>
      </c>
      <c r="C131" s="31" t="str">
        <f>VLOOKUP(A131,'seznam závodníků'!A:C,3,FALSE)</f>
        <v>kategorie 1A</v>
      </c>
      <c r="D131" s="28"/>
      <c r="E131" s="28"/>
      <c r="F131" s="28"/>
      <c r="G131" s="28"/>
    </row>
    <row r="132" spans="1:7" ht="24.75" customHeight="1" x14ac:dyDescent="0.3"/>
    <row r="133" spans="1:7" ht="24.75" customHeight="1" x14ac:dyDescent="0.3">
      <c r="A133" s="28" t="s">
        <v>23</v>
      </c>
      <c r="B133" s="28" t="s">
        <v>8</v>
      </c>
      <c r="C133" s="28" t="s">
        <v>9</v>
      </c>
      <c r="D133" s="28" t="s">
        <v>10</v>
      </c>
      <c r="E133" s="28" t="s">
        <v>11</v>
      </c>
      <c r="F133" s="28" t="s">
        <v>12</v>
      </c>
      <c r="G133" s="29" t="s">
        <v>13</v>
      </c>
    </row>
    <row r="134" spans="1:7" ht="24.75" customHeight="1" x14ac:dyDescent="0.3">
      <c r="A134" s="31">
        <v>23</v>
      </c>
      <c r="B134" s="31" t="str">
        <f>VLOOKUP(A134,'seznam závodníků'!A:C,2,FALSE)</f>
        <v>Gymnastika Dobříš</v>
      </c>
      <c r="C134" s="31" t="str">
        <f>VLOOKUP(A134,'seznam závodníků'!A:C,3,FALSE)</f>
        <v>kategorie 1A</v>
      </c>
      <c r="D134" s="28"/>
      <c r="E134" s="28"/>
      <c r="F134" s="28"/>
      <c r="G134" s="28"/>
    </row>
    <row r="135" spans="1:7" ht="24.75" customHeight="1" x14ac:dyDescent="0.3"/>
    <row r="136" spans="1:7" ht="24.75" customHeight="1" x14ac:dyDescent="0.3">
      <c r="A136" s="28" t="s">
        <v>23</v>
      </c>
      <c r="B136" s="28" t="s">
        <v>8</v>
      </c>
      <c r="C136" s="28" t="s">
        <v>9</v>
      </c>
      <c r="D136" s="28" t="s">
        <v>14</v>
      </c>
      <c r="E136" s="28" t="s">
        <v>15</v>
      </c>
      <c r="F136" s="28" t="s">
        <v>16</v>
      </c>
      <c r="G136" s="29" t="s">
        <v>17</v>
      </c>
    </row>
    <row r="137" spans="1:7" ht="24.75" customHeight="1" x14ac:dyDescent="0.3">
      <c r="A137" s="31">
        <v>23</v>
      </c>
      <c r="B137" s="31" t="str">
        <f>VLOOKUP(A137,'seznam závodníků'!A:C,2,FALSE)</f>
        <v>Gymnastika Dobříš</v>
      </c>
      <c r="C137" s="31" t="str">
        <f>VLOOKUP(A137,'seznam závodníků'!A:C,3,FALSE)</f>
        <v>kategorie 1A</v>
      </c>
      <c r="D137" s="28"/>
      <c r="E137" s="28"/>
      <c r="F137" s="28"/>
      <c r="G137" s="28"/>
    </row>
    <row r="138" spans="1:7" ht="24.75" customHeight="1" x14ac:dyDescent="0.3"/>
    <row r="139" spans="1:7" ht="24.75" customHeight="1" x14ac:dyDescent="0.3">
      <c r="A139" s="28" t="s">
        <v>23</v>
      </c>
      <c r="B139" s="28" t="s">
        <v>8</v>
      </c>
      <c r="C139" s="28" t="s">
        <v>9</v>
      </c>
      <c r="D139" s="28" t="s">
        <v>10</v>
      </c>
      <c r="E139" s="28" t="s">
        <v>11</v>
      </c>
      <c r="F139" s="28" t="s">
        <v>12</v>
      </c>
      <c r="G139" s="29" t="s">
        <v>13</v>
      </c>
    </row>
    <row r="140" spans="1:7" ht="24.75" customHeight="1" x14ac:dyDescent="0.3">
      <c r="A140" s="31">
        <v>24</v>
      </c>
      <c r="B140" s="31" t="str">
        <f>VLOOKUP(A140,'seznam závodníků'!A:C,2,FALSE)</f>
        <v>Flik-Flak Plzeň</v>
      </c>
      <c r="C140" s="31" t="str">
        <f>VLOOKUP(A140,'seznam závodníků'!A:C,3,FALSE)</f>
        <v>kategorie 1A</v>
      </c>
      <c r="D140" s="28"/>
      <c r="E140" s="28"/>
      <c r="F140" s="28"/>
      <c r="G140" s="28"/>
    </row>
    <row r="141" spans="1:7" ht="24.75" customHeight="1" x14ac:dyDescent="0.3"/>
    <row r="142" spans="1:7" ht="24.75" customHeight="1" x14ac:dyDescent="0.3">
      <c r="A142" s="28" t="s">
        <v>23</v>
      </c>
      <c r="B142" s="28" t="s">
        <v>8</v>
      </c>
      <c r="C142" s="28" t="s">
        <v>9</v>
      </c>
      <c r="D142" s="28" t="s">
        <v>14</v>
      </c>
      <c r="E142" s="28" t="s">
        <v>15</v>
      </c>
      <c r="F142" s="28" t="s">
        <v>16</v>
      </c>
      <c r="G142" s="29" t="s">
        <v>17</v>
      </c>
    </row>
    <row r="143" spans="1:7" ht="24.75" customHeight="1" x14ac:dyDescent="0.3">
      <c r="A143" s="31">
        <v>24</v>
      </c>
      <c r="B143" s="31" t="str">
        <f>VLOOKUP(A143,'seznam závodníků'!A:C,2,FALSE)</f>
        <v>Flik-Flak Plzeň</v>
      </c>
      <c r="C143" s="31" t="str">
        <f>VLOOKUP(A143,'seznam závodníků'!A:C,3,FALSE)</f>
        <v>kategorie 1A</v>
      </c>
      <c r="D143" s="28"/>
      <c r="E143" s="28"/>
      <c r="F143" s="28"/>
      <c r="G143" s="28"/>
    </row>
    <row r="144" spans="1:7" ht="24.75" customHeight="1" x14ac:dyDescent="0.3"/>
    <row r="145" spans="1:7" ht="24.75" customHeight="1" x14ac:dyDescent="0.3">
      <c r="A145" s="28" t="s">
        <v>23</v>
      </c>
      <c r="B145" s="28" t="s">
        <v>8</v>
      </c>
      <c r="C145" s="28" t="s">
        <v>9</v>
      </c>
      <c r="D145" s="28" t="s">
        <v>10</v>
      </c>
      <c r="E145" s="28" t="s">
        <v>11</v>
      </c>
      <c r="F145" s="28" t="s">
        <v>12</v>
      </c>
      <c r="G145" s="29" t="s">
        <v>13</v>
      </c>
    </row>
    <row r="146" spans="1:7" ht="24.75" customHeight="1" x14ac:dyDescent="0.3">
      <c r="A146" s="31">
        <v>25</v>
      </c>
      <c r="B146" s="31" t="str">
        <f>VLOOKUP(A146,'seznam závodníků'!A:C,2,FALSE)</f>
        <v>Gym Dobřichovice B</v>
      </c>
      <c r="C146" s="31" t="str">
        <f>VLOOKUP(A146,'seznam závodníků'!A:C,3,FALSE)</f>
        <v>kategorie 1A</v>
      </c>
      <c r="D146" s="28"/>
      <c r="E146" s="28"/>
      <c r="F146" s="28"/>
      <c r="G146" s="28"/>
    </row>
    <row r="147" spans="1:7" ht="24.75" customHeight="1" x14ac:dyDescent="0.3"/>
    <row r="148" spans="1:7" ht="24.75" customHeight="1" x14ac:dyDescent="0.3">
      <c r="A148" s="28" t="s">
        <v>23</v>
      </c>
      <c r="B148" s="28" t="s">
        <v>8</v>
      </c>
      <c r="C148" s="28" t="s">
        <v>9</v>
      </c>
      <c r="D148" s="28" t="s">
        <v>14</v>
      </c>
      <c r="E148" s="28" t="s">
        <v>15</v>
      </c>
      <c r="F148" s="28" t="s">
        <v>16</v>
      </c>
      <c r="G148" s="29" t="s">
        <v>17</v>
      </c>
    </row>
    <row r="149" spans="1:7" ht="24.75" customHeight="1" x14ac:dyDescent="0.3">
      <c r="A149" s="31">
        <v>25</v>
      </c>
      <c r="B149" s="31" t="str">
        <f>VLOOKUP(A149,'seznam závodníků'!A:C,2,FALSE)</f>
        <v>Gym Dobřichovice B</v>
      </c>
      <c r="C149" s="31" t="str">
        <f>VLOOKUP(A149,'seznam závodníků'!A:C,3,FALSE)</f>
        <v>kategorie 1A</v>
      </c>
      <c r="D149" s="28"/>
      <c r="E149" s="28"/>
      <c r="F149" s="28"/>
      <c r="G149" s="28"/>
    </row>
    <row r="150" spans="1:7" ht="24.75" customHeight="1" x14ac:dyDescent="0.3"/>
    <row r="151" spans="1:7" ht="24.75" customHeight="1" x14ac:dyDescent="0.3">
      <c r="A151" s="28" t="s">
        <v>23</v>
      </c>
      <c r="B151" s="28" t="s">
        <v>8</v>
      </c>
      <c r="C151" s="28" t="s">
        <v>9</v>
      </c>
      <c r="D151" s="28" t="s">
        <v>10</v>
      </c>
      <c r="E151" s="28" t="s">
        <v>11</v>
      </c>
      <c r="F151" s="28" t="s">
        <v>12</v>
      </c>
      <c r="G151" s="29" t="s">
        <v>13</v>
      </c>
    </row>
    <row r="152" spans="1:7" ht="24.75" customHeight="1" x14ac:dyDescent="0.3">
      <c r="A152" s="31">
        <v>26</v>
      </c>
      <c r="B152" s="31" t="str">
        <f>VLOOKUP(A152,'seznam závodníků'!A:C,2,FALSE)</f>
        <v>Gymnastika Říčany</v>
      </c>
      <c r="C152" s="31" t="str">
        <f>VLOOKUP(A152,'seznam závodníků'!A:C,3,FALSE)</f>
        <v>kategorie 2</v>
      </c>
      <c r="D152" s="28"/>
      <c r="E152" s="28"/>
      <c r="F152" s="28"/>
      <c r="G152" s="28"/>
    </row>
    <row r="153" spans="1:7" ht="24.75" customHeight="1" x14ac:dyDescent="0.3"/>
    <row r="154" spans="1:7" ht="24.75" customHeight="1" x14ac:dyDescent="0.3">
      <c r="A154" s="28" t="s">
        <v>23</v>
      </c>
      <c r="B154" s="28" t="s">
        <v>8</v>
      </c>
      <c r="C154" s="28" t="s">
        <v>9</v>
      </c>
      <c r="D154" s="28" t="s">
        <v>14</v>
      </c>
      <c r="E154" s="28" t="s">
        <v>15</v>
      </c>
      <c r="F154" s="28" t="s">
        <v>16</v>
      </c>
      <c r="G154" s="29" t="s">
        <v>17</v>
      </c>
    </row>
    <row r="155" spans="1:7" ht="24.75" customHeight="1" x14ac:dyDescent="0.3">
      <c r="A155" s="31">
        <v>26</v>
      </c>
      <c r="B155" s="31" t="str">
        <f>VLOOKUP(A155,'seznam závodníků'!A:C,2,FALSE)</f>
        <v>Gymnastika Říčany</v>
      </c>
      <c r="C155" s="31" t="str">
        <f>VLOOKUP(A155,'seznam závodníků'!A:C,3,FALSE)</f>
        <v>kategorie 2</v>
      </c>
      <c r="D155" s="28"/>
      <c r="E155" s="28"/>
      <c r="F155" s="28"/>
      <c r="G155" s="28"/>
    </row>
    <row r="156" spans="1:7" ht="24.75" customHeight="1" x14ac:dyDescent="0.3"/>
    <row r="157" spans="1:7" ht="24.75" customHeight="1" x14ac:dyDescent="0.3">
      <c r="A157" s="28" t="s">
        <v>23</v>
      </c>
      <c r="B157" s="28" t="s">
        <v>8</v>
      </c>
      <c r="C157" s="28" t="s">
        <v>9</v>
      </c>
      <c r="D157" s="28" t="s">
        <v>10</v>
      </c>
      <c r="E157" s="28" t="s">
        <v>11</v>
      </c>
      <c r="F157" s="28" t="s">
        <v>12</v>
      </c>
      <c r="G157" s="29" t="s">
        <v>13</v>
      </c>
    </row>
    <row r="158" spans="1:7" ht="24.75" customHeight="1" x14ac:dyDescent="0.3">
      <c r="A158" s="31">
        <v>27</v>
      </c>
      <c r="B158" s="31" t="str">
        <f>VLOOKUP(A158,'seznam závodníků'!A:C,2,FALSE)</f>
        <v>Sokol Radotín</v>
      </c>
      <c r="C158" s="31" t="str">
        <f>VLOOKUP(A158,'seznam závodníků'!A:C,3,FALSE)</f>
        <v>kategorie 2</v>
      </c>
      <c r="D158" s="28"/>
      <c r="E158" s="28"/>
      <c r="F158" s="28"/>
      <c r="G158" s="28"/>
    </row>
    <row r="159" spans="1:7" ht="24.75" customHeight="1" x14ac:dyDescent="0.3"/>
    <row r="160" spans="1:7" ht="24.75" customHeight="1" x14ac:dyDescent="0.3">
      <c r="A160" s="28" t="s">
        <v>23</v>
      </c>
      <c r="B160" s="28" t="s">
        <v>8</v>
      </c>
      <c r="C160" s="28" t="s">
        <v>9</v>
      </c>
      <c r="D160" s="28" t="s">
        <v>14</v>
      </c>
      <c r="E160" s="28" t="s">
        <v>15</v>
      </c>
      <c r="F160" s="28" t="s">
        <v>16</v>
      </c>
      <c r="G160" s="29" t="s">
        <v>17</v>
      </c>
    </row>
    <row r="161" spans="1:7" ht="24.75" customHeight="1" x14ac:dyDescent="0.3">
      <c r="A161" s="31">
        <v>27</v>
      </c>
      <c r="B161" s="31" t="str">
        <f>VLOOKUP(A161,'seznam závodníků'!A:C,2,FALSE)</f>
        <v>Sokol Radotín</v>
      </c>
      <c r="C161" s="31" t="str">
        <f>VLOOKUP(A161,'seznam závodníků'!A:C,3,FALSE)</f>
        <v>kategorie 2</v>
      </c>
      <c r="D161" s="28"/>
      <c r="E161" s="28"/>
      <c r="F161" s="28"/>
      <c r="G161" s="28"/>
    </row>
    <row r="162" spans="1:7" ht="24.75" customHeight="1" x14ac:dyDescent="0.3"/>
    <row r="163" spans="1:7" ht="24.75" customHeight="1" x14ac:dyDescent="0.3">
      <c r="A163" s="28" t="s">
        <v>23</v>
      </c>
      <c r="B163" s="28" t="s">
        <v>8</v>
      </c>
      <c r="C163" s="28" t="s">
        <v>9</v>
      </c>
      <c r="D163" s="28" t="s">
        <v>10</v>
      </c>
      <c r="E163" s="28" t="s">
        <v>11</v>
      </c>
      <c r="F163" s="28" t="s">
        <v>12</v>
      </c>
      <c r="G163" s="29" t="s">
        <v>13</v>
      </c>
    </row>
    <row r="164" spans="1:7" ht="24.75" customHeight="1" x14ac:dyDescent="0.3">
      <c r="A164" s="31">
        <v>28</v>
      </c>
      <c r="B164" s="31" t="str">
        <f>VLOOKUP(A164,'seznam závodníků'!A:C,2,FALSE)</f>
        <v>Flik-Flak Plzeň</v>
      </c>
      <c r="C164" s="31" t="str">
        <f>VLOOKUP(A164,'seznam závodníků'!A:C,3,FALSE)</f>
        <v>kategorie 2</v>
      </c>
      <c r="D164" s="28"/>
      <c r="E164" s="28"/>
      <c r="F164" s="28"/>
      <c r="G164" s="28"/>
    </row>
    <row r="165" spans="1:7" ht="24.75" customHeight="1" x14ac:dyDescent="0.3"/>
    <row r="166" spans="1:7" ht="24.75" customHeight="1" x14ac:dyDescent="0.3">
      <c r="A166" s="28" t="s">
        <v>23</v>
      </c>
      <c r="B166" s="28" t="s">
        <v>8</v>
      </c>
      <c r="C166" s="28" t="s">
        <v>9</v>
      </c>
      <c r="D166" s="28" t="s">
        <v>14</v>
      </c>
      <c r="E166" s="28" t="s">
        <v>15</v>
      </c>
      <c r="F166" s="28" t="s">
        <v>16</v>
      </c>
      <c r="G166" s="29" t="s">
        <v>17</v>
      </c>
    </row>
    <row r="167" spans="1:7" ht="24.75" customHeight="1" x14ac:dyDescent="0.3">
      <c r="A167" s="31">
        <v>28</v>
      </c>
      <c r="B167" s="31" t="str">
        <f>VLOOKUP(A167,'seznam závodníků'!A:C,2,FALSE)</f>
        <v>Flik-Flak Plzeň</v>
      </c>
      <c r="C167" s="31" t="str">
        <f>VLOOKUP(A167,'seznam závodníků'!A:C,3,FALSE)</f>
        <v>kategorie 2</v>
      </c>
      <c r="D167" s="28"/>
      <c r="E167" s="28"/>
      <c r="F167" s="28"/>
      <c r="G167" s="28"/>
    </row>
    <row r="168" spans="1:7" ht="24.75" customHeight="1" x14ac:dyDescent="0.3"/>
    <row r="169" spans="1:7" ht="24.75" customHeight="1" x14ac:dyDescent="0.3">
      <c r="A169" s="28" t="s">
        <v>23</v>
      </c>
      <c r="B169" s="28" t="s">
        <v>8</v>
      </c>
      <c r="C169" s="28" t="s">
        <v>9</v>
      </c>
      <c r="D169" s="28" t="s">
        <v>10</v>
      </c>
      <c r="E169" s="28" t="s">
        <v>11</v>
      </c>
      <c r="F169" s="28" t="s">
        <v>12</v>
      </c>
      <c r="G169" s="29" t="s">
        <v>13</v>
      </c>
    </row>
    <row r="170" spans="1:7" ht="24.75" customHeight="1" x14ac:dyDescent="0.3">
      <c r="A170" s="31">
        <v>29</v>
      </c>
      <c r="B170" s="31" t="str">
        <f>VLOOKUP(A170,'seznam závodníků'!A:C,2,FALSE)</f>
        <v xml:space="preserve">Sokol Vyšehrad </v>
      </c>
      <c r="C170" s="31" t="str">
        <f>VLOOKUP(A170,'seznam závodníků'!A:C,3,FALSE)</f>
        <v>kategorie 2</v>
      </c>
      <c r="D170" s="28"/>
      <c r="E170" s="28"/>
      <c r="F170" s="28"/>
      <c r="G170" s="28"/>
    </row>
    <row r="171" spans="1:7" ht="24.75" customHeight="1" x14ac:dyDescent="0.3"/>
    <row r="172" spans="1:7" ht="24.75" customHeight="1" x14ac:dyDescent="0.3">
      <c r="A172" s="28" t="s">
        <v>23</v>
      </c>
      <c r="B172" s="28" t="s">
        <v>8</v>
      </c>
      <c r="C172" s="28" t="s">
        <v>9</v>
      </c>
      <c r="D172" s="28" t="s">
        <v>14</v>
      </c>
      <c r="E172" s="28" t="s">
        <v>15</v>
      </c>
      <c r="F172" s="28" t="s">
        <v>16</v>
      </c>
      <c r="G172" s="29" t="s">
        <v>17</v>
      </c>
    </row>
    <row r="173" spans="1:7" ht="24.75" customHeight="1" x14ac:dyDescent="0.3">
      <c r="A173" s="31">
        <v>29</v>
      </c>
      <c r="B173" s="31" t="str">
        <f>VLOOKUP(A173,'seznam závodníků'!A:C,2,FALSE)</f>
        <v xml:space="preserve">Sokol Vyšehrad </v>
      </c>
      <c r="C173" s="31" t="str">
        <f>VLOOKUP(A173,'seznam závodníků'!A:C,3,FALSE)</f>
        <v>kategorie 2</v>
      </c>
      <c r="D173" s="28"/>
      <c r="E173" s="28"/>
      <c r="F173" s="28"/>
      <c r="G173" s="28"/>
    </row>
    <row r="174" spans="1:7" ht="24.75" customHeight="1" x14ac:dyDescent="0.3"/>
    <row r="175" spans="1:7" ht="24.75" customHeight="1" x14ac:dyDescent="0.3">
      <c r="A175" s="28" t="s">
        <v>23</v>
      </c>
      <c r="B175" s="28" t="s">
        <v>8</v>
      </c>
      <c r="C175" s="28" t="s">
        <v>9</v>
      </c>
      <c r="D175" s="28" t="s">
        <v>10</v>
      </c>
      <c r="E175" s="28" t="s">
        <v>11</v>
      </c>
      <c r="F175" s="28" t="s">
        <v>12</v>
      </c>
      <c r="G175" s="29" t="s">
        <v>13</v>
      </c>
    </row>
    <row r="176" spans="1:7" ht="24.75" customHeight="1" x14ac:dyDescent="0.3">
      <c r="A176" s="31">
        <v>30</v>
      </c>
      <c r="B176" s="31" t="str">
        <f>VLOOKUP(A176,'seznam závodníků'!A:C,2,FALSE)</f>
        <v>Sokol Řeporyje - Gymstar</v>
      </c>
      <c r="C176" s="31" t="str">
        <f>VLOOKUP(A176,'seznam závodníků'!A:C,3,FALSE)</f>
        <v>kategorie 2</v>
      </c>
      <c r="D176" s="28"/>
      <c r="E176" s="28"/>
      <c r="F176" s="28"/>
      <c r="G176" s="28"/>
    </row>
    <row r="177" spans="1:7" ht="24.75" customHeight="1" x14ac:dyDescent="0.3"/>
    <row r="178" spans="1:7" ht="24.75" customHeight="1" x14ac:dyDescent="0.3">
      <c r="A178" s="28" t="s">
        <v>23</v>
      </c>
      <c r="B178" s="28" t="s">
        <v>8</v>
      </c>
      <c r="C178" s="28" t="s">
        <v>9</v>
      </c>
      <c r="D178" s="28" t="s">
        <v>14</v>
      </c>
      <c r="E178" s="28" t="s">
        <v>15</v>
      </c>
      <c r="F178" s="28" t="s">
        <v>16</v>
      </c>
      <c r="G178" s="29" t="s">
        <v>17</v>
      </c>
    </row>
    <row r="179" spans="1:7" ht="24.75" customHeight="1" x14ac:dyDescent="0.3">
      <c r="A179" s="31">
        <v>30</v>
      </c>
      <c r="B179" s="31" t="str">
        <f>VLOOKUP(A179,'seznam závodníků'!A:C,2,FALSE)</f>
        <v>Sokol Řeporyje - Gymstar</v>
      </c>
      <c r="C179" s="31" t="str">
        <f>VLOOKUP(A179,'seznam závodníků'!A:C,3,FALSE)</f>
        <v>kategorie 2</v>
      </c>
      <c r="D179" s="28"/>
      <c r="E179" s="28"/>
      <c r="F179" s="28"/>
      <c r="G179" s="28"/>
    </row>
    <row r="180" spans="1:7" ht="24.75" customHeight="1" x14ac:dyDescent="0.3"/>
    <row r="181" spans="1:7" ht="24.75" customHeight="1" x14ac:dyDescent="0.3">
      <c r="A181" s="28" t="s">
        <v>23</v>
      </c>
      <c r="B181" s="28" t="s">
        <v>8</v>
      </c>
      <c r="C181" s="28" t="s">
        <v>9</v>
      </c>
      <c r="D181" s="28" t="s">
        <v>10</v>
      </c>
      <c r="E181" s="28" t="s">
        <v>11</v>
      </c>
      <c r="F181" s="28" t="s">
        <v>12</v>
      </c>
      <c r="G181" s="29" t="s">
        <v>13</v>
      </c>
    </row>
    <row r="182" spans="1:7" ht="24.75" customHeight="1" x14ac:dyDescent="0.3">
      <c r="A182" s="31">
        <v>31</v>
      </c>
      <c r="B182" s="31" t="str">
        <f>VLOOKUP(A182,'seznam závodníků'!A:C,2,FALSE)</f>
        <v>Gymnastika Dobříš</v>
      </c>
      <c r="C182" s="31" t="str">
        <f>VLOOKUP(A182,'seznam závodníků'!A:C,3,FALSE)</f>
        <v>kategorie 2</v>
      </c>
      <c r="D182" s="28"/>
      <c r="E182" s="28"/>
      <c r="F182" s="28"/>
      <c r="G182" s="28"/>
    </row>
    <row r="183" spans="1:7" ht="24.75" customHeight="1" x14ac:dyDescent="0.3"/>
    <row r="184" spans="1:7" ht="24.75" customHeight="1" x14ac:dyDescent="0.3">
      <c r="A184" s="28" t="s">
        <v>23</v>
      </c>
      <c r="B184" s="28" t="s">
        <v>8</v>
      </c>
      <c r="C184" s="28" t="s">
        <v>9</v>
      </c>
      <c r="D184" s="28" t="s">
        <v>14</v>
      </c>
      <c r="E184" s="28" t="s">
        <v>15</v>
      </c>
      <c r="F184" s="28" t="s">
        <v>16</v>
      </c>
      <c r="G184" s="29" t="s">
        <v>17</v>
      </c>
    </row>
    <row r="185" spans="1:7" ht="24.75" customHeight="1" x14ac:dyDescent="0.3">
      <c r="A185" s="31">
        <v>31</v>
      </c>
      <c r="B185" s="31" t="str">
        <f>VLOOKUP(A185,'seznam závodníků'!A:C,2,FALSE)</f>
        <v>Gymnastika Dobříš</v>
      </c>
      <c r="C185" s="31" t="str">
        <f>VLOOKUP(A185,'seznam závodníků'!A:C,3,FALSE)</f>
        <v>kategorie 2</v>
      </c>
      <c r="D185" s="28"/>
      <c r="E185" s="28"/>
      <c r="F185" s="28"/>
      <c r="G185" s="28"/>
    </row>
    <row r="186" spans="1:7" ht="24.75" customHeight="1" x14ac:dyDescent="0.3"/>
    <row r="187" spans="1:7" ht="24.75" customHeight="1" x14ac:dyDescent="0.3">
      <c r="A187" s="28" t="s">
        <v>23</v>
      </c>
      <c r="B187" s="28" t="s">
        <v>8</v>
      </c>
      <c r="C187" s="28" t="s">
        <v>9</v>
      </c>
      <c r="D187" s="28" t="s">
        <v>10</v>
      </c>
      <c r="E187" s="28" t="s">
        <v>11</v>
      </c>
      <c r="F187" s="28" t="s">
        <v>12</v>
      </c>
      <c r="G187" s="29" t="s">
        <v>13</v>
      </c>
    </row>
    <row r="188" spans="1:7" ht="24.75" customHeight="1" x14ac:dyDescent="0.3">
      <c r="A188" s="31">
        <v>32</v>
      </c>
      <c r="B188" s="31" t="str">
        <f>VLOOKUP(A188,'seznam závodníků'!A:C,2,FALSE)</f>
        <v>Gym Dobřichovice</v>
      </c>
      <c r="C188" s="31" t="str">
        <f>VLOOKUP(A188,'seznam závodníků'!A:C,3,FALSE)</f>
        <v>kategorie 2</v>
      </c>
      <c r="D188" s="28"/>
      <c r="E188" s="28"/>
      <c r="F188" s="28"/>
      <c r="G188" s="28"/>
    </row>
    <row r="189" spans="1:7" ht="24.75" customHeight="1" x14ac:dyDescent="0.3"/>
    <row r="190" spans="1:7" ht="24.75" customHeight="1" x14ac:dyDescent="0.3">
      <c r="A190" s="28" t="s">
        <v>23</v>
      </c>
      <c r="B190" s="28" t="s">
        <v>8</v>
      </c>
      <c r="C190" s="28" t="s">
        <v>9</v>
      </c>
      <c r="D190" s="28" t="s">
        <v>14</v>
      </c>
      <c r="E190" s="28" t="s">
        <v>15</v>
      </c>
      <c r="F190" s="28" t="s">
        <v>16</v>
      </c>
      <c r="G190" s="29" t="s">
        <v>17</v>
      </c>
    </row>
    <row r="191" spans="1:7" ht="24.75" customHeight="1" x14ac:dyDescent="0.3">
      <c r="A191" s="31">
        <v>32</v>
      </c>
      <c r="B191" s="31" t="str">
        <f>VLOOKUP(A191,'seznam závodníků'!A:C,2,FALSE)</f>
        <v>Gym Dobřichovice</v>
      </c>
      <c r="C191" s="31" t="str">
        <f>VLOOKUP(A191,'seznam závodníků'!A:C,3,FALSE)</f>
        <v>kategorie 2</v>
      </c>
      <c r="D191" s="28"/>
      <c r="E191" s="28"/>
      <c r="F191" s="28"/>
      <c r="G191" s="28"/>
    </row>
    <row r="192" spans="1:7" ht="24.75" customHeight="1" x14ac:dyDescent="0.3"/>
    <row r="193" spans="1:7" ht="24.75" customHeight="1" x14ac:dyDescent="0.3">
      <c r="A193" s="28" t="s">
        <v>23</v>
      </c>
      <c r="B193" s="28" t="s">
        <v>8</v>
      </c>
      <c r="C193" s="28" t="s">
        <v>9</v>
      </c>
      <c r="D193" s="28" t="s">
        <v>10</v>
      </c>
      <c r="E193" s="28" t="s">
        <v>11</v>
      </c>
      <c r="F193" s="28" t="s">
        <v>12</v>
      </c>
      <c r="G193" s="29" t="s">
        <v>13</v>
      </c>
    </row>
    <row r="194" spans="1:7" ht="24.75" customHeight="1" x14ac:dyDescent="0.3">
      <c r="A194" s="31">
        <v>33</v>
      </c>
      <c r="B194" s="31" t="str">
        <f>VLOOKUP(A194,'seznam závodníků'!A:C,2,FALSE)</f>
        <v>ZRUŠENO</v>
      </c>
      <c r="C194" s="31" t="str">
        <f>VLOOKUP(A194,'seznam závodníků'!A:C,3,FALSE)</f>
        <v>kategorie 2</v>
      </c>
      <c r="D194" s="28"/>
      <c r="E194" s="28"/>
      <c r="F194" s="28"/>
      <c r="G194" s="28"/>
    </row>
    <row r="195" spans="1:7" ht="24.75" customHeight="1" x14ac:dyDescent="0.3"/>
    <row r="196" spans="1:7" ht="24.75" customHeight="1" x14ac:dyDescent="0.3">
      <c r="A196" s="28" t="s">
        <v>23</v>
      </c>
      <c r="B196" s="28" t="s">
        <v>8</v>
      </c>
      <c r="C196" s="28" t="s">
        <v>9</v>
      </c>
      <c r="D196" s="28" t="s">
        <v>14</v>
      </c>
      <c r="E196" s="28" t="s">
        <v>15</v>
      </c>
      <c r="F196" s="28" t="s">
        <v>16</v>
      </c>
      <c r="G196" s="29" t="s">
        <v>17</v>
      </c>
    </row>
    <row r="197" spans="1:7" ht="24.75" customHeight="1" x14ac:dyDescent="0.3">
      <c r="A197" s="31">
        <v>33</v>
      </c>
      <c r="B197" s="31" t="str">
        <f>VLOOKUP(A197,'seznam závodníků'!A:C,2,FALSE)</f>
        <v>ZRUŠENO</v>
      </c>
      <c r="C197" s="31" t="str">
        <f>VLOOKUP(A197,'seznam závodníků'!A:C,3,FALSE)</f>
        <v>kategorie 2</v>
      </c>
      <c r="D197" s="28"/>
      <c r="E197" s="28"/>
      <c r="F197" s="28"/>
      <c r="G197" s="28"/>
    </row>
    <row r="198" spans="1:7" ht="24.75" customHeight="1" x14ac:dyDescent="0.3"/>
    <row r="199" spans="1:7" ht="24.75" customHeight="1" x14ac:dyDescent="0.3">
      <c r="A199" s="28" t="s">
        <v>23</v>
      </c>
      <c r="B199" s="28" t="s">
        <v>8</v>
      </c>
      <c r="C199" s="28" t="s">
        <v>9</v>
      </c>
      <c r="D199" s="28" t="s">
        <v>10</v>
      </c>
      <c r="E199" s="28" t="s">
        <v>11</v>
      </c>
      <c r="F199" s="28" t="s">
        <v>12</v>
      </c>
      <c r="G199" s="29" t="s">
        <v>13</v>
      </c>
    </row>
    <row r="200" spans="1:7" ht="24.75" customHeight="1" x14ac:dyDescent="0.3">
      <c r="A200" s="31">
        <v>34</v>
      </c>
      <c r="B200" s="31" t="e">
        <f>VLOOKUP(A200,'seznam závodníků'!A:C,2,FALSE)</f>
        <v>#N/A</v>
      </c>
      <c r="C200" s="31" t="e">
        <f>VLOOKUP(A200,'seznam závodníků'!A:C,3,FALSE)</f>
        <v>#N/A</v>
      </c>
      <c r="D200" s="28"/>
      <c r="E200" s="28"/>
      <c r="F200" s="28"/>
      <c r="G200" s="28"/>
    </row>
    <row r="201" spans="1:7" ht="24.75" customHeight="1" x14ac:dyDescent="0.3"/>
    <row r="202" spans="1:7" ht="24.75" customHeight="1" x14ac:dyDescent="0.3">
      <c r="A202" s="28" t="s">
        <v>23</v>
      </c>
      <c r="B202" s="28" t="s">
        <v>8</v>
      </c>
      <c r="C202" s="28" t="s">
        <v>9</v>
      </c>
      <c r="D202" s="28" t="s">
        <v>14</v>
      </c>
      <c r="E202" s="28" t="s">
        <v>15</v>
      </c>
      <c r="F202" s="28" t="s">
        <v>16</v>
      </c>
      <c r="G202" s="29" t="s">
        <v>17</v>
      </c>
    </row>
    <row r="203" spans="1:7" ht="24.75" customHeight="1" x14ac:dyDescent="0.3">
      <c r="A203" s="31">
        <v>34</v>
      </c>
      <c r="B203" s="31" t="e">
        <f>VLOOKUP(A203,'seznam závodníků'!A:C,2,FALSE)</f>
        <v>#N/A</v>
      </c>
      <c r="C203" s="31" t="e">
        <f>VLOOKUP(A203,'seznam závodníků'!A:C,3,FALSE)</f>
        <v>#N/A</v>
      </c>
      <c r="D203" s="28"/>
      <c r="E203" s="28"/>
      <c r="F203" s="28"/>
      <c r="G203" s="28"/>
    </row>
    <row r="204" spans="1:7" ht="24.75" customHeight="1" x14ac:dyDescent="0.3"/>
    <row r="205" spans="1:7" ht="24.75" customHeight="1" x14ac:dyDescent="0.3">
      <c r="A205" s="28" t="s">
        <v>23</v>
      </c>
      <c r="B205" s="28" t="s">
        <v>8</v>
      </c>
      <c r="C205" s="28" t="s">
        <v>9</v>
      </c>
      <c r="D205" s="28" t="s">
        <v>10</v>
      </c>
      <c r="E205" s="28" t="s">
        <v>11</v>
      </c>
      <c r="F205" s="28" t="s">
        <v>12</v>
      </c>
      <c r="G205" s="29" t="s">
        <v>13</v>
      </c>
    </row>
    <row r="206" spans="1:7" ht="24.75" customHeight="1" x14ac:dyDescent="0.3">
      <c r="A206" s="31">
        <v>35</v>
      </c>
      <c r="B206" s="31" t="e">
        <f>VLOOKUP(A206,'seznam závodníků'!A:C,2,FALSE)</f>
        <v>#N/A</v>
      </c>
      <c r="C206" s="31" t="e">
        <f>VLOOKUP(A206,'seznam závodníků'!A:C,3,FALSE)</f>
        <v>#N/A</v>
      </c>
      <c r="D206" s="28"/>
      <c r="E206" s="28"/>
      <c r="F206" s="28"/>
      <c r="G206" s="28"/>
    </row>
    <row r="207" spans="1:7" ht="24.75" customHeight="1" x14ac:dyDescent="0.3"/>
    <row r="208" spans="1:7" ht="24.75" customHeight="1" x14ac:dyDescent="0.3">
      <c r="A208" s="28" t="s">
        <v>23</v>
      </c>
      <c r="B208" s="28" t="s">
        <v>8</v>
      </c>
      <c r="C208" s="28" t="s">
        <v>9</v>
      </c>
      <c r="D208" s="28" t="s">
        <v>14</v>
      </c>
      <c r="E208" s="28" t="s">
        <v>15</v>
      </c>
      <c r="F208" s="28" t="s">
        <v>16</v>
      </c>
      <c r="G208" s="29" t="s">
        <v>17</v>
      </c>
    </row>
    <row r="209" spans="1:7" ht="24.75" customHeight="1" x14ac:dyDescent="0.3">
      <c r="A209" s="31">
        <v>35</v>
      </c>
      <c r="B209" s="31" t="e">
        <f>VLOOKUP(A209,'seznam závodníků'!A:C,2,FALSE)</f>
        <v>#N/A</v>
      </c>
      <c r="C209" s="31" t="e">
        <f>VLOOKUP(A209,'seznam závodníků'!A:C,3,FALSE)</f>
        <v>#N/A</v>
      </c>
      <c r="D209" s="28"/>
      <c r="E209" s="28"/>
      <c r="F209" s="28"/>
      <c r="G209" s="28"/>
    </row>
    <row r="210" spans="1:7" ht="24.75" customHeight="1" x14ac:dyDescent="0.3"/>
    <row r="211" spans="1:7" ht="24.75" customHeight="1" x14ac:dyDescent="0.3">
      <c r="A211" s="28" t="s">
        <v>23</v>
      </c>
      <c r="B211" s="28" t="s">
        <v>8</v>
      </c>
      <c r="C211" s="28" t="s">
        <v>9</v>
      </c>
      <c r="D211" s="28" t="s">
        <v>10</v>
      </c>
      <c r="E211" s="28" t="s">
        <v>11</v>
      </c>
      <c r="F211" s="28" t="s">
        <v>12</v>
      </c>
      <c r="G211" s="29" t="s">
        <v>13</v>
      </c>
    </row>
    <row r="212" spans="1:7" ht="24.75" customHeight="1" x14ac:dyDescent="0.3">
      <c r="A212" s="31">
        <v>36</v>
      </c>
      <c r="B212" s="31" t="e">
        <f>VLOOKUP(A212,'seznam závodníků'!A:C,2,FALSE)</f>
        <v>#N/A</v>
      </c>
      <c r="C212" s="31" t="e">
        <f>VLOOKUP(A212,'seznam závodníků'!A:C,3,FALSE)</f>
        <v>#N/A</v>
      </c>
      <c r="D212" s="28"/>
      <c r="E212" s="28"/>
      <c r="F212" s="28"/>
      <c r="G212" s="28"/>
    </row>
    <row r="213" spans="1:7" ht="24.75" customHeight="1" x14ac:dyDescent="0.3"/>
    <row r="214" spans="1:7" ht="24.75" customHeight="1" x14ac:dyDescent="0.3">
      <c r="A214" s="28" t="s">
        <v>23</v>
      </c>
      <c r="B214" s="28" t="s">
        <v>8</v>
      </c>
      <c r="C214" s="28" t="s">
        <v>9</v>
      </c>
      <c r="D214" s="28" t="s">
        <v>14</v>
      </c>
      <c r="E214" s="28" t="s">
        <v>15</v>
      </c>
      <c r="F214" s="28" t="s">
        <v>16</v>
      </c>
      <c r="G214" s="29" t="s">
        <v>17</v>
      </c>
    </row>
    <row r="215" spans="1:7" ht="24.75" customHeight="1" x14ac:dyDescent="0.3">
      <c r="A215" s="31">
        <v>36</v>
      </c>
      <c r="B215" s="31" t="e">
        <f>VLOOKUP(A215,'seznam závodníků'!A:C,2,FALSE)</f>
        <v>#N/A</v>
      </c>
      <c r="C215" s="31" t="e">
        <f>VLOOKUP(A215,'seznam závodníků'!A:C,3,FALSE)</f>
        <v>#N/A</v>
      </c>
      <c r="D215" s="28"/>
      <c r="E215" s="28"/>
      <c r="F215" s="28"/>
      <c r="G215" s="28"/>
    </row>
    <row r="216" spans="1:7" ht="24.75" customHeight="1" x14ac:dyDescent="0.3"/>
    <row r="217" spans="1:7" ht="24.75" customHeight="1" x14ac:dyDescent="0.3">
      <c r="A217" s="28" t="s">
        <v>23</v>
      </c>
      <c r="B217" s="28" t="s">
        <v>8</v>
      </c>
      <c r="C217" s="28" t="s">
        <v>9</v>
      </c>
      <c r="D217" s="28" t="s">
        <v>10</v>
      </c>
      <c r="E217" s="28" t="s">
        <v>11</v>
      </c>
      <c r="F217" s="28" t="s">
        <v>12</v>
      </c>
      <c r="G217" s="29" t="s">
        <v>13</v>
      </c>
    </row>
    <row r="218" spans="1:7" ht="24.75" customHeight="1" x14ac:dyDescent="0.3">
      <c r="A218" s="31">
        <v>37</v>
      </c>
      <c r="B218" s="31" t="e">
        <f>VLOOKUP(A218,'seznam závodníků'!A:C,2,FALSE)</f>
        <v>#N/A</v>
      </c>
      <c r="C218" s="31" t="e">
        <f>VLOOKUP(A218,'seznam závodníků'!A:C,3,FALSE)</f>
        <v>#N/A</v>
      </c>
      <c r="D218" s="28"/>
      <c r="E218" s="28"/>
      <c r="F218" s="28"/>
      <c r="G218" s="28"/>
    </row>
    <row r="219" spans="1:7" ht="24.75" customHeight="1" x14ac:dyDescent="0.3"/>
    <row r="220" spans="1:7" ht="24.75" customHeight="1" x14ac:dyDescent="0.3">
      <c r="A220" s="28" t="s">
        <v>23</v>
      </c>
      <c r="B220" s="28" t="s">
        <v>8</v>
      </c>
      <c r="C220" s="28" t="s">
        <v>9</v>
      </c>
      <c r="D220" s="28" t="s">
        <v>14</v>
      </c>
      <c r="E220" s="28" t="s">
        <v>15</v>
      </c>
      <c r="F220" s="28" t="s">
        <v>16</v>
      </c>
      <c r="G220" s="29" t="s">
        <v>17</v>
      </c>
    </row>
    <row r="221" spans="1:7" ht="24.75" customHeight="1" x14ac:dyDescent="0.3">
      <c r="A221" s="31">
        <v>37</v>
      </c>
      <c r="B221" s="31" t="e">
        <f>VLOOKUP(A221,'seznam závodníků'!A:C,2,FALSE)</f>
        <v>#N/A</v>
      </c>
      <c r="C221" s="31" t="e">
        <f>VLOOKUP(A221,'seznam závodníků'!A:C,3,FALSE)</f>
        <v>#N/A</v>
      </c>
      <c r="D221" s="28"/>
      <c r="E221" s="28"/>
      <c r="F221" s="28"/>
      <c r="G221" s="28"/>
    </row>
    <row r="222" spans="1:7" ht="24.75" customHeight="1" x14ac:dyDescent="0.3"/>
    <row r="223" spans="1:7" ht="24.75" customHeight="1" x14ac:dyDescent="0.3">
      <c r="A223" s="28" t="s">
        <v>23</v>
      </c>
      <c r="B223" s="28" t="s">
        <v>8</v>
      </c>
      <c r="C223" s="28" t="s">
        <v>9</v>
      </c>
      <c r="D223" s="28" t="s">
        <v>10</v>
      </c>
      <c r="E223" s="28" t="s">
        <v>11</v>
      </c>
      <c r="F223" s="28" t="s">
        <v>12</v>
      </c>
      <c r="G223" s="29" t="s">
        <v>13</v>
      </c>
    </row>
    <row r="224" spans="1:7" ht="24.75" customHeight="1" x14ac:dyDescent="0.3">
      <c r="A224" s="31">
        <v>38</v>
      </c>
      <c r="B224" s="31" t="e">
        <f>VLOOKUP(A224,'seznam závodníků'!A:C,2,FALSE)</f>
        <v>#N/A</v>
      </c>
      <c r="C224" s="31" t="e">
        <f>VLOOKUP(A224,'seznam závodníků'!A:C,3,FALSE)</f>
        <v>#N/A</v>
      </c>
      <c r="D224" s="28"/>
      <c r="E224" s="28"/>
      <c r="F224" s="28"/>
      <c r="G224" s="28"/>
    </row>
    <row r="225" spans="1:7" ht="24.75" customHeight="1" x14ac:dyDescent="0.3"/>
    <row r="226" spans="1:7" ht="24.75" customHeight="1" x14ac:dyDescent="0.3">
      <c r="A226" s="28" t="s">
        <v>23</v>
      </c>
      <c r="B226" s="28" t="s">
        <v>8</v>
      </c>
      <c r="C226" s="28" t="s">
        <v>9</v>
      </c>
      <c r="D226" s="28" t="s">
        <v>14</v>
      </c>
      <c r="E226" s="28" t="s">
        <v>15</v>
      </c>
      <c r="F226" s="28" t="s">
        <v>16</v>
      </c>
      <c r="G226" s="29" t="s">
        <v>17</v>
      </c>
    </row>
    <row r="227" spans="1:7" ht="24.75" customHeight="1" x14ac:dyDescent="0.3">
      <c r="A227" s="31">
        <v>38</v>
      </c>
      <c r="B227" s="31" t="e">
        <f>VLOOKUP(A227,'seznam závodníků'!A:C,2,FALSE)</f>
        <v>#N/A</v>
      </c>
      <c r="C227" s="31" t="e">
        <f>VLOOKUP(A227,'seznam závodníků'!A:C,3,FALSE)</f>
        <v>#N/A</v>
      </c>
      <c r="D227" s="28"/>
      <c r="E227" s="28"/>
      <c r="F227" s="28"/>
      <c r="G227" s="28"/>
    </row>
    <row r="228" spans="1:7" ht="24.75" customHeight="1" x14ac:dyDescent="0.3"/>
    <row r="229" spans="1:7" ht="24.75" customHeight="1" x14ac:dyDescent="0.3">
      <c r="A229" s="28" t="s">
        <v>23</v>
      </c>
      <c r="B229" s="28" t="s">
        <v>8</v>
      </c>
      <c r="C229" s="28" t="s">
        <v>9</v>
      </c>
      <c r="D229" s="28" t="s">
        <v>10</v>
      </c>
      <c r="E229" s="28" t="s">
        <v>11</v>
      </c>
      <c r="F229" s="28" t="s">
        <v>12</v>
      </c>
      <c r="G229" s="29" t="s">
        <v>13</v>
      </c>
    </row>
    <row r="230" spans="1:7" ht="24.75" customHeight="1" x14ac:dyDescent="0.3">
      <c r="A230" s="31">
        <v>39</v>
      </c>
      <c r="B230" s="31" t="e">
        <f>VLOOKUP(A230,'seznam závodníků'!A:C,2,FALSE)</f>
        <v>#N/A</v>
      </c>
      <c r="C230" s="31" t="e">
        <f>VLOOKUP(A230,'seznam závodníků'!A:C,3,FALSE)</f>
        <v>#N/A</v>
      </c>
      <c r="D230" s="28"/>
      <c r="E230" s="28"/>
      <c r="F230" s="28"/>
      <c r="G230" s="28"/>
    </row>
    <row r="231" spans="1:7" ht="24.75" customHeight="1" x14ac:dyDescent="0.3"/>
    <row r="232" spans="1:7" ht="24.75" customHeight="1" x14ac:dyDescent="0.3">
      <c r="A232" s="28" t="s">
        <v>23</v>
      </c>
      <c r="B232" s="28" t="s">
        <v>8</v>
      </c>
      <c r="C232" s="28" t="s">
        <v>9</v>
      </c>
      <c r="D232" s="28" t="s">
        <v>14</v>
      </c>
      <c r="E232" s="28" t="s">
        <v>15</v>
      </c>
      <c r="F232" s="28" t="s">
        <v>16</v>
      </c>
      <c r="G232" s="29" t="s">
        <v>17</v>
      </c>
    </row>
    <row r="233" spans="1:7" ht="24.75" customHeight="1" x14ac:dyDescent="0.3">
      <c r="A233" s="31">
        <v>39</v>
      </c>
      <c r="B233" s="31" t="e">
        <f>VLOOKUP(A233,'seznam závodníků'!A:C,2,FALSE)</f>
        <v>#N/A</v>
      </c>
      <c r="C233" s="31" t="e">
        <f>VLOOKUP(A233,'seznam závodníků'!A:C,3,FALSE)</f>
        <v>#N/A</v>
      </c>
      <c r="D233" s="28"/>
      <c r="E233" s="28"/>
      <c r="F233" s="28"/>
      <c r="G233" s="28"/>
    </row>
    <row r="234" spans="1:7" ht="24.75" customHeight="1" x14ac:dyDescent="0.3"/>
    <row r="235" spans="1:7" ht="24.75" customHeight="1" x14ac:dyDescent="0.3">
      <c r="A235" s="28" t="s">
        <v>23</v>
      </c>
      <c r="B235" s="28" t="s">
        <v>8</v>
      </c>
      <c r="C235" s="28" t="s">
        <v>9</v>
      </c>
      <c r="D235" s="28" t="s">
        <v>10</v>
      </c>
      <c r="E235" s="28" t="s">
        <v>11</v>
      </c>
      <c r="F235" s="28" t="s">
        <v>12</v>
      </c>
      <c r="G235" s="29" t="s">
        <v>13</v>
      </c>
    </row>
    <row r="236" spans="1:7" ht="24.75" customHeight="1" x14ac:dyDescent="0.3">
      <c r="A236" s="31">
        <v>40</v>
      </c>
      <c r="B236" s="31" t="e">
        <f>VLOOKUP(A236,'seznam závodníků'!A:C,2,FALSE)</f>
        <v>#N/A</v>
      </c>
      <c r="C236" s="31" t="e">
        <f>VLOOKUP(A236,'seznam závodníků'!A:C,3,FALSE)</f>
        <v>#N/A</v>
      </c>
      <c r="D236" s="28"/>
      <c r="E236" s="28"/>
      <c r="F236" s="28"/>
      <c r="G236" s="28"/>
    </row>
    <row r="237" spans="1:7" ht="24.75" customHeight="1" x14ac:dyDescent="0.3"/>
    <row r="238" spans="1:7" ht="24.75" customHeight="1" x14ac:dyDescent="0.3">
      <c r="A238" s="28" t="s">
        <v>23</v>
      </c>
      <c r="B238" s="28" t="s">
        <v>8</v>
      </c>
      <c r="C238" s="28" t="s">
        <v>9</v>
      </c>
      <c r="D238" s="28" t="s">
        <v>14</v>
      </c>
      <c r="E238" s="28" t="s">
        <v>15</v>
      </c>
      <c r="F238" s="28" t="s">
        <v>16</v>
      </c>
      <c r="G238" s="29" t="s">
        <v>17</v>
      </c>
    </row>
    <row r="239" spans="1:7" ht="24.75" customHeight="1" x14ac:dyDescent="0.3">
      <c r="A239" s="31">
        <v>40</v>
      </c>
      <c r="B239" s="31" t="e">
        <f>VLOOKUP(A239,'seznam závodníků'!A:C,2,FALSE)</f>
        <v>#N/A</v>
      </c>
      <c r="C239" s="31" t="e">
        <f>VLOOKUP(A239,'seznam závodníků'!A:C,3,FALSE)</f>
        <v>#N/A</v>
      </c>
      <c r="D239" s="28"/>
      <c r="E239" s="28"/>
      <c r="F239" s="28"/>
      <c r="G239" s="28"/>
    </row>
    <row r="240" spans="1:7" ht="24.75" customHeight="1" x14ac:dyDescent="0.3"/>
    <row r="241" spans="1:7" ht="24.75" customHeight="1" x14ac:dyDescent="0.3">
      <c r="A241" s="28" t="s">
        <v>23</v>
      </c>
      <c r="B241" s="28" t="s">
        <v>8</v>
      </c>
      <c r="C241" s="28" t="s">
        <v>9</v>
      </c>
      <c r="D241" s="28" t="s">
        <v>10</v>
      </c>
      <c r="E241" s="28" t="s">
        <v>11</v>
      </c>
      <c r="F241" s="28" t="s">
        <v>12</v>
      </c>
      <c r="G241" s="29" t="s">
        <v>13</v>
      </c>
    </row>
    <row r="242" spans="1:7" ht="24.75" customHeight="1" x14ac:dyDescent="0.3">
      <c r="A242" s="31">
        <v>41</v>
      </c>
      <c r="B242" s="31" t="e">
        <f>VLOOKUP(A242,'seznam závodníků'!A:C,2,FALSE)</f>
        <v>#N/A</v>
      </c>
      <c r="C242" s="31" t="e">
        <f>VLOOKUP(A242,'seznam závodníků'!A:C,3,FALSE)</f>
        <v>#N/A</v>
      </c>
      <c r="D242" s="28"/>
      <c r="E242" s="28"/>
      <c r="F242" s="28"/>
      <c r="G242" s="28"/>
    </row>
    <row r="243" spans="1:7" ht="24.75" customHeight="1" x14ac:dyDescent="0.3"/>
    <row r="244" spans="1:7" ht="24.75" customHeight="1" x14ac:dyDescent="0.3">
      <c r="A244" s="28" t="s">
        <v>23</v>
      </c>
      <c r="B244" s="28" t="s">
        <v>8</v>
      </c>
      <c r="C244" s="28" t="s">
        <v>9</v>
      </c>
      <c r="D244" s="28" t="s">
        <v>14</v>
      </c>
      <c r="E244" s="28" t="s">
        <v>15</v>
      </c>
      <c r="F244" s="28" t="s">
        <v>16</v>
      </c>
      <c r="G244" s="29" t="s">
        <v>17</v>
      </c>
    </row>
    <row r="245" spans="1:7" ht="24.75" customHeight="1" x14ac:dyDescent="0.3">
      <c r="A245" s="31">
        <v>41</v>
      </c>
      <c r="B245" s="31" t="e">
        <f>VLOOKUP(A245,'seznam závodníků'!A:C,2,FALSE)</f>
        <v>#N/A</v>
      </c>
      <c r="C245" s="31" t="e">
        <f>VLOOKUP(A245,'seznam závodníků'!A:C,3,FALSE)</f>
        <v>#N/A</v>
      </c>
      <c r="D245" s="28"/>
      <c r="E245" s="28"/>
      <c r="F245" s="28"/>
      <c r="G245" s="28"/>
    </row>
    <row r="246" spans="1:7" ht="24.75" customHeight="1" x14ac:dyDescent="0.3"/>
    <row r="247" spans="1:7" ht="24.75" customHeight="1" x14ac:dyDescent="0.3">
      <c r="A247" s="28" t="s">
        <v>23</v>
      </c>
      <c r="B247" s="28" t="s">
        <v>8</v>
      </c>
      <c r="C247" s="28" t="s">
        <v>9</v>
      </c>
      <c r="D247" s="28" t="s">
        <v>10</v>
      </c>
      <c r="E247" s="28" t="s">
        <v>11</v>
      </c>
      <c r="F247" s="28" t="s">
        <v>12</v>
      </c>
      <c r="G247" s="29" t="s">
        <v>13</v>
      </c>
    </row>
    <row r="248" spans="1:7" ht="24.75" customHeight="1" x14ac:dyDescent="0.3">
      <c r="A248" s="31">
        <v>42</v>
      </c>
      <c r="B248" s="31" t="e">
        <f>VLOOKUP(A248,'seznam závodníků'!A:C,2,FALSE)</f>
        <v>#N/A</v>
      </c>
      <c r="C248" s="31" t="e">
        <f>VLOOKUP(A248,'seznam závodníků'!A:C,3,FALSE)</f>
        <v>#N/A</v>
      </c>
      <c r="D248" s="28"/>
      <c r="E248" s="28"/>
      <c r="F248" s="28"/>
      <c r="G248" s="28"/>
    </row>
    <row r="249" spans="1:7" ht="24.75" customHeight="1" x14ac:dyDescent="0.3"/>
    <row r="250" spans="1:7" ht="24.75" customHeight="1" x14ac:dyDescent="0.3">
      <c r="A250" s="28" t="s">
        <v>23</v>
      </c>
      <c r="B250" s="28" t="s">
        <v>8</v>
      </c>
      <c r="C250" s="28" t="s">
        <v>9</v>
      </c>
      <c r="D250" s="28" t="s">
        <v>14</v>
      </c>
      <c r="E250" s="28" t="s">
        <v>15</v>
      </c>
      <c r="F250" s="28" t="s">
        <v>16</v>
      </c>
      <c r="G250" s="29" t="s">
        <v>17</v>
      </c>
    </row>
    <row r="251" spans="1:7" ht="24.75" customHeight="1" x14ac:dyDescent="0.3">
      <c r="A251" s="31">
        <v>42</v>
      </c>
      <c r="B251" s="31" t="e">
        <f>VLOOKUP(A251,'seznam závodníků'!A:C,2,FALSE)</f>
        <v>#N/A</v>
      </c>
      <c r="C251" s="31" t="e">
        <f>VLOOKUP(A251,'seznam závodníků'!A:C,3,FALSE)</f>
        <v>#N/A</v>
      </c>
      <c r="D251" s="28"/>
      <c r="E251" s="28"/>
      <c r="F251" s="28"/>
      <c r="G251" s="28"/>
    </row>
    <row r="252" spans="1:7" ht="24.75" customHeight="1" x14ac:dyDescent="0.3"/>
    <row r="253" spans="1:7" ht="24.75" customHeight="1" x14ac:dyDescent="0.3">
      <c r="A253" s="28" t="s">
        <v>23</v>
      </c>
      <c r="B253" s="28" t="s">
        <v>8</v>
      </c>
      <c r="C253" s="28" t="s">
        <v>9</v>
      </c>
      <c r="D253" s="28" t="s">
        <v>10</v>
      </c>
      <c r="E253" s="28" t="s">
        <v>11</v>
      </c>
      <c r="F253" s="28" t="s">
        <v>12</v>
      </c>
      <c r="G253" s="29" t="s">
        <v>13</v>
      </c>
    </row>
    <row r="254" spans="1:7" ht="24.75" customHeight="1" x14ac:dyDescent="0.3">
      <c r="A254" s="31">
        <v>43</v>
      </c>
      <c r="B254" s="31" t="e">
        <f>VLOOKUP(A254,'seznam závodníků'!A:C,2,FALSE)</f>
        <v>#N/A</v>
      </c>
      <c r="C254" s="31" t="e">
        <f>VLOOKUP(A254,'seznam závodníků'!A:C,3,FALSE)</f>
        <v>#N/A</v>
      </c>
      <c r="D254" s="28"/>
      <c r="E254" s="28"/>
      <c r="F254" s="28"/>
      <c r="G254" s="28"/>
    </row>
    <row r="255" spans="1:7" ht="24.75" customHeight="1" x14ac:dyDescent="0.3"/>
    <row r="256" spans="1:7" ht="24.75" customHeight="1" x14ac:dyDescent="0.3">
      <c r="A256" s="28" t="s">
        <v>23</v>
      </c>
      <c r="B256" s="28" t="s">
        <v>8</v>
      </c>
      <c r="C256" s="28" t="s">
        <v>9</v>
      </c>
      <c r="D256" s="28" t="s">
        <v>14</v>
      </c>
      <c r="E256" s="28" t="s">
        <v>15</v>
      </c>
      <c r="F256" s="28" t="s">
        <v>16</v>
      </c>
      <c r="G256" s="29" t="s">
        <v>17</v>
      </c>
    </row>
    <row r="257" spans="1:7" ht="24.75" customHeight="1" x14ac:dyDescent="0.3">
      <c r="A257" s="31">
        <v>43</v>
      </c>
      <c r="B257" s="31" t="e">
        <f>VLOOKUP(A257,'seznam závodníků'!A:C,2,FALSE)</f>
        <v>#N/A</v>
      </c>
      <c r="C257" s="31" t="e">
        <f>VLOOKUP(A257,'seznam závodníků'!A:C,3,FALSE)</f>
        <v>#N/A</v>
      </c>
      <c r="D257" s="28"/>
      <c r="E257" s="28"/>
      <c r="F257" s="28"/>
      <c r="G257" s="28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H27" sqref="H27"/>
    </sheetView>
  </sheetViews>
  <sheetFormatPr defaultColWidth="9.109375" defaultRowHeight="15.6" x14ac:dyDescent="0.3"/>
  <cols>
    <col min="1" max="1" width="16.109375" style="3" customWidth="1"/>
    <col min="2" max="2" width="3.5546875" style="2" customWidth="1"/>
    <col min="3" max="3" width="30.6640625" style="2" bestFit="1" customWidth="1"/>
    <col min="4" max="4" width="3.5546875" style="2" customWidth="1"/>
    <col min="5" max="5" width="30.6640625" style="2" bestFit="1" customWidth="1"/>
    <col min="6" max="6" width="1.44140625" style="2" customWidth="1"/>
    <col min="7" max="7" width="16.109375" style="3" customWidth="1"/>
    <col min="8" max="8" width="3.5546875" style="2" customWidth="1"/>
    <col min="9" max="9" width="30.6640625" style="2" bestFit="1" customWidth="1"/>
    <col min="10" max="10" width="3.5546875" style="2" customWidth="1"/>
    <col min="11" max="11" width="30.6640625" style="2" bestFit="1" customWidth="1"/>
    <col min="12" max="16384" width="9.109375" style="2"/>
  </cols>
  <sheetData>
    <row r="1" spans="1:11" s="12" customFormat="1" ht="23.4" x14ac:dyDescent="0.45">
      <c r="B1" s="13" t="s">
        <v>5</v>
      </c>
      <c r="C1" s="13"/>
      <c r="H1" s="13" t="s">
        <v>4</v>
      </c>
      <c r="I1" s="13"/>
    </row>
    <row r="2" spans="1:11" s="11" customFormat="1" ht="18.75" x14ac:dyDescent="0.3">
      <c r="A2" s="1" t="s">
        <v>88</v>
      </c>
      <c r="G2" s="1" t="s">
        <v>88</v>
      </c>
    </row>
    <row r="3" spans="1:11" x14ac:dyDescent="0.3">
      <c r="A3" s="4" t="s">
        <v>1</v>
      </c>
      <c r="B3" s="9" t="s">
        <v>2</v>
      </c>
      <c r="C3" s="10"/>
      <c r="D3" s="9" t="s">
        <v>3</v>
      </c>
      <c r="E3" s="10"/>
      <c r="G3" s="4" t="s">
        <v>1</v>
      </c>
      <c r="H3" s="9" t="s">
        <v>2</v>
      </c>
      <c r="I3" s="10"/>
      <c r="J3" s="9" t="s">
        <v>3</v>
      </c>
      <c r="K3" s="10"/>
    </row>
    <row r="4" spans="1:11" ht="15.75" x14ac:dyDescent="0.25">
      <c r="A4" s="5">
        <v>0.375</v>
      </c>
      <c r="B4" s="6">
        <v>1</v>
      </c>
      <c r="C4" s="7" t="str">
        <f>VLOOKUP(B4,'seznam závodníků'!A:B,2,FALSE)</f>
        <v>Sokol Řeporyje - Gymstar</v>
      </c>
      <c r="D4" s="6">
        <v>2</v>
      </c>
      <c r="E4" s="7" t="str">
        <f>VLOOKUP(D4,'seznam závodníků'!A:B,2,FALSE)</f>
        <v>SK Pohyb pro život - Čtyřllístek</v>
      </c>
      <c r="G4" s="5">
        <v>0.37708333333333338</v>
      </c>
      <c r="H4" s="6">
        <v>1</v>
      </c>
      <c r="I4" s="7" t="str">
        <f>VLOOKUP(H4,'seznam závodníků'!A:B,2,FALSE)</f>
        <v>Sokol Řeporyje - Gymstar</v>
      </c>
      <c r="J4" s="6">
        <v>2</v>
      </c>
      <c r="K4" s="7" t="str">
        <f>VLOOKUP(J4,'seznam závodníků'!A:B,2,FALSE)</f>
        <v>SK Pohyb pro život - Čtyřllístek</v>
      </c>
    </row>
    <row r="5" spans="1:11" ht="15.75" x14ac:dyDescent="0.25">
      <c r="A5" s="5">
        <v>0.38125000000000003</v>
      </c>
      <c r="B5" s="6">
        <v>3</v>
      </c>
      <c r="C5" s="7" t="str">
        <f>VLOOKUP(B5,'seznam závodníků'!A:B,2,FALSE)</f>
        <v>GK TJ Sokol Frýdek - Místek</v>
      </c>
      <c r="D5" s="6">
        <v>4</v>
      </c>
      <c r="E5" s="7" t="str">
        <f>VLOOKUP(D5,'seznam závodníků'!A:B,2,FALSE)</f>
        <v>Gym Dobřichovice</v>
      </c>
      <c r="G5" s="5">
        <v>0.3833333333333333</v>
      </c>
      <c r="H5" s="6">
        <v>3</v>
      </c>
      <c r="I5" s="7" t="str">
        <f>VLOOKUP(H5,'seznam závodníků'!A:B,2,FALSE)</f>
        <v>GK TJ Sokol Frýdek - Místek</v>
      </c>
      <c r="J5" s="6">
        <v>4</v>
      </c>
      <c r="K5" s="7" t="str">
        <f>VLOOKUP(J5,'seznam závodníků'!A:B,2,FALSE)</f>
        <v>Gym Dobřichovice</v>
      </c>
    </row>
    <row r="6" spans="1:11" ht="15.75" x14ac:dyDescent="0.25">
      <c r="A6" s="5">
        <v>0.38750000000000001</v>
      </c>
      <c r="B6" s="6">
        <v>5</v>
      </c>
      <c r="C6" s="7" t="str">
        <f>VLOOKUP(B6,'seznam závodníků'!A:B,2,FALSE)</f>
        <v>Gymnastika Dobříš</v>
      </c>
      <c r="D6" s="6">
        <v>1</v>
      </c>
      <c r="E6" s="7" t="str">
        <f>VLOOKUP(D6,'seznam závodníků'!A:B,2,FALSE)</f>
        <v>Sokol Řeporyje - Gymstar</v>
      </c>
      <c r="G6" s="5">
        <v>0.389583333333333</v>
      </c>
      <c r="H6" s="6">
        <v>5</v>
      </c>
      <c r="I6" s="7" t="str">
        <f>VLOOKUP(H6,'seznam závodníků'!A:B,2,FALSE)</f>
        <v>Gymnastika Dobříš</v>
      </c>
      <c r="J6" s="6">
        <v>1</v>
      </c>
      <c r="K6" s="7" t="str">
        <f>VLOOKUP(J6,'seznam závodníků'!A:B,2,FALSE)</f>
        <v>Sokol Řeporyje - Gymstar</v>
      </c>
    </row>
    <row r="7" spans="1:11" ht="15.75" x14ac:dyDescent="0.25">
      <c r="A7" s="5">
        <v>0.39374999999999999</v>
      </c>
      <c r="B7" s="6">
        <v>2</v>
      </c>
      <c r="C7" s="7" t="str">
        <f>VLOOKUP(B7,'seznam závodníků'!A:B,2,FALSE)</f>
        <v>SK Pohyb pro život - Čtyřllístek</v>
      </c>
      <c r="D7" s="6">
        <v>3</v>
      </c>
      <c r="E7" s="7" t="str">
        <f>VLOOKUP(D7,'seznam závodníků'!A:B,2,FALSE)</f>
        <v>GK TJ Sokol Frýdek - Místek</v>
      </c>
      <c r="G7" s="5">
        <v>0.39583333333333298</v>
      </c>
      <c r="H7" s="6">
        <v>2</v>
      </c>
      <c r="I7" s="7" t="str">
        <f>VLOOKUP(H7,'seznam závodníků'!A:B,2,FALSE)</f>
        <v>SK Pohyb pro život - Čtyřllístek</v>
      </c>
      <c r="J7" s="6">
        <v>3</v>
      </c>
      <c r="K7" s="7" t="str">
        <f>VLOOKUP(J7,'seznam závodníků'!A:B,2,FALSE)</f>
        <v>GK TJ Sokol Frýdek - Místek</v>
      </c>
    </row>
    <row r="8" spans="1:11" ht="15.75" x14ac:dyDescent="0.25">
      <c r="A8" s="5">
        <v>0.4</v>
      </c>
      <c r="B8" s="6">
        <v>4</v>
      </c>
      <c r="C8" s="7" t="str">
        <f>VLOOKUP(B8,'seznam závodníků'!A:B,2,FALSE)</f>
        <v>Gym Dobřichovice</v>
      </c>
      <c r="D8" s="6">
        <v>5</v>
      </c>
      <c r="E8" s="7" t="str">
        <f>VLOOKUP(D8,'seznam závodníků'!A:B,2,FALSE)</f>
        <v>Gymnastika Dobříš</v>
      </c>
      <c r="G8" s="5">
        <v>0.40208333333333302</v>
      </c>
      <c r="H8" s="6">
        <v>4</v>
      </c>
      <c r="I8" s="7" t="str">
        <f>VLOOKUP(H8,'seznam závodníků'!A:B,2,FALSE)</f>
        <v>Gym Dobřichovice</v>
      </c>
      <c r="J8" s="6">
        <v>5</v>
      </c>
      <c r="K8" s="7" t="str">
        <f>VLOOKUP(J8,'seznam závodníků'!A:B,2,FALSE)</f>
        <v>Gymnastika Dobříš</v>
      </c>
    </row>
    <row r="9" spans="1:11" ht="15.75" x14ac:dyDescent="0.25">
      <c r="A9" s="8"/>
      <c r="G9" s="8"/>
    </row>
    <row r="10" spans="1:11" s="11" customFormat="1" ht="18.75" x14ac:dyDescent="0.3">
      <c r="A10" s="1" t="s">
        <v>0</v>
      </c>
      <c r="G10" s="1" t="s">
        <v>0</v>
      </c>
    </row>
    <row r="11" spans="1:11" x14ac:dyDescent="0.3">
      <c r="A11" s="4" t="s">
        <v>1</v>
      </c>
      <c r="B11" s="9" t="s">
        <v>2</v>
      </c>
      <c r="C11" s="10"/>
      <c r="D11" s="9" t="s">
        <v>3</v>
      </c>
      <c r="E11" s="10"/>
      <c r="G11" s="4" t="s">
        <v>1</v>
      </c>
      <c r="H11" s="9" t="s">
        <v>2</v>
      </c>
      <c r="I11" s="10"/>
      <c r="J11" s="9" t="s">
        <v>3</v>
      </c>
      <c r="K11" s="10"/>
    </row>
    <row r="12" spans="1:11" ht="15.75" x14ac:dyDescent="0.25">
      <c r="A12" s="5">
        <v>0.40625</v>
      </c>
      <c r="B12" s="6">
        <v>8</v>
      </c>
      <c r="C12" s="7" t="str">
        <f>VLOOKUP(B12,'seznam závodníků'!A:B,2,FALSE)</f>
        <v xml:space="preserve">Gym Dobřichovice </v>
      </c>
      <c r="D12" s="6">
        <v>7</v>
      </c>
      <c r="E12" s="7" t="str">
        <f>VLOOKUP(D12,'seznam závodníků'!A:B,2,FALSE)</f>
        <v>GK TJ Sokol Frýdek - Místek</v>
      </c>
      <c r="G12" s="5">
        <v>0.40833333333333299</v>
      </c>
      <c r="H12" s="6">
        <v>8</v>
      </c>
      <c r="I12" s="7" t="str">
        <f>VLOOKUP(H12,'seznam závodníků'!A:B,2,FALSE)</f>
        <v xml:space="preserve">Gym Dobřichovice </v>
      </c>
      <c r="J12" s="6">
        <v>7</v>
      </c>
      <c r="K12" s="7" t="str">
        <f>VLOOKUP(J12,'seznam závodníků'!A:B,2,FALSE)</f>
        <v>GK TJ Sokol Frýdek - Místek</v>
      </c>
    </row>
    <row r="13" spans="1:11" ht="15.75" x14ac:dyDescent="0.25">
      <c r="A13" s="5">
        <v>0.41249999999999998</v>
      </c>
      <c r="B13" s="6">
        <v>10</v>
      </c>
      <c r="C13" s="7" t="str">
        <f>VLOOKUP(B13,'seznam závodníků'!A:B,2,FALSE)</f>
        <v>Sokol Řeporyje - Gymstar Králíčci</v>
      </c>
      <c r="D13" s="6">
        <v>11</v>
      </c>
      <c r="E13" s="7" t="str">
        <f>VLOOKUP(D13,'seznam závodníků'!A:B,2,FALSE)</f>
        <v>Sokol Řeporyje - Gymstar</v>
      </c>
      <c r="G13" s="5">
        <v>0.41458333333333303</v>
      </c>
      <c r="H13" s="6">
        <v>10</v>
      </c>
      <c r="I13" s="7" t="str">
        <f>VLOOKUP(H13,'seznam závodníků'!A:B,2,FALSE)</f>
        <v>Sokol Řeporyje - Gymstar Králíčci</v>
      </c>
      <c r="J13" s="6">
        <v>11</v>
      </c>
      <c r="K13" s="7" t="str">
        <f>VLOOKUP(J13,'seznam závodníků'!A:B,2,FALSE)</f>
        <v>Sokol Řeporyje - Gymstar</v>
      </c>
    </row>
    <row r="14" spans="1:11" ht="15.75" x14ac:dyDescent="0.25">
      <c r="A14" s="5">
        <v>0.41875000000000001</v>
      </c>
      <c r="B14" s="6">
        <v>7</v>
      </c>
      <c r="C14" s="7" t="str">
        <f>VLOOKUP(B14,'seznam závodníků'!A:B,2,FALSE)</f>
        <v>GK TJ Sokol Frýdek - Místek</v>
      </c>
      <c r="D14" s="6">
        <v>8</v>
      </c>
      <c r="E14" s="7" t="str">
        <f>VLOOKUP(D14,'seznam závodníků'!A:B,2,FALSE)</f>
        <v xml:space="preserve">Gym Dobřichovice </v>
      </c>
      <c r="G14" s="5">
        <v>0.42083333333333334</v>
      </c>
      <c r="H14" s="6">
        <v>7</v>
      </c>
      <c r="I14" s="7" t="str">
        <f>VLOOKUP(H14,'seznam závodníků'!A:B,2,FALSE)</f>
        <v>GK TJ Sokol Frýdek - Místek</v>
      </c>
      <c r="J14" s="6">
        <v>8</v>
      </c>
      <c r="K14" s="7" t="str">
        <f>VLOOKUP(J14,'seznam závodníků'!A:B,2,FALSE)</f>
        <v xml:space="preserve">Gym Dobřichovice </v>
      </c>
    </row>
    <row r="15" spans="1:11" ht="15.75" x14ac:dyDescent="0.25">
      <c r="A15" s="5">
        <v>0.42499999999999999</v>
      </c>
      <c r="B15" s="6">
        <v>11</v>
      </c>
      <c r="C15" s="7" t="str">
        <f>VLOOKUP(B15,'seznam závodníků'!A:B,2,FALSE)</f>
        <v>Sokol Řeporyje - Gymstar</v>
      </c>
      <c r="D15" s="6">
        <v>10</v>
      </c>
      <c r="E15" s="7" t="str">
        <f>VLOOKUP(D15,'seznam závodníků'!A:B,2,FALSE)</f>
        <v>Sokol Řeporyje - Gymstar Králíčci</v>
      </c>
      <c r="G15" s="5">
        <v>0.42708333333333331</v>
      </c>
      <c r="H15" s="6">
        <v>11</v>
      </c>
      <c r="I15" s="7" t="str">
        <f>VLOOKUP(H15,'seznam závodníků'!A:B,2,FALSE)</f>
        <v>Sokol Řeporyje - Gymstar</v>
      </c>
      <c r="J15" s="6">
        <v>10</v>
      </c>
      <c r="K15" s="7" t="str">
        <f>VLOOKUP(J15,'seznam závodníků'!A:B,2,FALSE)</f>
        <v>Sokol Řeporyje - Gymstar Králíčci</v>
      </c>
    </row>
    <row r="17" spans="1:11" s="11" customFormat="1" ht="18.75" x14ac:dyDescent="0.3">
      <c r="A17" s="1" t="s">
        <v>89</v>
      </c>
      <c r="G17" s="1" t="s">
        <v>89</v>
      </c>
    </row>
    <row r="18" spans="1:11" x14ac:dyDescent="0.3">
      <c r="A18" s="4" t="s">
        <v>1</v>
      </c>
      <c r="B18" s="9" t="s">
        <v>2</v>
      </c>
      <c r="C18" s="10"/>
      <c r="D18" s="9" t="s">
        <v>3</v>
      </c>
      <c r="E18" s="10"/>
      <c r="G18" s="4" t="s">
        <v>1</v>
      </c>
      <c r="H18" s="9" t="s">
        <v>2</v>
      </c>
      <c r="I18" s="10"/>
      <c r="J18" s="9" t="s">
        <v>3</v>
      </c>
      <c r="K18" s="10"/>
    </row>
    <row r="19" spans="1:11" ht="15.75" x14ac:dyDescent="0.25">
      <c r="A19" s="5">
        <v>0.45833333333333331</v>
      </c>
      <c r="B19" s="6">
        <v>12</v>
      </c>
      <c r="C19" s="7" t="str">
        <f>VLOOKUP(B19,'seznam závodníků'!A:B,2,FALSE)</f>
        <v>Sokol Vyšehrad dívky</v>
      </c>
      <c r="D19" s="6">
        <v>13</v>
      </c>
      <c r="E19" s="7" t="str">
        <f>VLOOKUP(D19,'seznam závodníků'!A:B,2,FALSE)</f>
        <v>Gymnastika Dobříš</v>
      </c>
      <c r="G19" s="5">
        <v>0.4604166666666667</v>
      </c>
      <c r="H19" s="6">
        <v>12</v>
      </c>
      <c r="I19" s="7" t="str">
        <f>VLOOKUP(H19,'seznam závodníků'!A:B,2,FALSE)</f>
        <v>Sokol Vyšehrad dívky</v>
      </c>
      <c r="J19" s="6">
        <v>13</v>
      </c>
      <c r="K19" s="7" t="str">
        <f>VLOOKUP(J19,'seznam závodníků'!A:B,2,FALSE)</f>
        <v>Gymnastika Dobříš</v>
      </c>
    </row>
    <row r="20" spans="1:11" ht="15.75" x14ac:dyDescent="0.25">
      <c r="A20" s="5">
        <v>0.46458333333333335</v>
      </c>
      <c r="B20" s="6">
        <v>14</v>
      </c>
      <c r="C20" s="7" t="str">
        <f>VLOOKUP(B20,'seznam závodníků'!A:B,2,FALSE)</f>
        <v>Flik-Flak Plzeň</v>
      </c>
      <c r="D20" s="6">
        <v>17</v>
      </c>
      <c r="E20" s="7" t="str">
        <f>VLOOKUP(D20,'seznam závodníků'!A:B,2,FALSE)</f>
        <v xml:space="preserve">Sokol Řeporyje - Gymstar </v>
      </c>
      <c r="G20" s="5">
        <v>0.46666666666666662</v>
      </c>
      <c r="H20" s="6">
        <v>14</v>
      </c>
      <c r="I20" s="7" t="str">
        <f>VLOOKUP(H20,'seznam závodníků'!A:B,2,FALSE)</f>
        <v>Flik-Flak Plzeň</v>
      </c>
      <c r="J20" s="6">
        <v>17</v>
      </c>
      <c r="K20" s="7" t="str">
        <f>VLOOKUP(J20,'seznam závodníků'!A:B,2,FALSE)</f>
        <v xml:space="preserve">Sokol Řeporyje - Gymstar </v>
      </c>
    </row>
    <row r="21" spans="1:11" ht="15.75" x14ac:dyDescent="0.25">
      <c r="A21" s="5">
        <v>0.47083333333333338</v>
      </c>
      <c r="B21" s="6">
        <v>18</v>
      </c>
      <c r="C21" s="7" t="str">
        <f>VLOOKUP(B21,'seznam závodníků'!A:B,2,FALSE)</f>
        <v>Gym Dobřichovice</v>
      </c>
      <c r="D21" s="6">
        <v>12</v>
      </c>
      <c r="E21" s="7" t="str">
        <f>VLOOKUP(D21,'seznam závodníků'!A:B,2,FALSE)</f>
        <v>Sokol Vyšehrad dívky</v>
      </c>
      <c r="G21" s="5">
        <v>0.47291666666666665</v>
      </c>
      <c r="H21" s="6">
        <v>18</v>
      </c>
      <c r="I21" s="7" t="str">
        <f>VLOOKUP(H21,'seznam závodníků'!A:B,2,FALSE)</f>
        <v>Gym Dobřichovice</v>
      </c>
      <c r="J21" s="6">
        <v>12</v>
      </c>
      <c r="K21" s="7" t="str">
        <f>VLOOKUP(J21,'seznam závodníků'!A:B,2,FALSE)</f>
        <v>Sokol Vyšehrad dívky</v>
      </c>
    </row>
    <row r="22" spans="1:11" ht="15.75" x14ac:dyDescent="0.25">
      <c r="A22" s="5">
        <v>0.4770833333333333</v>
      </c>
      <c r="B22" s="6">
        <v>13</v>
      </c>
      <c r="C22" s="7" t="str">
        <f>VLOOKUP(B22,'seznam závodníků'!A:B,2,FALSE)</f>
        <v>Gymnastika Dobříš</v>
      </c>
      <c r="D22" s="6">
        <v>14</v>
      </c>
      <c r="E22" s="7" t="str">
        <f>VLOOKUP(D22,'seznam závodníků'!A:B,2,FALSE)</f>
        <v>Flik-Flak Plzeň</v>
      </c>
      <c r="G22" s="5">
        <v>0.47916666666666669</v>
      </c>
      <c r="H22" s="6">
        <v>13</v>
      </c>
      <c r="I22" s="7" t="str">
        <f>VLOOKUP(H22,'seznam závodníků'!A:B,2,FALSE)</f>
        <v>Gymnastika Dobříš</v>
      </c>
      <c r="J22" s="6">
        <v>14</v>
      </c>
      <c r="K22" s="7" t="str">
        <f>VLOOKUP(J22,'seznam závodníků'!A:B,2,FALSE)</f>
        <v>Flik-Flak Plzeň</v>
      </c>
    </row>
    <row r="23" spans="1:11" ht="15.75" x14ac:dyDescent="0.25">
      <c r="A23" s="5">
        <v>0.48333333333333334</v>
      </c>
      <c r="B23" s="6">
        <v>17</v>
      </c>
      <c r="C23" s="7" t="str">
        <f>VLOOKUP(B23,'seznam závodníků'!A:B,2,FALSE)</f>
        <v xml:space="preserve">Sokol Řeporyje - Gymstar </v>
      </c>
      <c r="D23" s="6">
        <v>18</v>
      </c>
      <c r="E23" s="7" t="str">
        <f>VLOOKUP(D23,'seznam závodníků'!A:B,2,FALSE)</f>
        <v>Gym Dobřichovice</v>
      </c>
      <c r="G23" s="5">
        <v>0.48541666666666666</v>
      </c>
      <c r="H23" s="6">
        <v>17</v>
      </c>
      <c r="I23" s="7" t="str">
        <f>VLOOKUP(H23,'seznam závodníků'!A:B,2,FALSE)</f>
        <v xml:space="preserve">Sokol Řeporyje - Gymstar </v>
      </c>
      <c r="J23" s="6">
        <v>18</v>
      </c>
      <c r="K23" s="7" t="str">
        <f>VLOOKUP(J23,'seznam závodníků'!A:B,2,FALSE)</f>
        <v>Gym Dobřichovice</v>
      </c>
    </row>
    <row r="25" spans="1:11" s="11" customFormat="1" ht="18.75" x14ac:dyDescent="0.3">
      <c r="A25" s="1" t="s">
        <v>38</v>
      </c>
      <c r="G25" s="1" t="s">
        <v>38</v>
      </c>
    </row>
    <row r="26" spans="1:11" x14ac:dyDescent="0.3">
      <c r="A26" s="4" t="s">
        <v>1</v>
      </c>
      <c r="B26" s="9" t="s">
        <v>2</v>
      </c>
      <c r="C26" s="10"/>
      <c r="D26" s="9" t="s">
        <v>3</v>
      </c>
      <c r="E26" s="10"/>
      <c r="G26" s="4" t="s">
        <v>1</v>
      </c>
      <c r="H26" s="9" t="s">
        <v>2</v>
      </c>
      <c r="I26" s="10"/>
      <c r="J26" s="9" t="s">
        <v>3</v>
      </c>
      <c r="K26" s="10"/>
    </row>
    <row r="27" spans="1:11" ht="15.75" x14ac:dyDescent="0.25">
      <c r="A27" s="5">
        <v>0.52083333333333337</v>
      </c>
      <c r="B27" s="6">
        <v>19</v>
      </c>
      <c r="C27" s="7" t="str">
        <f>VLOOKUP(B27,'seznam závodníků'!A:B,2,FALSE)</f>
        <v>Gymnastika Říčany</v>
      </c>
      <c r="D27" s="6">
        <v>20</v>
      </c>
      <c r="E27" s="7" t="str">
        <f>VLOOKUP(D27,'seznam závodníků'!A:B,2,FALSE)</f>
        <v>Gym Dobřichovice A</v>
      </c>
      <c r="G27" s="5">
        <v>0.5229166666666667</v>
      </c>
      <c r="H27" s="6">
        <v>19</v>
      </c>
      <c r="I27" s="7" t="str">
        <f>VLOOKUP(H27,'seznam závodníků'!A:B,2,FALSE)</f>
        <v>Gymnastika Říčany</v>
      </c>
      <c r="J27" s="6">
        <v>20</v>
      </c>
      <c r="K27" s="7" t="str">
        <f>VLOOKUP(J27,'seznam závodníků'!A:B,2,FALSE)</f>
        <v>Gym Dobřichovice A</v>
      </c>
    </row>
    <row r="28" spans="1:11" ht="15.75" x14ac:dyDescent="0.25">
      <c r="A28" s="5">
        <v>0.52708333333333335</v>
      </c>
      <c r="B28" s="6">
        <v>21</v>
      </c>
      <c r="C28" s="7" t="str">
        <f>VLOOKUP(B28,'seznam závodníků'!A:B,2,FALSE)</f>
        <v>GK TJ Sokol Frýdek - Místek</v>
      </c>
      <c r="D28" s="6">
        <v>22</v>
      </c>
      <c r="E28" s="7" t="str">
        <f>VLOOKUP(D28,'seznam závodníků'!A:B,2,FALSE)</f>
        <v>Sokol Řeporyje - Gymstar</v>
      </c>
      <c r="G28" s="5">
        <v>0.52916666666666667</v>
      </c>
      <c r="H28" s="6">
        <v>21</v>
      </c>
      <c r="I28" s="7" t="str">
        <f>VLOOKUP(H28,'seznam závodníků'!A:B,2,FALSE)</f>
        <v>GK TJ Sokol Frýdek - Místek</v>
      </c>
      <c r="J28" s="6">
        <v>22</v>
      </c>
      <c r="K28" s="7" t="str">
        <f>VLOOKUP(J28,'seznam závodníků'!A:B,2,FALSE)</f>
        <v>Sokol Řeporyje - Gymstar</v>
      </c>
    </row>
    <row r="29" spans="1:11" ht="15.75" x14ac:dyDescent="0.25">
      <c r="A29" s="5">
        <v>0.53333333333333333</v>
      </c>
      <c r="B29" s="6">
        <v>23</v>
      </c>
      <c r="C29" s="7" t="str">
        <f>VLOOKUP(B29,'seznam závodníků'!A:B,2,FALSE)</f>
        <v>Gymnastika Dobříš</v>
      </c>
      <c r="D29" s="6">
        <v>24</v>
      </c>
      <c r="E29" s="7" t="str">
        <f>VLOOKUP(D29,'seznam závodníků'!A:B,2,FALSE)</f>
        <v>Flik-Flak Plzeň</v>
      </c>
      <c r="G29" s="5">
        <v>0.53541666666666665</v>
      </c>
      <c r="H29" s="6">
        <v>23</v>
      </c>
      <c r="I29" s="7" t="str">
        <f>VLOOKUP(H29,'seznam závodníků'!A:B,2,FALSE)</f>
        <v>Gymnastika Dobříš</v>
      </c>
      <c r="J29" s="6">
        <v>24</v>
      </c>
      <c r="K29" s="7" t="str">
        <f>VLOOKUP(J29,'seznam závodníků'!A:B,2,FALSE)</f>
        <v>Flik-Flak Plzeň</v>
      </c>
    </row>
    <row r="30" spans="1:11" ht="15.75" x14ac:dyDescent="0.25">
      <c r="A30" s="75">
        <v>0.5395833333333333</v>
      </c>
      <c r="B30" s="76">
        <v>25</v>
      </c>
      <c r="C30" s="7" t="str">
        <f>VLOOKUP(B30,'seznam závodníků'!A:B,2,FALSE)</f>
        <v>Gym Dobřichovice B</v>
      </c>
      <c r="D30" s="76">
        <v>19</v>
      </c>
      <c r="E30" s="7" t="str">
        <f>VLOOKUP(D30,'seznam závodníků'!A:B,2,FALSE)</f>
        <v>Gymnastika Říčany</v>
      </c>
      <c r="G30" s="75">
        <v>0.54166666666666663</v>
      </c>
      <c r="H30" s="76">
        <v>25</v>
      </c>
      <c r="I30" s="7" t="str">
        <f>VLOOKUP(H30,'seznam závodníků'!A:B,2,FALSE)</f>
        <v>Gym Dobřichovice B</v>
      </c>
      <c r="J30" s="76">
        <v>19</v>
      </c>
      <c r="K30" s="7" t="str">
        <f>VLOOKUP(J30,'seznam závodníků'!A:B,2,FALSE)</f>
        <v>Gymnastika Říčany</v>
      </c>
    </row>
    <row r="31" spans="1:11" ht="15.75" x14ac:dyDescent="0.25">
      <c r="A31" s="75">
        <v>0.54583333333333328</v>
      </c>
      <c r="B31" s="76">
        <v>20</v>
      </c>
      <c r="C31" s="7" t="str">
        <f>VLOOKUP(B31,'seznam závodníků'!A:B,2,FALSE)</f>
        <v>Gym Dobřichovice A</v>
      </c>
      <c r="D31" s="76">
        <v>21</v>
      </c>
      <c r="E31" s="7" t="str">
        <f>VLOOKUP(D31,'seznam závodníků'!A:B,2,FALSE)</f>
        <v>GK TJ Sokol Frýdek - Místek</v>
      </c>
      <c r="G31" s="75">
        <v>0.54791666666666672</v>
      </c>
      <c r="H31" s="76">
        <v>20</v>
      </c>
      <c r="I31" s="7" t="str">
        <f>VLOOKUP(H31,'seznam závodníků'!A:B,2,FALSE)</f>
        <v>Gym Dobřichovice A</v>
      </c>
      <c r="J31" s="76">
        <v>21</v>
      </c>
      <c r="K31" s="7" t="str">
        <f>VLOOKUP(J31,'seznam závodníků'!A:B,2,FALSE)</f>
        <v>GK TJ Sokol Frýdek - Místek</v>
      </c>
    </row>
    <row r="32" spans="1:11" ht="15.75" x14ac:dyDescent="0.25">
      <c r="A32" s="75">
        <v>0.55208333333333337</v>
      </c>
      <c r="B32" s="76">
        <v>22</v>
      </c>
      <c r="C32" s="7" t="str">
        <f>VLOOKUP(B32,'seznam závodníků'!A:B,2,FALSE)</f>
        <v>Sokol Řeporyje - Gymstar</v>
      </c>
      <c r="D32" s="76">
        <v>23</v>
      </c>
      <c r="E32" s="7" t="str">
        <f>VLOOKUP(D32,'seznam závodníků'!A:B,2,FALSE)</f>
        <v>Gymnastika Dobříš</v>
      </c>
      <c r="G32" s="75">
        <v>0.5541666666666667</v>
      </c>
      <c r="H32" s="76">
        <v>22</v>
      </c>
      <c r="I32" s="7" t="str">
        <f>VLOOKUP(H32,'seznam závodníků'!A:B,2,FALSE)</f>
        <v>Sokol Řeporyje - Gymstar</v>
      </c>
      <c r="J32" s="76">
        <v>23</v>
      </c>
      <c r="K32" s="7" t="str">
        <f>VLOOKUP(J32,'seznam závodníků'!A:B,2,FALSE)</f>
        <v>Gymnastika Dobříš</v>
      </c>
    </row>
    <row r="33" spans="1:13" ht="15.75" x14ac:dyDescent="0.25">
      <c r="A33" s="5">
        <v>0.55833333333333335</v>
      </c>
      <c r="B33" s="6">
        <v>24</v>
      </c>
      <c r="C33" s="7" t="str">
        <f>VLOOKUP(B33,'seznam závodníků'!A:B,2,FALSE)</f>
        <v>Flik-Flak Plzeň</v>
      </c>
      <c r="D33" s="6">
        <v>25</v>
      </c>
      <c r="E33" s="7" t="str">
        <f>VLOOKUP(D33,'seznam závodníků'!A:B,2,FALSE)</f>
        <v>Gym Dobřichovice B</v>
      </c>
      <c r="G33" s="5">
        <v>0.56041666666666667</v>
      </c>
      <c r="H33" s="6">
        <v>24</v>
      </c>
      <c r="I33" s="7" t="str">
        <f>VLOOKUP(H33,'seznam závodníků'!A:B,2,FALSE)</f>
        <v>Flik-Flak Plzeň</v>
      </c>
      <c r="J33" s="6">
        <v>25</v>
      </c>
      <c r="K33" s="7" t="str">
        <f>VLOOKUP(J33,'seznam závodníků'!A:B,2,FALSE)</f>
        <v>Gym Dobřichovice B</v>
      </c>
    </row>
    <row r="35" spans="1:13" s="11" customFormat="1" ht="18.75" x14ac:dyDescent="0.3">
      <c r="A35" s="1" t="s">
        <v>90</v>
      </c>
      <c r="G35" s="1" t="s">
        <v>90</v>
      </c>
    </row>
    <row r="36" spans="1:13" x14ac:dyDescent="0.3">
      <c r="A36" s="4" t="s">
        <v>1</v>
      </c>
      <c r="B36" s="9" t="s">
        <v>2</v>
      </c>
      <c r="C36" s="10"/>
      <c r="D36" s="9" t="s">
        <v>3</v>
      </c>
      <c r="E36" s="10"/>
      <c r="G36" s="4" t="s">
        <v>1</v>
      </c>
      <c r="H36" s="9" t="s">
        <v>2</v>
      </c>
      <c r="I36" s="10"/>
      <c r="J36" s="9" t="s">
        <v>3</v>
      </c>
      <c r="K36" s="10"/>
      <c r="M36" s="77"/>
    </row>
    <row r="37" spans="1:13" ht="15.75" x14ac:dyDescent="0.25">
      <c r="A37" s="5">
        <v>0.58333333333333337</v>
      </c>
      <c r="B37" s="6">
        <v>26</v>
      </c>
      <c r="C37" s="7" t="str">
        <f>VLOOKUP(B37,'seznam závodníků'!A:B,2,FALSE)</f>
        <v>Gymnastika Říčany</v>
      </c>
      <c r="D37" s="6">
        <v>27</v>
      </c>
      <c r="E37" s="7" t="str">
        <f>VLOOKUP(D37,'seznam závodníků'!A:B,2,FALSE)</f>
        <v>Sokol Radotín</v>
      </c>
      <c r="G37" s="5">
        <v>0.5854166666666667</v>
      </c>
      <c r="H37" s="6">
        <v>26</v>
      </c>
      <c r="I37" s="7" t="str">
        <f>VLOOKUP(H37,'seznam závodníků'!A:B,2,FALSE)</f>
        <v>Gymnastika Říčany</v>
      </c>
      <c r="J37" s="6">
        <v>27</v>
      </c>
      <c r="K37" s="7" t="str">
        <f>VLOOKUP(J37,'seznam závodníků'!A:B,2,FALSE)</f>
        <v>Sokol Radotín</v>
      </c>
    </row>
    <row r="38" spans="1:13" ht="15.75" x14ac:dyDescent="0.25">
      <c r="A38" s="5">
        <v>0.58958333333333335</v>
      </c>
      <c r="B38" s="6">
        <v>28</v>
      </c>
      <c r="C38" s="7" t="str">
        <f>VLOOKUP(B38,'seznam závodníků'!A:B,2,FALSE)</f>
        <v>Flik-Flak Plzeň</v>
      </c>
      <c r="D38" s="6">
        <v>29</v>
      </c>
      <c r="E38" s="7" t="str">
        <f>VLOOKUP(D38,'seznam závodníků'!A:B,2,FALSE)</f>
        <v xml:space="preserve">Sokol Vyšehrad </v>
      </c>
      <c r="G38" s="5">
        <v>0.59166666666666667</v>
      </c>
      <c r="H38" s="6">
        <v>28</v>
      </c>
      <c r="I38" s="7" t="str">
        <f>VLOOKUP(H38,'seznam závodníků'!A:B,2,FALSE)</f>
        <v>Flik-Flak Plzeň</v>
      </c>
      <c r="J38" s="6">
        <v>29</v>
      </c>
      <c r="K38" s="7" t="str">
        <f>VLOOKUP(J38,'seznam závodníků'!A:B,2,FALSE)</f>
        <v xml:space="preserve">Sokol Vyšehrad </v>
      </c>
    </row>
    <row r="39" spans="1:13" x14ac:dyDescent="0.3">
      <c r="A39" s="5">
        <v>0.59583333333333333</v>
      </c>
      <c r="B39" s="6">
        <v>30</v>
      </c>
      <c r="C39" s="7" t="str">
        <f>VLOOKUP(B39,'seznam závodníků'!A:B,2,FALSE)</f>
        <v>Sokol Řeporyje - Gymstar</v>
      </c>
      <c r="D39" s="6">
        <v>31</v>
      </c>
      <c r="E39" s="7" t="str">
        <f>VLOOKUP(D39,'seznam závodníků'!A:B,2,FALSE)</f>
        <v>Gymnastika Dobříš</v>
      </c>
      <c r="G39" s="5">
        <v>0.59791666666666665</v>
      </c>
      <c r="H39" s="6">
        <v>30</v>
      </c>
      <c r="I39" s="7" t="str">
        <f>VLOOKUP(H39,'seznam závodníků'!A:B,2,FALSE)</f>
        <v>Sokol Řeporyje - Gymstar</v>
      </c>
      <c r="J39" s="6">
        <v>31</v>
      </c>
      <c r="K39" s="7" t="str">
        <f>VLOOKUP(J39,'seznam závodníků'!A:B,2,FALSE)</f>
        <v>Gymnastika Dobříš</v>
      </c>
    </row>
    <row r="40" spans="1:13" x14ac:dyDescent="0.3">
      <c r="A40" s="5">
        <v>0.6020833333333333</v>
      </c>
      <c r="B40" s="6">
        <v>32</v>
      </c>
      <c r="C40" s="7" t="str">
        <f>VLOOKUP(B40,'seznam závodníků'!A:B,2,FALSE)</f>
        <v>Gym Dobřichovice</v>
      </c>
      <c r="D40" s="6">
        <v>26</v>
      </c>
      <c r="E40" s="7" t="str">
        <f>VLOOKUP(D40,'seznam závodníků'!A:B,2,FALSE)</f>
        <v>Gymnastika Říčany</v>
      </c>
      <c r="G40" s="5">
        <v>0.60416666666666663</v>
      </c>
      <c r="H40" s="6">
        <v>32</v>
      </c>
      <c r="I40" s="7" t="str">
        <f>VLOOKUP(H40,'seznam závodníků'!A:B,2,FALSE)</f>
        <v>Gym Dobřichovice</v>
      </c>
      <c r="J40" s="6">
        <v>26</v>
      </c>
      <c r="K40" s="7" t="str">
        <f>VLOOKUP(J40,'seznam závodníků'!A:B,2,FALSE)</f>
        <v>Gymnastika Říčany</v>
      </c>
    </row>
    <row r="41" spans="1:13" x14ac:dyDescent="0.3">
      <c r="A41" s="5">
        <v>0.60833333333333328</v>
      </c>
      <c r="B41" s="6">
        <v>27</v>
      </c>
      <c r="C41" s="7" t="str">
        <f>VLOOKUP(B41,'seznam závodníků'!A:B,2,FALSE)</f>
        <v>Sokol Radotín</v>
      </c>
      <c r="D41" s="6">
        <v>28</v>
      </c>
      <c r="E41" s="7" t="str">
        <f>VLOOKUP(D41,'seznam závodníků'!A:B,2,FALSE)</f>
        <v>Flik-Flak Plzeň</v>
      </c>
      <c r="G41" s="5">
        <v>0.61041666666666672</v>
      </c>
      <c r="H41" s="6">
        <v>27</v>
      </c>
      <c r="I41" s="7" t="str">
        <f>VLOOKUP(H41,'seznam závodníků'!A:B,2,FALSE)</f>
        <v>Sokol Radotín</v>
      </c>
      <c r="J41" s="6">
        <v>28</v>
      </c>
      <c r="K41" s="7" t="str">
        <f>VLOOKUP(J41,'seznam závodníků'!A:B,2,FALSE)</f>
        <v>Flik-Flak Plzeň</v>
      </c>
    </row>
    <row r="42" spans="1:13" x14ac:dyDescent="0.3">
      <c r="A42" s="5">
        <v>0.61458333333333337</v>
      </c>
      <c r="B42" s="6">
        <v>29</v>
      </c>
      <c r="C42" s="7" t="str">
        <f>VLOOKUP(B42,'seznam závodníků'!A:B,2,FALSE)</f>
        <v xml:space="preserve">Sokol Vyšehrad </v>
      </c>
      <c r="D42" s="6">
        <v>30</v>
      </c>
      <c r="E42" s="7" t="str">
        <f>VLOOKUP(D42,'seznam závodníků'!A:B,2,FALSE)</f>
        <v>Sokol Řeporyje - Gymstar</v>
      </c>
      <c r="G42" s="5">
        <v>0.6166666666666667</v>
      </c>
      <c r="H42" s="6">
        <v>29</v>
      </c>
      <c r="I42" s="7" t="str">
        <f>VLOOKUP(H42,'seznam závodníků'!A:B,2,FALSE)</f>
        <v xml:space="preserve">Sokol Vyšehrad </v>
      </c>
      <c r="J42" s="6">
        <v>30</v>
      </c>
      <c r="K42" s="7" t="str">
        <f>VLOOKUP(J42,'seznam závodníků'!A:B,2,FALSE)</f>
        <v>Sokol Řeporyje - Gymstar</v>
      </c>
    </row>
    <row r="43" spans="1:13" x14ac:dyDescent="0.3">
      <c r="A43" s="5">
        <v>0.62083333333333335</v>
      </c>
      <c r="B43" s="6">
        <v>31</v>
      </c>
      <c r="C43" s="7" t="str">
        <f>VLOOKUP(B43,'seznam závodníků'!A:B,2,FALSE)</f>
        <v>Gymnastika Dobříš</v>
      </c>
      <c r="D43" s="6">
        <v>32</v>
      </c>
      <c r="E43" s="7" t="str">
        <f>VLOOKUP(D43,'seznam závodníků'!A:B,2,FALSE)</f>
        <v>Gym Dobřichovice</v>
      </c>
      <c r="G43" s="5">
        <v>0.62291666666666667</v>
      </c>
      <c r="H43" s="6">
        <v>31</v>
      </c>
      <c r="I43" s="7" t="str">
        <f>VLOOKUP(H43,'seznam závodníků'!A:B,2,FALSE)</f>
        <v>Gymnastika Dobříš</v>
      </c>
      <c r="J43" s="6">
        <v>32</v>
      </c>
      <c r="K43" s="7" t="str">
        <f>VLOOKUP(J43,'seznam závodníků'!A:B,2,FALSE)</f>
        <v>Gym Dobřichovice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pane ySplit="1" topLeftCell="A2" activePane="bottomLeft" state="frozen"/>
      <selection pane="bottomLeft" activeCell="K33" sqref="K33"/>
    </sheetView>
  </sheetViews>
  <sheetFormatPr defaultColWidth="9.109375" defaultRowHeight="14.4" x14ac:dyDescent="0.3"/>
  <cols>
    <col min="1" max="1" width="13.44140625" style="15" bestFit="1" customWidth="1"/>
    <col min="2" max="2" width="30.44140625" style="15" bestFit="1" customWidth="1"/>
    <col min="3" max="3" width="15.44140625" style="15" bestFit="1" customWidth="1"/>
    <col min="4" max="16384" width="9.109375" style="15"/>
  </cols>
  <sheetData>
    <row r="1" spans="1:14" s="16" customFormat="1" x14ac:dyDescent="0.3">
      <c r="A1" s="17" t="s">
        <v>23</v>
      </c>
      <c r="B1" s="17" t="s">
        <v>8</v>
      </c>
      <c r="C1" s="17" t="s">
        <v>9</v>
      </c>
      <c r="D1" s="17" t="s">
        <v>11</v>
      </c>
      <c r="E1" s="17" t="s">
        <v>10</v>
      </c>
      <c r="F1" s="17" t="s">
        <v>12</v>
      </c>
      <c r="G1" s="17" t="s">
        <v>30</v>
      </c>
      <c r="H1" s="18" t="s">
        <v>13</v>
      </c>
      <c r="I1" s="17" t="s">
        <v>15</v>
      </c>
      <c r="J1" s="17" t="s">
        <v>14</v>
      </c>
      <c r="K1" s="17" t="s">
        <v>16</v>
      </c>
      <c r="L1" s="17" t="s">
        <v>31</v>
      </c>
      <c r="M1" s="18" t="s">
        <v>17</v>
      </c>
      <c r="N1" s="18" t="s">
        <v>18</v>
      </c>
    </row>
    <row r="2" spans="1:14" ht="15" x14ac:dyDescent="0.25">
      <c r="A2" s="19">
        <v>1</v>
      </c>
      <c r="B2" s="19" t="str">
        <f>VLOOKUP(A2,'seznam závodníků'!A:C,2,FALSE)</f>
        <v>Sokol Řeporyje - Gymstar</v>
      </c>
      <c r="C2" s="19" t="str">
        <f>VLOOKUP(A2,'seznam závodníků'!A:C,3,FALSE)</f>
        <v>kategorie 0 mimi</v>
      </c>
      <c r="D2" s="19">
        <v>0.8</v>
      </c>
      <c r="E2" s="19">
        <v>6.9</v>
      </c>
      <c r="F2" s="19">
        <v>2</v>
      </c>
      <c r="G2" s="19">
        <v>0</v>
      </c>
      <c r="H2" s="19">
        <f>SUM(D2:F2)-G2</f>
        <v>9.6999999999999993</v>
      </c>
      <c r="I2" s="19">
        <v>0.2</v>
      </c>
      <c r="J2" s="19">
        <v>7.2</v>
      </c>
      <c r="K2" s="19">
        <v>1.9</v>
      </c>
      <c r="L2" s="19">
        <v>0</v>
      </c>
      <c r="M2" s="19">
        <f>SUM(I2:K2)-L2</f>
        <v>9.3000000000000007</v>
      </c>
      <c r="N2" s="23">
        <f>SUM(H2,M2)</f>
        <v>19</v>
      </c>
    </row>
    <row r="3" spans="1:14" ht="15" x14ac:dyDescent="0.25">
      <c r="A3" s="20">
        <v>2</v>
      </c>
      <c r="B3" s="20" t="str">
        <f>VLOOKUP(A3,'seznam závodníků'!A:C,2,FALSE)</f>
        <v>SK Pohyb pro život - Čtyřllístek</v>
      </c>
      <c r="C3" s="20" t="str">
        <f>VLOOKUP(A3,'seznam závodníků'!A:C,3,FALSE)</f>
        <v>kategorie 0 mimi</v>
      </c>
      <c r="D3" s="21">
        <v>0.3</v>
      </c>
      <c r="E3" s="21">
        <v>7</v>
      </c>
      <c r="F3" s="21">
        <v>2</v>
      </c>
      <c r="G3" s="21">
        <v>0</v>
      </c>
      <c r="H3" s="22">
        <f>SUM(D3:F3)-G3</f>
        <v>9.3000000000000007</v>
      </c>
      <c r="I3" s="21">
        <v>0</v>
      </c>
      <c r="J3" s="21">
        <v>8.0500000000000007</v>
      </c>
      <c r="K3" s="21">
        <v>1.9</v>
      </c>
      <c r="L3" s="21">
        <v>0</v>
      </c>
      <c r="M3" s="22">
        <f>SUM(I3:K3)-L3</f>
        <v>9.9500000000000011</v>
      </c>
      <c r="N3" s="24">
        <f t="shared" ref="N3:N32" si="0">SUM(H3,M3)</f>
        <v>19.25</v>
      </c>
    </row>
    <row r="4" spans="1:14" ht="15" x14ac:dyDescent="0.25">
      <c r="A4" s="19">
        <v>3</v>
      </c>
      <c r="B4" s="19" t="str">
        <f>VLOOKUP(A4,'seznam závodníků'!A:C,2,FALSE)</f>
        <v>GK TJ Sokol Frýdek - Místek</v>
      </c>
      <c r="C4" s="19" t="str">
        <f>VLOOKUP(A4,'seznam závodníků'!A:C,3,FALSE)</f>
        <v>kategorie 0 mimi</v>
      </c>
      <c r="D4" s="19">
        <v>0.9</v>
      </c>
      <c r="E4" s="19">
        <v>8</v>
      </c>
      <c r="F4" s="19">
        <v>1.8</v>
      </c>
      <c r="G4" s="19">
        <v>0</v>
      </c>
      <c r="H4" s="19">
        <f t="shared" ref="H4:H32" si="1">SUM(D4:F4)-G4</f>
        <v>10.700000000000001</v>
      </c>
      <c r="I4" s="19">
        <v>0.2</v>
      </c>
      <c r="J4" s="19">
        <v>6</v>
      </c>
      <c r="K4" s="19">
        <v>1.9</v>
      </c>
      <c r="L4" s="19">
        <v>0</v>
      </c>
      <c r="M4" s="19">
        <f t="shared" ref="M4:M32" si="2">SUM(I4:K4)-L4</f>
        <v>8.1</v>
      </c>
      <c r="N4" s="23">
        <f t="shared" si="0"/>
        <v>18.8</v>
      </c>
    </row>
    <row r="5" spans="1:14" ht="15" x14ac:dyDescent="0.25">
      <c r="A5" s="20">
        <v>4</v>
      </c>
      <c r="B5" s="20" t="str">
        <f>VLOOKUP(A5,'seznam závodníků'!A:C,2,FALSE)</f>
        <v>Gym Dobřichovice</v>
      </c>
      <c r="C5" s="20" t="str">
        <f>VLOOKUP(A5,'seznam závodníků'!A:C,3,FALSE)</f>
        <v>kategorie 0 mimi</v>
      </c>
      <c r="D5" s="21">
        <v>0.9</v>
      </c>
      <c r="E5" s="21">
        <v>7.7</v>
      </c>
      <c r="F5" s="21">
        <v>2</v>
      </c>
      <c r="G5" s="21">
        <v>0</v>
      </c>
      <c r="H5" s="22">
        <f t="shared" si="1"/>
        <v>10.6</v>
      </c>
      <c r="I5" s="21">
        <v>0.3</v>
      </c>
      <c r="J5" s="21">
        <v>7.75</v>
      </c>
      <c r="K5" s="21">
        <v>2</v>
      </c>
      <c r="L5" s="21">
        <v>0</v>
      </c>
      <c r="M5" s="22">
        <f t="shared" si="2"/>
        <v>10.050000000000001</v>
      </c>
      <c r="N5" s="24">
        <f t="shared" si="0"/>
        <v>20.65</v>
      </c>
    </row>
    <row r="6" spans="1:14" ht="15" x14ac:dyDescent="0.25">
      <c r="A6" s="19">
        <v>5</v>
      </c>
      <c r="B6" s="19" t="str">
        <f>VLOOKUP(A6,'seznam závodníků'!A:C,2,FALSE)</f>
        <v>Gymnastika Dobříš</v>
      </c>
      <c r="C6" s="19" t="str">
        <f>VLOOKUP(A6,'seznam závodníků'!A:C,3,FALSE)</f>
        <v>kategorie 0 mimi</v>
      </c>
      <c r="D6" s="19">
        <v>0.6</v>
      </c>
      <c r="E6" s="19">
        <v>5.5</v>
      </c>
      <c r="F6" s="19">
        <v>1.8</v>
      </c>
      <c r="G6" s="19">
        <v>0</v>
      </c>
      <c r="H6" s="19">
        <f t="shared" si="1"/>
        <v>7.8999999999999995</v>
      </c>
      <c r="I6" s="19">
        <v>0.2</v>
      </c>
      <c r="J6" s="19">
        <v>6.4</v>
      </c>
      <c r="K6" s="19">
        <v>1.9</v>
      </c>
      <c r="L6" s="19">
        <v>0</v>
      </c>
      <c r="M6" s="19">
        <f t="shared" si="2"/>
        <v>8.5</v>
      </c>
      <c r="N6" s="23">
        <f t="shared" si="0"/>
        <v>16.399999999999999</v>
      </c>
    </row>
    <row r="7" spans="1:14" ht="15" x14ac:dyDescent="0.25">
      <c r="A7" s="20">
        <v>6</v>
      </c>
      <c r="B7" s="80" t="str">
        <f>VLOOKUP(A7,'seznam závodníků'!A:C,2,FALSE)</f>
        <v>ZRUŠENO</v>
      </c>
      <c r="C7" s="20" t="str">
        <f>VLOOKUP(A7,'seznam závodníků'!A:C,3,FALSE)</f>
        <v>kategorie 0</v>
      </c>
      <c r="D7" s="21"/>
      <c r="E7" s="21"/>
      <c r="F7" s="21"/>
      <c r="G7" s="21"/>
      <c r="H7" s="22">
        <f t="shared" si="1"/>
        <v>0</v>
      </c>
      <c r="I7" s="21"/>
      <c r="J7" s="21"/>
      <c r="K7" s="21"/>
      <c r="L7" s="21"/>
      <c r="M7" s="22">
        <f t="shared" si="2"/>
        <v>0</v>
      </c>
      <c r="N7" s="24">
        <f t="shared" si="0"/>
        <v>0</v>
      </c>
    </row>
    <row r="8" spans="1:14" ht="15" x14ac:dyDescent="0.25">
      <c r="A8" s="19">
        <v>7</v>
      </c>
      <c r="B8" s="19" t="str">
        <f>VLOOKUP(A8,'seznam závodníků'!A:C,2,FALSE)</f>
        <v>GK TJ Sokol Frýdek - Místek</v>
      </c>
      <c r="C8" s="19" t="str">
        <f>VLOOKUP(A8,'seznam závodníků'!A:C,3,FALSE)</f>
        <v>kategorie 0</v>
      </c>
      <c r="D8" s="19">
        <v>1.5</v>
      </c>
      <c r="E8" s="19">
        <v>7.5</v>
      </c>
      <c r="F8" s="19">
        <v>2</v>
      </c>
      <c r="G8" s="19">
        <v>0</v>
      </c>
      <c r="H8" s="19">
        <f t="shared" si="1"/>
        <v>11</v>
      </c>
      <c r="I8" s="19">
        <v>0.9</v>
      </c>
      <c r="J8" s="19">
        <v>6.75</v>
      </c>
      <c r="K8" s="19">
        <v>2</v>
      </c>
      <c r="L8" s="19">
        <v>0</v>
      </c>
      <c r="M8" s="19">
        <f t="shared" si="2"/>
        <v>9.65</v>
      </c>
      <c r="N8" s="23">
        <f t="shared" si="0"/>
        <v>20.65</v>
      </c>
    </row>
    <row r="9" spans="1:14" ht="15" x14ac:dyDescent="0.25">
      <c r="A9" s="20">
        <v>8</v>
      </c>
      <c r="B9" s="20" t="str">
        <f>VLOOKUP(A9,'seznam závodníků'!A:C,2,FALSE)</f>
        <v xml:space="preserve">Gym Dobřichovice </v>
      </c>
      <c r="C9" s="20" t="str">
        <f>VLOOKUP(A9,'seznam závodníků'!A:C,3,FALSE)</f>
        <v>kategorie 0</v>
      </c>
      <c r="D9" s="21">
        <v>1.3</v>
      </c>
      <c r="E9" s="21">
        <v>7.8</v>
      </c>
      <c r="F9" s="21">
        <v>2</v>
      </c>
      <c r="G9" s="21">
        <v>0</v>
      </c>
      <c r="H9" s="22">
        <f t="shared" si="1"/>
        <v>11.1</v>
      </c>
      <c r="I9" s="21">
        <v>0.6</v>
      </c>
      <c r="J9" s="21">
        <v>7.8</v>
      </c>
      <c r="K9" s="21">
        <v>1.9</v>
      </c>
      <c r="L9" s="21">
        <v>0</v>
      </c>
      <c r="M9" s="22">
        <f t="shared" si="2"/>
        <v>10.3</v>
      </c>
      <c r="N9" s="24">
        <f t="shared" si="0"/>
        <v>21.4</v>
      </c>
    </row>
    <row r="10" spans="1:14" ht="15" x14ac:dyDescent="0.25">
      <c r="A10" s="19">
        <v>9</v>
      </c>
      <c r="B10" s="79" t="str">
        <f>VLOOKUP(A10,'seznam závodníků'!A:C,2,FALSE)</f>
        <v>ZRUŠENO</v>
      </c>
      <c r="C10" s="19" t="str">
        <f>VLOOKUP(A10,'seznam závodníků'!A:C,3,FALSE)</f>
        <v>kategorie 0</v>
      </c>
      <c r="D10" s="19"/>
      <c r="E10" s="19"/>
      <c r="F10" s="19"/>
      <c r="G10" s="19"/>
      <c r="H10" s="19">
        <f t="shared" si="1"/>
        <v>0</v>
      </c>
      <c r="I10" s="19"/>
      <c r="J10" s="19"/>
      <c r="K10" s="19"/>
      <c r="L10" s="19"/>
      <c r="M10" s="19">
        <f t="shared" si="2"/>
        <v>0</v>
      </c>
      <c r="N10" s="23">
        <f t="shared" si="0"/>
        <v>0</v>
      </c>
    </row>
    <row r="11" spans="1:14" ht="15" x14ac:dyDescent="0.25">
      <c r="A11" s="20">
        <v>10</v>
      </c>
      <c r="B11" s="20" t="str">
        <f>VLOOKUP(A11,'seznam závodníků'!A:C,2,FALSE)</f>
        <v>Sokol Řeporyje - Gymstar Králíčci</v>
      </c>
      <c r="C11" s="20" t="str">
        <f>VLOOKUP(A11,'seznam závodníků'!A:C,3,FALSE)</f>
        <v>kategorie 0</v>
      </c>
      <c r="D11" s="21">
        <v>0.8</v>
      </c>
      <c r="E11" s="21">
        <v>7.1</v>
      </c>
      <c r="F11" s="21">
        <v>1.7</v>
      </c>
      <c r="G11" s="21">
        <v>0</v>
      </c>
      <c r="H11" s="22">
        <f t="shared" si="1"/>
        <v>9.6</v>
      </c>
      <c r="I11" s="21">
        <v>0.3</v>
      </c>
      <c r="J11" s="21">
        <v>6.9</v>
      </c>
      <c r="K11" s="21">
        <v>2</v>
      </c>
      <c r="L11" s="21">
        <v>0</v>
      </c>
      <c r="M11" s="22">
        <f t="shared" si="2"/>
        <v>9.1999999999999993</v>
      </c>
      <c r="N11" s="24">
        <f t="shared" si="0"/>
        <v>18.799999999999997</v>
      </c>
    </row>
    <row r="12" spans="1:14" ht="15" x14ac:dyDescent="0.25">
      <c r="A12" s="19">
        <v>11</v>
      </c>
      <c r="B12" s="19" t="str">
        <f>VLOOKUP(A12,'seznam závodníků'!A:C,2,FALSE)</f>
        <v>Sokol Řeporyje - Gymstar</v>
      </c>
      <c r="C12" s="19" t="str">
        <f>VLOOKUP(A12,'seznam závodníků'!A:C,3,FALSE)</f>
        <v>kategorie 0</v>
      </c>
      <c r="D12" s="19">
        <v>1.4</v>
      </c>
      <c r="E12" s="19">
        <v>7.6</v>
      </c>
      <c r="F12" s="19">
        <v>2</v>
      </c>
      <c r="G12" s="19">
        <v>0</v>
      </c>
      <c r="H12" s="19">
        <f t="shared" si="1"/>
        <v>11</v>
      </c>
      <c r="I12" s="19">
        <v>0.5</v>
      </c>
      <c r="J12" s="19">
        <v>8</v>
      </c>
      <c r="K12" s="19">
        <v>2</v>
      </c>
      <c r="L12" s="19">
        <v>0</v>
      </c>
      <c r="M12" s="19">
        <f t="shared" si="2"/>
        <v>10.5</v>
      </c>
      <c r="N12" s="23">
        <f t="shared" si="0"/>
        <v>21.5</v>
      </c>
    </row>
    <row r="13" spans="1:14" ht="15" x14ac:dyDescent="0.25">
      <c r="A13" s="20">
        <v>12</v>
      </c>
      <c r="B13" s="20" t="str">
        <f>VLOOKUP(A13,'seznam závodníků'!A:C,2,FALSE)</f>
        <v>Sokol Vyšehrad dívky</v>
      </c>
      <c r="C13" s="20" t="str">
        <f>VLOOKUP(A13,'seznam závodníků'!A:C,3,FALSE)</f>
        <v>kategorie 1B</v>
      </c>
      <c r="D13" s="21">
        <v>1.3</v>
      </c>
      <c r="E13" s="21">
        <v>7.1</v>
      </c>
      <c r="F13" s="21">
        <v>2</v>
      </c>
      <c r="G13" s="21">
        <v>0</v>
      </c>
      <c r="H13" s="22">
        <f t="shared" si="1"/>
        <v>10.4</v>
      </c>
      <c r="I13" s="21">
        <v>1</v>
      </c>
      <c r="J13" s="21">
        <v>5.35</v>
      </c>
      <c r="K13" s="21">
        <v>2</v>
      </c>
      <c r="L13" s="21">
        <v>0</v>
      </c>
      <c r="M13" s="22">
        <f t="shared" si="2"/>
        <v>8.35</v>
      </c>
      <c r="N13" s="24">
        <f t="shared" si="0"/>
        <v>18.75</v>
      </c>
    </row>
    <row r="14" spans="1:14" ht="15" x14ac:dyDescent="0.25">
      <c r="A14" s="19">
        <v>13</v>
      </c>
      <c r="B14" s="19" t="str">
        <f>VLOOKUP(A14,'seznam závodníků'!A:C,2,FALSE)</f>
        <v>Gymnastika Dobříš</v>
      </c>
      <c r="C14" s="19" t="str">
        <f>VLOOKUP(A14,'seznam závodníků'!A:C,3,FALSE)</f>
        <v>kategorie 1B</v>
      </c>
      <c r="D14" s="19">
        <v>1.2</v>
      </c>
      <c r="E14" s="19">
        <v>6.5</v>
      </c>
      <c r="F14" s="19">
        <v>2</v>
      </c>
      <c r="G14" s="19">
        <v>0</v>
      </c>
      <c r="H14" s="19">
        <f t="shared" si="1"/>
        <v>9.6999999999999993</v>
      </c>
      <c r="I14" s="19">
        <v>0.6</v>
      </c>
      <c r="J14" s="19">
        <v>6.8</v>
      </c>
      <c r="K14" s="19">
        <v>2</v>
      </c>
      <c r="L14" s="19">
        <v>0</v>
      </c>
      <c r="M14" s="19">
        <f t="shared" si="2"/>
        <v>9.3999999999999986</v>
      </c>
      <c r="N14" s="23">
        <f t="shared" si="0"/>
        <v>19.099999999999998</v>
      </c>
    </row>
    <row r="15" spans="1:14" ht="15" x14ac:dyDescent="0.25">
      <c r="A15" s="20">
        <v>14</v>
      </c>
      <c r="B15" s="20" t="str">
        <f>VLOOKUP(A15,'seznam závodníků'!A:C,2,FALSE)</f>
        <v>Flik-Flak Plzeň</v>
      </c>
      <c r="C15" s="20" t="str">
        <f>VLOOKUP(A15,'seznam závodníků'!A:C,3,FALSE)</f>
        <v>kategorie 1B</v>
      </c>
      <c r="D15" s="21">
        <v>1.4</v>
      </c>
      <c r="E15" s="21">
        <v>6.6</v>
      </c>
      <c r="F15" s="21">
        <v>2</v>
      </c>
      <c r="G15" s="21">
        <v>0</v>
      </c>
      <c r="H15" s="22">
        <f t="shared" si="1"/>
        <v>10</v>
      </c>
      <c r="I15" s="21">
        <v>1</v>
      </c>
      <c r="J15" s="21">
        <v>7.25</v>
      </c>
      <c r="K15" s="21">
        <v>2</v>
      </c>
      <c r="L15" s="21">
        <v>0</v>
      </c>
      <c r="M15" s="22">
        <f t="shared" si="2"/>
        <v>10.25</v>
      </c>
      <c r="N15" s="24">
        <f t="shared" si="0"/>
        <v>20.25</v>
      </c>
    </row>
    <row r="16" spans="1:14" ht="15" x14ac:dyDescent="0.25">
      <c r="A16" s="19">
        <v>15</v>
      </c>
      <c r="B16" s="79" t="str">
        <f>VLOOKUP(A16,'seznam závodníků'!A:C,2,FALSE)</f>
        <v>ZRUŠENO</v>
      </c>
      <c r="C16" s="19" t="str">
        <f>VLOOKUP(A16,'seznam závodníků'!A:C,3,FALSE)</f>
        <v>kategorie 1B</v>
      </c>
      <c r="D16" s="19"/>
      <c r="E16" s="19"/>
      <c r="F16" s="19"/>
      <c r="G16" s="19"/>
      <c r="H16" s="19">
        <f t="shared" si="1"/>
        <v>0</v>
      </c>
      <c r="I16" s="19"/>
      <c r="J16" s="19"/>
      <c r="K16" s="19"/>
      <c r="L16" s="19"/>
      <c r="M16" s="19">
        <f t="shared" si="2"/>
        <v>0</v>
      </c>
      <c r="N16" s="23">
        <f t="shared" si="0"/>
        <v>0</v>
      </c>
    </row>
    <row r="17" spans="1:14" ht="15" x14ac:dyDescent="0.25">
      <c r="A17" s="20">
        <v>16</v>
      </c>
      <c r="B17" s="80" t="str">
        <f>VLOOKUP(A17,'seznam závodníků'!A:C,2,FALSE)</f>
        <v>ZRUŠENO</v>
      </c>
      <c r="C17" s="20" t="str">
        <f>VLOOKUP(A17,'seznam závodníků'!A:C,3,FALSE)</f>
        <v>kategorie 1B</v>
      </c>
      <c r="D17" s="21"/>
      <c r="E17" s="21"/>
      <c r="F17" s="21"/>
      <c r="G17" s="21"/>
      <c r="H17" s="22">
        <f t="shared" si="1"/>
        <v>0</v>
      </c>
      <c r="I17" s="21"/>
      <c r="J17" s="21"/>
      <c r="K17" s="21"/>
      <c r="L17" s="21"/>
      <c r="M17" s="22">
        <f t="shared" si="2"/>
        <v>0</v>
      </c>
      <c r="N17" s="24">
        <f t="shared" si="0"/>
        <v>0</v>
      </c>
    </row>
    <row r="18" spans="1:14" ht="15" x14ac:dyDescent="0.25">
      <c r="A18" s="19">
        <v>17</v>
      </c>
      <c r="B18" s="19" t="str">
        <f>VLOOKUP(A18,'seznam závodníků'!A:C,2,FALSE)</f>
        <v xml:space="preserve">Sokol Řeporyje - Gymstar </v>
      </c>
      <c r="C18" s="19" t="str">
        <f>VLOOKUP(A18,'seznam závodníků'!A:C,3,FALSE)</f>
        <v>kategorie 1B</v>
      </c>
      <c r="D18" s="19">
        <v>1.2</v>
      </c>
      <c r="E18" s="19">
        <v>6.8</v>
      </c>
      <c r="F18" s="19">
        <v>1.8</v>
      </c>
      <c r="G18" s="19">
        <v>0</v>
      </c>
      <c r="H18" s="19">
        <f t="shared" si="1"/>
        <v>9.8000000000000007</v>
      </c>
      <c r="I18" s="19">
        <v>0.8</v>
      </c>
      <c r="J18" s="19">
        <v>7.35</v>
      </c>
      <c r="K18" s="19">
        <v>1.6</v>
      </c>
      <c r="L18" s="19">
        <v>0</v>
      </c>
      <c r="M18" s="19">
        <f t="shared" si="2"/>
        <v>9.75</v>
      </c>
      <c r="N18" s="23">
        <f t="shared" si="0"/>
        <v>19.55</v>
      </c>
    </row>
    <row r="19" spans="1:14" ht="15" x14ac:dyDescent="0.25">
      <c r="A19" s="20">
        <v>18</v>
      </c>
      <c r="B19" s="20" t="str">
        <f>VLOOKUP(A19,'seznam závodníků'!A:C,2,FALSE)</f>
        <v>Gym Dobřichovice</v>
      </c>
      <c r="C19" s="20" t="str">
        <f>VLOOKUP(A19,'seznam závodníků'!A:C,3,FALSE)</f>
        <v>kategorie 1B</v>
      </c>
      <c r="D19" s="21">
        <v>1.3</v>
      </c>
      <c r="E19" s="21">
        <v>7.2</v>
      </c>
      <c r="F19" s="21">
        <v>2</v>
      </c>
      <c r="G19" s="21">
        <v>0</v>
      </c>
      <c r="H19" s="22">
        <f t="shared" si="1"/>
        <v>10.5</v>
      </c>
      <c r="I19" s="21">
        <v>0.9</v>
      </c>
      <c r="J19" s="21">
        <v>7.9</v>
      </c>
      <c r="K19" s="21">
        <v>2</v>
      </c>
      <c r="L19" s="21">
        <v>0</v>
      </c>
      <c r="M19" s="22">
        <f t="shared" si="2"/>
        <v>10.8</v>
      </c>
      <c r="N19" s="24">
        <f t="shared" si="0"/>
        <v>21.3</v>
      </c>
    </row>
    <row r="20" spans="1:14" ht="15" x14ac:dyDescent="0.25">
      <c r="A20" s="19">
        <v>19</v>
      </c>
      <c r="B20" s="19" t="str">
        <f>VLOOKUP(A20,'seznam závodníků'!A:C,2,FALSE)</f>
        <v>Gymnastika Říčany</v>
      </c>
      <c r="C20" s="19" t="str">
        <f>VLOOKUP(A20,'seznam závodníků'!A:C,3,FALSE)</f>
        <v>kategorie 1A</v>
      </c>
      <c r="D20" s="19">
        <v>2.9</v>
      </c>
      <c r="E20" s="19">
        <v>7.1</v>
      </c>
      <c r="F20" s="19">
        <v>2</v>
      </c>
      <c r="G20" s="19">
        <v>0</v>
      </c>
      <c r="H20" s="19">
        <f t="shared" si="1"/>
        <v>12</v>
      </c>
      <c r="I20" s="19">
        <v>1.7</v>
      </c>
      <c r="J20" s="19">
        <v>7.35</v>
      </c>
      <c r="K20" s="19">
        <v>2</v>
      </c>
      <c r="L20" s="19">
        <v>0</v>
      </c>
      <c r="M20" s="19">
        <f t="shared" si="2"/>
        <v>11.049999999999999</v>
      </c>
      <c r="N20" s="23">
        <f t="shared" si="0"/>
        <v>23.049999999999997</v>
      </c>
    </row>
    <row r="21" spans="1:14" ht="15" x14ac:dyDescent="0.25">
      <c r="A21" s="20">
        <v>20</v>
      </c>
      <c r="B21" s="20" t="str">
        <f>VLOOKUP(A21,'seznam závodníků'!A:C,2,FALSE)</f>
        <v>Gym Dobřichovice A</v>
      </c>
      <c r="C21" s="20" t="str">
        <f>VLOOKUP(A21,'seznam závodníků'!A:C,3,FALSE)</f>
        <v>kategorie 1A</v>
      </c>
      <c r="D21" s="21">
        <v>2.4</v>
      </c>
      <c r="E21" s="21">
        <v>6.4</v>
      </c>
      <c r="F21" s="21">
        <v>2</v>
      </c>
      <c r="G21" s="21">
        <v>0</v>
      </c>
      <c r="H21" s="22">
        <f t="shared" si="1"/>
        <v>10.8</v>
      </c>
      <c r="I21" s="21">
        <v>1.6</v>
      </c>
      <c r="J21" s="21">
        <v>7.9</v>
      </c>
      <c r="K21" s="21">
        <v>2</v>
      </c>
      <c r="L21" s="21">
        <v>0</v>
      </c>
      <c r="M21" s="22">
        <f t="shared" si="2"/>
        <v>11.5</v>
      </c>
      <c r="N21" s="24">
        <f t="shared" si="0"/>
        <v>22.3</v>
      </c>
    </row>
    <row r="22" spans="1:14" ht="15" x14ac:dyDescent="0.25">
      <c r="A22" s="19">
        <v>21</v>
      </c>
      <c r="B22" s="19" t="str">
        <f>VLOOKUP(A22,'seznam závodníků'!A:C,2,FALSE)</f>
        <v>GK TJ Sokol Frýdek - Místek</v>
      </c>
      <c r="C22" s="19" t="str">
        <f>VLOOKUP(A22,'seznam závodníků'!A:C,3,FALSE)</f>
        <v>kategorie 1A</v>
      </c>
      <c r="D22" s="19">
        <v>2.5</v>
      </c>
      <c r="E22" s="19">
        <v>6.6</v>
      </c>
      <c r="F22" s="19">
        <v>2</v>
      </c>
      <c r="G22" s="19">
        <v>0</v>
      </c>
      <c r="H22" s="19">
        <f t="shared" si="1"/>
        <v>11.1</v>
      </c>
      <c r="I22" s="19">
        <v>1.8</v>
      </c>
      <c r="J22" s="19">
        <v>6</v>
      </c>
      <c r="K22" s="19">
        <v>1.9</v>
      </c>
      <c r="L22" s="19">
        <v>0</v>
      </c>
      <c r="M22" s="19">
        <f t="shared" si="2"/>
        <v>9.6999999999999993</v>
      </c>
      <c r="N22" s="23">
        <f t="shared" si="0"/>
        <v>20.799999999999997</v>
      </c>
    </row>
    <row r="23" spans="1:14" ht="15" x14ac:dyDescent="0.25">
      <c r="A23" s="20">
        <v>22</v>
      </c>
      <c r="B23" s="20" t="str">
        <f>VLOOKUP(A23,'seznam závodníků'!A:C,2,FALSE)</f>
        <v>Sokol Řeporyje - Gymstar</v>
      </c>
      <c r="C23" s="20" t="str">
        <f>VLOOKUP(A23,'seznam závodníků'!A:C,3,FALSE)</f>
        <v>kategorie 1A</v>
      </c>
      <c r="D23" s="21">
        <v>2.4</v>
      </c>
      <c r="E23" s="21">
        <v>7.1</v>
      </c>
      <c r="F23" s="21">
        <v>2</v>
      </c>
      <c r="G23" s="21">
        <v>0</v>
      </c>
      <c r="H23" s="22">
        <f t="shared" si="1"/>
        <v>11.5</v>
      </c>
      <c r="I23" s="21">
        <v>2.1</v>
      </c>
      <c r="J23" s="21">
        <v>8</v>
      </c>
      <c r="K23" s="21">
        <v>2</v>
      </c>
      <c r="L23" s="21">
        <v>0</v>
      </c>
      <c r="M23" s="22">
        <f t="shared" si="2"/>
        <v>12.1</v>
      </c>
      <c r="N23" s="24">
        <f t="shared" si="0"/>
        <v>23.6</v>
      </c>
    </row>
    <row r="24" spans="1:14" ht="15" x14ac:dyDescent="0.25">
      <c r="A24" s="19">
        <v>23</v>
      </c>
      <c r="B24" s="19" t="str">
        <f>VLOOKUP(A24,'seznam závodníků'!A:C,2,FALSE)</f>
        <v>Gymnastika Dobříš</v>
      </c>
      <c r="C24" s="19" t="str">
        <f>VLOOKUP(A24,'seznam závodníků'!A:C,3,FALSE)</f>
        <v>kategorie 1A</v>
      </c>
      <c r="D24" s="19">
        <v>1.5</v>
      </c>
      <c r="E24" s="19">
        <v>6.4</v>
      </c>
      <c r="F24" s="19">
        <v>2</v>
      </c>
      <c r="G24" s="19">
        <v>0</v>
      </c>
      <c r="H24" s="19">
        <f t="shared" si="1"/>
        <v>9.9</v>
      </c>
      <c r="I24" s="19">
        <v>1.5</v>
      </c>
      <c r="J24" s="19">
        <v>7</v>
      </c>
      <c r="K24" s="19">
        <v>2</v>
      </c>
      <c r="L24" s="19">
        <v>0</v>
      </c>
      <c r="M24" s="19">
        <f t="shared" si="2"/>
        <v>10.5</v>
      </c>
      <c r="N24" s="23">
        <f t="shared" si="0"/>
        <v>20.399999999999999</v>
      </c>
    </row>
    <row r="25" spans="1:14" ht="15" x14ac:dyDescent="0.25">
      <c r="A25" s="20">
        <v>24</v>
      </c>
      <c r="B25" s="20" t="str">
        <f>VLOOKUP(A25,'seznam závodníků'!A:C,2,FALSE)</f>
        <v>Flik-Flak Plzeň</v>
      </c>
      <c r="C25" s="20" t="str">
        <f>VLOOKUP(A25,'seznam závodníků'!A:C,3,FALSE)</f>
        <v>kategorie 1A</v>
      </c>
      <c r="D25" s="21">
        <v>2.7</v>
      </c>
      <c r="E25" s="21">
        <v>7</v>
      </c>
      <c r="F25" s="21">
        <v>2</v>
      </c>
      <c r="G25" s="21">
        <v>0</v>
      </c>
      <c r="H25" s="22">
        <f t="shared" si="1"/>
        <v>11.7</v>
      </c>
      <c r="I25" s="21">
        <v>1.9</v>
      </c>
      <c r="J25" s="21">
        <v>6.85</v>
      </c>
      <c r="K25" s="21">
        <v>2</v>
      </c>
      <c r="L25" s="21">
        <v>0</v>
      </c>
      <c r="M25" s="22">
        <f t="shared" si="2"/>
        <v>10.75</v>
      </c>
      <c r="N25" s="24">
        <f t="shared" si="0"/>
        <v>22.45</v>
      </c>
    </row>
    <row r="26" spans="1:14" ht="15" x14ac:dyDescent="0.25">
      <c r="A26" s="19">
        <v>25</v>
      </c>
      <c r="B26" s="19" t="str">
        <f>VLOOKUP(A26,'seznam závodníků'!A:C,2,FALSE)</f>
        <v>Gym Dobřichovice B</v>
      </c>
      <c r="C26" s="19" t="str">
        <f>VLOOKUP(A26,'seznam závodníků'!A:C,3,FALSE)</f>
        <v>kategorie 1A</v>
      </c>
      <c r="D26" s="19">
        <v>2.9</v>
      </c>
      <c r="E26" s="19">
        <v>7.7</v>
      </c>
      <c r="F26" s="19">
        <v>2</v>
      </c>
      <c r="G26" s="19">
        <v>0</v>
      </c>
      <c r="H26" s="19">
        <f t="shared" si="1"/>
        <v>12.6</v>
      </c>
      <c r="I26" s="19">
        <v>1.8</v>
      </c>
      <c r="J26" s="19">
        <v>7.25</v>
      </c>
      <c r="K26" s="19">
        <v>1.9</v>
      </c>
      <c r="L26" s="19">
        <v>0</v>
      </c>
      <c r="M26" s="19">
        <f t="shared" si="2"/>
        <v>10.950000000000001</v>
      </c>
      <c r="N26" s="23">
        <f t="shared" si="0"/>
        <v>23.55</v>
      </c>
    </row>
    <row r="27" spans="1:14" ht="15" x14ac:dyDescent="0.25">
      <c r="A27" s="20">
        <v>26</v>
      </c>
      <c r="B27" s="20" t="str">
        <f>VLOOKUP(A27,'seznam závodníků'!A:C,2,FALSE)</f>
        <v>Gymnastika Říčany</v>
      </c>
      <c r="C27" s="20" t="str">
        <f>VLOOKUP(A27,'seznam závodníků'!A:C,3,FALSE)</f>
        <v>kategorie 2</v>
      </c>
      <c r="D27" s="21">
        <v>3.1</v>
      </c>
      <c r="E27" s="21">
        <v>7.5</v>
      </c>
      <c r="F27" s="21">
        <v>2</v>
      </c>
      <c r="G27" s="21">
        <v>0</v>
      </c>
      <c r="H27" s="22">
        <f t="shared" si="1"/>
        <v>12.6</v>
      </c>
      <c r="I27" s="21">
        <v>2.2000000000000002</v>
      </c>
      <c r="J27" s="21">
        <v>6.9</v>
      </c>
      <c r="K27" s="21">
        <v>1.9</v>
      </c>
      <c r="L27" s="21">
        <v>0</v>
      </c>
      <c r="M27" s="22">
        <f t="shared" si="2"/>
        <v>11.000000000000002</v>
      </c>
      <c r="N27" s="24">
        <f t="shared" si="0"/>
        <v>23.6</v>
      </c>
    </row>
    <row r="28" spans="1:14" ht="15" x14ac:dyDescent="0.25">
      <c r="A28" s="19">
        <v>27</v>
      </c>
      <c r="B28" s="19" t="str">
        <f>VLOOKUP(A28,'seznam závodníků'!A:C,2,FALSE)</f>
        <v>Sokol Radotín</v>
      </c>
      <c r="C28" s="19" t="str">
        <f>VLOOKUP(A28,'seznam závodníků'!A:C,3,FALSE)</f>
        <v>kategorie 2</v>
      </c>
      <c r="D28" s="19">
        <v>2.2000000000000002</v>
      </c>
      <c r="E28" s="19">
        <v>6.4</v>
      </c>
      <c r="F28" s="19">
        <v>1.8</v>
      </c>
      <c r="G28" s="19">
        <v>0</v>
      </c>
      <c r="H28" s="19">
        <f t="shared" si="1"/>
        <v>10.400000000000002</v>
      </c>
      <c r="I28" s="19">
        <v>2.1</v>
      </c>
      <c r="J28" s="19">
        <v>7.2</v>
      </c>
      <c r="K28" s="19">
        <v>2</v>
      </c>
      <c r="L28" s="19">
        <v>0</v>
      </c>
      <c r="M28" s="19">
        <f t="shared" si="2"/>
        <v>11.3</v>
      </c>
      <c r="N28" s="23">
        <f t="shared" si="0"/>
        <v>21.700000000000003</v>
      </c>
    </row>
    <row r="29" spans="1:14" ht="15" x14ac:dyDescent="0.25">
      <c r="A29" s="20">
        <v>28</v>
      </c>
      <c r="B29" s="20" t="str">
        <f>VLOOKUP(A29,'seznam závodníků'!A:C,2,FALSE)</f>
        <v>Flik-Flak Plzeň</v>
      </c>
      <c r="C29" s="20" t="str">
        <f>VLOOKUP(A29,'seznam závodníků'!A:C,3,FALSE)</f>
        <v>kategorie 2</v>
      </c>
      <c r="D29" s="21">
        <v>2.9</v>
      </c>
      <c r="E29" s="21">
        <v>6.6</v>
      </c>
      <c r="F29" s="21">
        <v>2</v>
      </c>
      <c r="G29" s="21">
        <v>0</v>
      </c>
      <c r="H29" s="22">
        <f t="shared" si="1"/>
        <v>11.5</v>
      </c>
      <c r="I29" s="21">
        <v>2.1</v>
      </c>
      <c r="J29" s="21">
        <v>6.7</v>
      </c>
      <c r="K29" s="21">
        <v>1.9</v>
      </c>
      <c r="L29" s="21">
        <v>0</v>
      </c>
      <c r="M29" s="22">
        <f t="shared" si="2"/>
        <v>10.700000000000001</v>
      </c>
      <c r="N29" s="24">
        <f t="shared" si="0"/>
        <v>22.200000000000003</v>
      </c>
    </row>
    <row r="30" spans="1:14" ht="15" x14ac:dyDescent="0.25">
      <c r="A30" s="19">
        <v>29</v>
      </c>
      <c r="B30" s="19" t="str">
        <f>VLOOKUP(A30,'seznam závodníků'!A:C,2,FALSE)</f>
        <v xml:space="preserve">Sokol Vyšehrad </v>
      </c>
      <c r="C30" s="19" t="str">
        <f>VLOOKUP(A30,'seznam závodníků'!A:C,3,FALSE)</f>
        <v>kategorie 2</v>
      </c>
      <c r="D30" s="19">
        <v>2</v>
      </c>
      <c r="E30" s="19">
        <v>6.8</v>
      </c>
      <c r="F30" s="19">
        <v>2</v>
      </c>
      <c r="G30" s="19">
        <v>0</v>
      </c>
      <c r="H30" s="19">
        <f t="shared" si="1"/>
        <v>10.8</v>
      </c>
      <c r="I30" s="19">
        <v>1.8</v>
      </c>
      <c r="J30" s="19">
        <v>6.6</v>
      </c>
      <c r="K30" s="19">
        <v>2</v>
      </c>
      <c r="L30" s="19">
        <v>0</v>
      </c>
      <c r="M30" s="19">
        <f t="shared" si="2"/>
        <v>10.4</v>
      </c>
      <c r="N30" s="23">
        <f t="shared" si="0"/>
        <v>21.200000000000003</v>
      </c>
    </row>
    <row r="31" spans="1:14" ht="15" x14ac:dyDescent="0.25">
      <c r="A31" s="20">
        <v>30</v>
      </c>
      <c r="B31" s="20" t="str">
        <f>VLOOKUP(A31,'seznam závodníků'!A:C,2,FALSE)</f>
        <v>Sokol Řeporyje - Gymstar</v>
      </c>
      <c r="C31" s="20" t="str">
        <f>VLOOKUP(A31,'seznam závodníků'!A:C,3,FALSE)</f>
        <v>kategorie 2</v>
      </c>
      <c r="D31" s="21">
        <v>2.6</v>
      </c>
      <c r="E31" s="21">
        <v>6.8</v>
      </c>
      <c r="F31" s="21">
        <v>2</v>
      </c>
      <c r="G31" s="21">
        <v>0</v>
      </c>
      <c r="H31" s="22">
        <f t="shared" si="1"/>
        <v>11.4</v>
      </c>
      <c r="I31" s="21">
        <v>2.2000000000000002</v>
      </c>
      <c r="J31" s="21">
        <v>6.7</v>
      </c>
      <c r="K31" s="21">
        <v>1.8</v>
      </c>
      <c r="L31" s="21">
        <v>0</v>
      </c>
      <c r="M31" s="22">
        <f t="shared" si="2"/>
        <v>10.700000000000001</v>
      </c>
      <c r="N31" s="24">
        <f t="shared" si="0"/>
        <v>22.1</v>
      </c>
    </row>
    <row r="32" spans="1:14" ht="15" x14ac:dyDescent="0.25">
      <c r="A32" s="19">
        <v>31</v>
      </c>
      <c r="B32" s="19" t="str">
        <f>VLOOKUP(A32,'seznam závodníků'!A:C,2,FALSE)</f>
        <v>Gymnastika Dobříš</v>
      </c>
      <c r="C32" s="19" t="str">
        <f>VLOOKUP(A32,'seznam závodníků'!A:C,3,FALSE)</f>
        <v>kategorie 2</v>
      </c>
      <c r="D32" s="19">
        <v>2.1</v>
      </c>
      <c r="E32" s="19">
        <v>6.8</v>
      </c>
      <c r="F32" s="19">
        <v>2</v>
      </c>
      <c r="G32" s="19">
        <v>0</v>
      </c>
      <c r="H32" s="19">
        <f t="shared" si="1"/>
        <v>10.9</v>
      </c>
      <c r="I32" s="19">
        <v>1.8</v>
      </c>
      <c r="J32" s="19">
        <v>6.15</v>
      </c>
      <c r="K32" s="19">
        <v>1.9</v>
      </c>
      <c r="L32" s="19">
        <v>0</v>
      </c>
      <c r="M32" s="19">
        <f t="shared" si="2"/>
        <v>9.85</v>
      </c>
      <c r="N32" s="23">
        <f t="shared" si="0"/>
        <v>20.75</v>
      </c>
    </row>
    <row r="33" spans="1:14" ht="15" x14ac:dyDescent="0.25">
      <c r="A33" s="20">
        <v>32</v>
      </c>
      <c r="B33" s="20" t="str">
        <f>VLOOKUP(A33,'seznam závodníků'!A:C,2,FALSE)</f>
        <v>Gym Dobřichovice</v>
      </c>
      <c r="C33" s="20" t="str">
        <f>VLOOKUP(A33,'seznam závodníků'!A:C,3,FALSE)</f>
        <v>kategorie 2</v>
      </c>
      <c r="D33" s="21">
        <v>2</v>
      </c>
      <c r="E33" s="21">
        <v>6.2</v>
      </c>
      <c r="F33" s="21">
        <v>2</v>
      </c>
      <c r="G33" s="21">
        <v>0</v>
      </c>
      <c r="H33" s="22">
        <f t="shared" ref="H33:H34" si="3">SUM(D33:F33)-G33</f>
        <v>10.199999999999999</v>
      </c>
      <c r="I33" s="21">
        <v>1.8</v>
      </c>
      <c r="J33" s="21">
        <v>6.5</v>
      </c>
      <c r="K33" s="21">
        <v>2</v>
      </c>
      <c r="L33" s="21">
        <v>0</v>
      </c>
      <c r="M33" s="22">
        <f t="shared" ref="M33:M34" si="4">SUM(I33:K33)-L33</f>
        <v>10.3</v>
      </c>
      <c r="N33" s="24">
        <f t="shared" ref="N33:N34" si="5">SUM(H33,M33)</f>
        <v>20.5</v>
      </c>
    </row>
    <row r="34" spans="1:14" ht="15" x14ac:dyDescent="0.25">
      <c r="A34" s="19">
        <v>33</v>
      </c>
      <c r="B34" s="79" t="str">
        <f>VLOOKUP(A34,'seznam závodníků'!A:C,2,FALSE)</f>
        <v>ZRUŠENO</v>
      </c>
      <c r="C34" s="19" t="str">
        <f>VLOOKUP(A34,'seznam závodníků'!A:C,3,FALSE)</f>
        <v>kategorie 2</v>
      </c>
      <c r="D34" s="19"/>
      <c r="E34" s="19"/>
      <c r="F34" s="19"/>
      <c r="G34" s="19"/>
      <c r="H34" s="19">
        <f t="shared" si="3"/>
        <v>0</v>
      </c>
      <c r="I34" s="19"/>
      <c r="J34" s="19"/>
      <c r="K34" s="19"/>
      <c r="L34" s="19"/>
      <c r="M34" s="19">
        <f t="shared" si="4"/>
        <v>0</v>
      </c>
      <c r="N34" s="23">
        <f t="shared" si="5"/>
        <v>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8"/>
  <sheetViews>
    <sheetView workbookViewId="0">
      <selection activeCell="H37" sqref="A30:H37"/>
    </sheetView>
  </sheetViews>
  <sheetFormatPr defaultRowHeight="14.4" x14ac:dyDescent="0.3"/>
  <cols>
    <col min="1" max="1" width="22.88671875" bestFit="1" customWidth="1"/>
    <col min="2" max="2" width="11.33203125" bestFit="1" customWidth="1"/>
    <col min="3" max="3" width="15.44140625" bestFit="1" customWidth="1"/>
    <col min="4" max="4" width="30.6640625" bestFit="1" customWidth="1"/>
    <col min="5" max="5" width="7.88671875" bestFit="1" customWidth="1"/>
    <col min="6" max="6" width="8" bestFit="1" customWidth="1"/>
    <col min="7" max="7" width="7.6640625" bestFit="1" customWidth="1"/>
    <col min="8" max="8" width="6.6640625" style="25" bestFit="1" customWidth="1"/>
  </cols>
  <sheetData>
    <row r="3" spans="1:8" x14ac:dyDescent="0.3">
      <c r="A3" s="42" t="s">
        <v>20</v>
      </c>
      <c r="B3" s="43"/>
      <c r="C3" s="43"/>
      <c r="D3" s="43"/>
      <c r="E3" s="43"/>
      <c r="F3" s="43"/>
      <c r="G3" s="44"/>
      <c r="H3" s="66"/>
    </row>
    <row r="4" spans="1:8" x14ac:dyDescent="0.3">
      <c r="A4" s="42" t="s">
        <v>9</v>
      </c>
      <c r="B4" s="42" t="s">
        <v>18</v>
      </c>
      <c r="C4" s="42" t="s">
        <v>23</v>
      </c>
      <c r="D4" s="42" t="s">
        <v>8</v>
      </c>
      <c r="E4" s="42" t="s">
        <v>17</v>
      </c>
      <c r="F4" s="42" t="s">
        <v>13</v>
      </c>
      <c r="G4" s="44" t="s">
        <v>21</v>
      </c>
      <c r="H4" s="67" t="s">
        <v>22</v>
      </c>
    </row>
    <row r="5" spans="1:8" x14ac:dyDescent="0.3">
      <c r="A5" s="45" t="s">
        <v>6</v>
      </c>
      <c r="B5" s="45">
        <v>21.5</v>
      </c>
      <c r="C5" s="45">
        <v>11</v>
      </c>
      <c r="D5" s="45" t="s">
        <v>24</v>
      </c>
      <c r="E5" s="45">
        <v>10.5</v>
      </c>
      <c r="F5" s="45">
        <v>11</v>
      </c>
      <c r="G5" s="46">
        <v>21.5</v>
      </c>
      <c r="H5" s="68">
        <v>1</v>
      </c>
    </row>
    <row r="6" spans="1:8" x14ac:dyDescent="0.3">
      <c r="A6" s="47"/>
      <c r="B6" s="45">
        <v>21.4</v>
      </c>
      <c r="C6" s="45">
        <v>8</v>
      </c>
      <c r="D6" s="45" t="s">
        <v>42</v>
      </c>
      <c r="E6" s="45">
        <v>10.3</v>
      </c>
      <c r="F6" s="45">
        <v>11.1</v>
      </c>
      <c r="G6" s="46">
        <v>21.4</v>
      </c>
      <c r="H6" s="68">
        <v>2</v>
      </c>
    </row>
    <row r="7" spans="1:8" x14ac:dyDescent="0.3">
      <c r="A7" s="47"/>
      <c r="B7" s="45">
        <v>20.65</v>
      </c>
      <c r="C7" s="45">
        <v>7</v>
      </c>
      <c r="D7" s="45" t="s">
        <v>40</v>
      </c>
      <c r="E7" s="45">
        <v>9.65</v>
      </c>
      <c r="F7" s="45">
        <v>11</v>
      </c>
      <c r="G7" s="46">
        <v>20.65</v>
      </c>
      <c r="H7" s="68">
        <v>3</v>
      </c>
    </row>
    <row r="8" spans="1:8" x14ac:dyDescent="0.3">
      <c r="A8" s="47"/>
      <c r="B8" s="45">
        <v>18.799999999999997</v>
      </c>
      <c r="C8" s="45">
        <v>10</v>
      </c>
      <c r="D8" s="45" t="s">
        <v>91</v>
      </c>
      <c r="E8" s="45">
        <v>9.1999999999999993</v>
      </c>
      <c r="F8" s="45">
        <v>9.6</v>
      </c>
      <c r="G8" s="46">
        <v>18.799999999999997</v>
      </c>
      <c r="H8" s="68">
        <v>4</v>
      </c>
    </row>
    <row r="9" spans="1:8" x14ac:dyDescent="0.3">
      <c r="A9" s="47"/>
      <c r="B9" s="45">
        <v>0</v>
      </c>
      <c r="C9" s="45">
        <v>6</v>
      </c>
      <c r="D9" s="45" t="s">
        <v>29</v>
      </c>
      <c r="E9" s="45">
        <v>0</v>
      </c>
      <c r="F9" s="45">
        <v>0</v>
      </c>
      <c r="G9" s="46">
        <v>0</v>
      </c>
      <c r="H9" s="68">
        <v>5</v>
      </c>
    </row>
    <row r="10" spans="1:8" x14ac:dyDescent="0.3">
      <c r="A10" s="47"/>
      <c r="B10" s="47"/>
      <c r="C10" s="45">
        <v>9</v>
      </c>
      <c r="D10" s="45" t="s">
        <v>29</v>
      </c>
      <c r="E10" s="45">
        <v>0</v>
      </c>
      <c r="F10" s="45">
        <v>0</v>
      </c>
      <c r="G10" s="46">
        <v>0</v>
      </c>
      <c r="H10" s="68">
        <v>6</v>
      </c>
    </row>
    <row r="11" spans="1:8" x14ac:dyDescent="0.3">
      <c r="A11" s="45" t="s">
        <v>34</v>
      </c>
      <c r="B11" s="45">
        <v>20.65</v>
      </c>
      <c r="C11" s="45">
        <v>4</v>
      </c>
      <c r="D11" s="45" t="s">
        <v>33</v>
      </c>
      <c r="E11" s="45">
        <v>10.050000000000001</v>
      </c>
      <c r="F11" s="45">
        <v>10.6</v>
      </c>
      <c r="G11" s="46">
        <v>20.65</v>
      </c>
      <c r="H11" s="68">
        <v>1</v>
      </c>
    </row>
    <row r="12" spans="1:8" x14ac:dyDescent="0.3">
      <c r="A12" s="47"/>
      <c r="B12" s="45">
        <v>19.25</v>
      </c>
      <c r="C12" s="45">
        <v>2</v>
      </c>
      <c r="D12" s="45" t="s">
        <v>92</v>
      </c>
      <c r="E12" s="45">
        <v>9.9500000000000011</v>
      </c>
      <c r="F12" s="45">
        <v>9.3000000000000007</v>
      </c>
      <c r="G12" s="46">
        <v>19.25</v>
      </c>
      <c r="H12" s="68">
        <v>2</v>
      </c>
    </row>
    <row r="13" spans="1:8" x14ac:dyDescent="0.3">
      <c r="A13" s="47"/>
      <c r="B13" s="45">
        <v>19</v>
      </c>
      <c r="C13" s="45">
        <v>1</v>
      </c>
      <c r="D13" s="45" t="s">
        <v>24</v>
      </c>
      <c r="E13" s="45">
        <v>9.3000000000000007</v>
      </c>
      <c r="F13" s="45">
        <v>9.6999999999999993</v>
      </c>
      <c r="G13" s="46">
        <v>19</v>
      </c>
      <c r="H13" s="68">
        <v>3</v>
      </c>
    </row>
    <row r="14" spans="1:8" x14ac:dyDescent="0.3">
      <c r="A14" s="47"/>
      <c r="B14" s="45">
        <v>18.8</v>
      </c>
      <c r="C14" s="45">
        <v>3</v>
      </c>
      <c r="D14" s="45" t="s">
        <v>40</v>
      </c>
      <c r="E14" s="45">
        <v>8.1</v>
      </c>
      <c r="F14" s="45">
        <v>10.700000000000001</v>
      </c>
      <c r="G14" s="46">
        <v>18.8</v>
      </c>
      <c r="H14" s="68">
        <v>4</v>
      </c>
    </row>
    <row r="15" spans="1:8" x14ac:dyDescent="0.3">
      <c r="A15" s="47"/>
      <c r="B15" s="45">
        <v>16.399999999999999</v>
      </c>
      <c r="C15" s="45">
        <v>5</v>
      </c>
      <c r="D15" s="45" t="s">
        <v>41</v>
      </c>
      <c r="E15" s="45">
        <v>8.5</v>
      </c>
      <c r="F15" s="45">
        <v>7.8999999999999995</v>
      </c>
      <c r="G15" s="46">
        <v>16.399999999999999</v>
      </c>
      <c r="H15" s="68">
        <v>5</v>
      </c>
    </row>
    <row r="16" spans="1:8" x14ac:dyDescent="0.3">
      <c r="A16" s="45" t="s">
        <v>28</v>
      </c>
      <c r="B16" s="45">
        <v>23.6</v>
      </c>
      <c r="C16" s="45">
        <v>22</v>
      </c>
      <c r="D16" s="45" t="s">
        <v>24</v>
      </c>
      <c r="E16" s="45">
        <v>12.1</v>
      </c>
      <c r="F16" s="45">
        <v>11.5</v>
      </c>
      <c r="G16" s="46">
        <v>23.6</v>
      </c>
      <c r="H16" s="68">
        <v>1</v>
      </c>
    </row>
    <row r="17" spans="1:8" x14ac:dyDescent="0.3">
      <c r="A17" s="47"/>
      <c r="B17" s="45">
        <v>23.55</v>
      </c>
      <c r="C17" s="45">
        <v>25</v>
      </c>
      <c r="D17" s="45" t="s">
        <v>93</v>
      </c>
      <c r="E17" s="45">
        <v>10.950000000000001</v>
      </c>
      <c r="F17" s="45">
        <v>12.6</v>
      </c>
      <c r="G17" s="46">
        <v>23.55</v>
      </c>
      <c r="H17" s="68">
        <v>2</v>
      </c>
    </row>
    <row r="18" spans="1:8" x14ac:dyDescent="0.3">
      <c r="A18" s="47"/>
      <c r="B18" s="45">
        <v>23.049999999999997</v>
      </c>
      <c r="C18" s="45">
        <v>19</v>
      </c>
      <c r="D18" s="45" t="s">
        <v>37</v>
      </c>
      <c r="E18" s="45">
        <v>11.049999999999999</v>
      </c>
      <c r="F18" s="45">
        <v>12</v>
      </c>
      <c r="G18" s="46">
        <v>23.049999999999997</v>
      </c>
      <c r="H18" s="68">
        <v>3</v>
      </c>
    </row>
    <row r="19" spans="1:8" x14ac:dyDescent="0.3">
      <c r="A19" s="47"/>
      <c r="B19" s="45">
        <v>22.45</v>
      </c>
      <c r="C19" s="45">
        <v>24</v>
      </c>
      <c r="D19" s="45" t="s">
        <v>36</v>
      </c>
      <c r="E19" s="45">
        <v>10.75</v>
      </c>
      <c r="F19" s="45">
        <v>11.7</v>
      </c>
      <c r="G19" s="46">
        <v>22.45</v>
      </c>
      <c r="H19" s="68">
        <v>4</v>
      </c>
    </row>
    <row r="20" spans="1:8" x14ac:dyDescent="0.3">
      <c r="A20" s="47"/>
      <c r="B20" s="45">
        <v>22.3</v>
      </c>
      <c r="C20" s="45">
        <v>20</v>
      </c>
      <c r="D20" s="45" t="s">
        <v>47</v>
      </c>
      <c r="E20" s="45">
        <v>11.5</v>
      </c>
      <c r="F20" s="45">
        <v>10.8</v>
      </c>
      <c r="G20" s="46">
        <v>22.3</v>
      </c>
      <c r="H20" s="68">
        <v>5</v>
      </c>
    </row>
    <row r="21" spans="1:8" x14ac:dyDescent="0.3">
      <c r="A21" s="47"/>
      <c r="B21" s="45">
        <v>20.799999999999997</v>
      </c>
      <c r="C21" s="45">
        <v>21</v>
      </c>
      <c r="D21" s="45" t="s">
        <v>40</v>
      </c>
      <c r="E21" s="45">
        <v>9.6999999999999993</v>
      </c>
      <c r="F21" s="45">
        <v>11.1</v>
      </c>
      <c r="G21" s="46">
        <v>20.799999999999997</v>
      </c>
      <c r="H21" s="68">
        <v>6</v>
      </c>
    </row>
    <row r="22" spans="1:8" x14ac:dyDescent="0.3">
      <c r="A22" s="47"/>
      <c r="B22" s="45">
        <v>20.399999999999999</v>
      </c>
      <c r="C22" s="45">
        <v>23</v>
      </c>
      <c r="D22" s="45" t="s">
        <v>41</v>
      </c>
      <c r="E22" s="45">
        <v>10.5</v>
      </c>
      <c r="F22" s="45">
        <v>9.9</v>
      </c>
      <c r="G22" s="46">
        <v>20.399999999999999</v>
      </c>
      <c r="H22" s="68">
        <v>7</v>
      </c>
    </row>
    <row r="23" spans="1:8" x14ac:dyDescent="0.3">
      <c r="A23" s="45" t="s">
        <v>27</v>
      </c>
      <c r="B23" s="45">
        <v>21.3</v>
      </c>
      <c r="C23" s="45">
        <v>18</v>
      </c>
      <c r="D23" s="45" t="s">
        <v>33</v>
      </c>
      <c r="E23" s="45">
        <v>10.8</v>
      </c>
      <c r="F23" s="45">
        <v>10.5</v>
      </c>
      <c r="G23" s="46">
        <v>21.3</v>
      </c>
      <c r="H23" s="68">
        <v>1</v>
      </c>
    </row>
    <row r="24" spans="1:8" x14ac:dyDescent="0.3">
      <c r="A24" s="47"/>
      <c r="B24" s="45">
        <v>20.25</v>
      </c>
      <c r="C24" s="45">
        <v>14</v>
      </c>
      <c r="D24" s="45" t="s">
        <v>36</v>
      </c>
      <c r="E24" s="45">
        <v>10.25</v>
      </c>
      <c r="F24" s="45">
        <v>10</v>
      </c>
      <c r="G24" s="46">
        <v>20.25</v>
      </c>
      <c r="H24" s="68">
        <v>2</v>
      </c>
    </row>
    <row r="25" spans="1:8" x14ac:dyDescent="0.3">
      <c r="A25" s="47"/>
      <c r="B25" s="45">
        <v>19.55</v>
      </c>
      <c r="C25" s="45">
        <v>17</v>
      </c>
      <c r="D25" s="45" t="s">
        <v>46</v>
      </c>
      <c r="E25" s="45">
        <v>9.75</v>
      </c>
      <c r="F25" s="45">
        <v>9.8000000000000007</v>
      </c>
      <c r="G25" s="46">
        <v>19.55</v>
      </c>
      <c r="H25" s="68">
        <v>3</v>
      </c>
    </row>
    <row r="26" spans="1:8" x14ac:dyDescent="0.3">
      <c r="A26" s="47"/>
      <c r="B26" s="45">
        <v>19.099999999999998</v>
      </c>
      <c r="C26" s="45">
        <v>13</v>
      </c>
      <c r="D26" s="45" t="s">
        <v>41</v>
      </c>
      <c r="E26" s="45">
        <v>9.3999999999999986</v>
      </c>
      <c r="F26" s="45">
        <v>9.6999999999999993</v>
      </c>
      <c r="G26" s="46">
        <v>19.099999999999998</v>
      </c>
      <c r="H26" s="68">
        <v>4</v>
      </c>
    </row>
    <row r="27" spans="1:8" x14ac:dyDescent="0.3">
      <c r="A27" s="47"/>
      <c r="B27" s="45">
        <v>18.75</v>
      </c>
      <c r="C27" s="45">
        <v>12</v>
      </c>
      <c r="D27" s="45" t="s">
        <v>44</v>
      </c>
      <c r="E27" s="45">
        <v>8.35</v>
      </c>
      <c r="F27" s="45">
        <v>10.4</v>
      </c>
      <c r="G27" s="46">
        <v>18.75</v>
      </c>
      <c r="H27" s="68">
        <v>5</v>
      </c>
    </row>
    <row r="28" spans="1:8" x14ac:dyDescent="0.3">
      <c r="A28" s="47"/>
      <c r="B28" s="45">
        <v>0</v>
      </c>
      <c r="C28" s="45">
        <v>15</v>
      </c>
      <c r="D28" s="45" t="s">
        <v>29</v>
      </c>
      <c r="E28" s="45">
        <v>0</v>
      </c>
      <c r="F28" s="45">
        <v>0</v>
      </c>
      <c r="G28" s="46">
        <v>0</v>
      </c>
      <c r="H28" s="68">
        <v>6</v>
      </c>
    </row>
    <row r="29" spans="1:8" x14ac:dyDescent="0.3">
      <c r="A29" s="47"/>
      <c r="B29" s="47"/>
      <c r="C29" s="45">
        <v>16</v>
      </c>
      <c r="D29" s="45" t="s">
        <v>29</v>
      </c>
      <c r="E29" s="45">
        <v>0</v>
      </c>
      <c r="F29" s="45">
        <v>0</v>
      </c>
      <c r="G29" s="46">
        <v>0</v>
      </c>
      <c r="H29" s="68">
        <v>7</v>
      </c>
    </row>
    <row r="30" spans="1:8" x14ac:dyDescent="0.3">
      <c r="A30" s="45" t="s">
        <v>25</v>
      </c>
      <c r="B30" s="45">
        <v>23.6</v>
      </c>
      <c r="C30" s="45">
        <v>26</v>
      </c>
      <c r="D30" s="45" t="s">
        <v>37</v>
      </c>
      <c r="E30" s="45">
        <v>11.000000000000002</v>
      </c>
      <c r="F30" s="45">
        <v>12.6</v>
      </c>
      <c r="G30" s="46">
        <v>23.6</v>
      </c>
      <c r="H30" s="68">
        <v>1</v>
      </c>
    </row>
    <row r="31" spans="1:8" x14ac:dyDescent="0.3">
      <c r="A31" s="47"/>
      <c r="B31" s="45">
        <v>22.200000000000003</v>
      </c>
      <c r="C31" s="45">
        <v>28</v>
      </c>
      <c r="D31" s="45" t="s">
        <v>36</v>
      </c>
      <c r="E31" s="45">
        <v>10.700000000000001</v>
      </c>
      <c r="F31" s="45">
        <v>11.5</v>
      </c>
      <c r="G31" s="46">
        <v>22.200000000000003</v>
      </c>
      <c r="H31" s="68">
        <v>2</v>
      </c>
    </row>
    <row r="32" spans="1:8" x14ac:dyDescent="0.3">
      <c r="A32" s="47"/>
      <c r="B32" s="45">
        <v>22.1</v>
      </c>
      <c r="C32" s="45">
        <v>30</v>
      </c>
      <c r="D32" s="45" t="s">
        <v>24</v>
      </c>
      <c r="E32" s="45">
        <v>10.700000000000001</v>
      </c>
      <c r="F32" s="45">
        <v>11.4</v>
      </c>
      <c r="G32" s="46">
        <v>22.1</v>
      </c>
      <c r="H32" s="68">
        <v>3</v>
      </c>
    </row>
    <row r="33" spans="1:8" x14ac:dyDescent="0.3">
      <c r="A33" s="47"/>
      <c r="B33" s="45">
        <v>21.700000000000003</v>
      </c>
      <c r="C33" s="45">
        <v>27</v>
      </c>
      <c r="D33" s="45" t="s">
        <v>48</v>
      </c>
      <c r="E33" s="45">
        <v>11.3</v>
      </c>
      <c r="F33" s="45">
        <v>10.400000000000002</v>
      </c>
      <c r="G33" s="46">
        <v>21.700000000000003</v>
      </c>
      <c r="H33" s="68">
        <v>4</v>
      </c>
    </row>
    <row r="34" spans="1:8" x14ac:dyDescent="0.3">
      <c r="A34" s="47"/>
      <c r="B34" s="45">
        <v>21.200000000000003</v>
      </c>
      <c r="C34" s="45">
        <v>29</v>
      </c>
      <c r="D34" s="45" t="s">
        <v>49</v>
      </c>
      <c r="E34" s="45">
        <v>10.4</v>
      </c>
      <c r="F34" s="45">
        <v>10.8</v>
      </c>
      <c r="G34" s="46">
        <v>21.200000000000003</v>
      </c>
      <c r="H34" s="68">
        <v>5</v>
      </c>
    </row>
    <row r="35" spans="1:8" x14ac:dyDescent="0.3">
      <c r="A35" s="47"/>
      <c r="B35" s="45">
        <v>20.75</v>
      </c>
      <c r="C35" s="45">
        <v>31</v>
      </c>
      <c r="D35" s="45" t="s">
        <v>41</v>
      </c>
      <c r="E35" s="45">
        <v>9.85</v>
      </c>
      <c r="F35" s="45">
        <v>10.9</v>
      </c>
      <c r="G35" s="46">
        <v>20.75</v>
      </c>
      <c r="H35" s="68">
        <v>6</v>
      </c>
    </row>
    <row r="36" spans="1:8" x14ac:dyDescent="0.3">
      <c r="A36" s="47"/>
      <c r="B36" s="45">
        <v>20.5</v>
      </c>
      <c r="C36" s="45">
        <v>32</v>
      </c>
      <c r="D36" s="45" t="s">
        <v>33</v>
      </c>
      <c r="E36" s="45">
        <v>10.3</v>
      </c>
      <c r="F36" s="45">
        <v>10.199999999999999</v>
      </c>
      <c r="G36" s="46">
        <v>20.5</v>
      </c>
      <c r="H36" s="68">
        <v>7</v>
      </c>
    </row>
    <row r="37" spans="1:8" x14ac:dyDescent="0.3">
      <c r="A37" s="47"/>
      <c r="B37" s="45">
        <v>0</v>
      </c>
      <c r="C37" s="45">
        <v>33</v>
      </c>
      <c r="D37" s="45" t="s">
        <v>29</v>
      </c>
      <c r="E37" s="45">
        <v>0</v>
      </c>
      <c r="F37" s="45">
        <v>0</v>
      </c>
      <c r="G37" s="46">
        <v>0</v>
      </c>
      <c r="H37" s="68">
        <v>8</v>
      </c>
    </row>
    <row r="38" spans="1:8" x14ac:dyDescent="0.3">
      <c r="A38" s="48" t="s">
        <v>19</v>
      </c>
      <c r="B38" s="49"/>
      <c r="C38" s="49"/>
      <c r="D38" s="49"/>
      <c r="E38" s="49"/>
      <c r="F38" s="49"/>
      <c r="G38" s="50">
        <v>583.60000000000014</v>
      </c>
      <c r="H38" s="68"/>
    </row>
  </sheetData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1"/>
  <sheetViews>
    <sheetView workbookViewId="0">
      <selection activeCell="P37" sqref="A3:P37"/>
    </sheetView>
  </sheetViews>
  <sheetFormatPr defaultRowHeight="14.4" x14ac:dyDescent="0.3"/>
  <cols>
    <col min="1" max="1" width="17.6640625" bestFit="1" customWidth="1"/>
    <col min="2" max="2" width="11.33203125" bestFit="1" customWidth="1"/>
    <col min="3" max="3" width="15.44140625" bestFit="1" customWidth="1"/>
    <col min="4" max="4" width="28.44140625" bestFit="1" customWidth="1"/>
    <col min="5" max="7" width="11.44140625" bestFit="1" customWidth="1"/>
    <col min="8" max="8" width="8" bestFit="1" customWidth="1"/>
    <col min="9" max="9" width="9.5546875" bestFit="1" customWidth="1"/>
    <col min="10" max="11" width="9.5546875" customWidth="1"/>
    <col min="12" max="13" width="6.6640625" bestFit="1" customWidth="1"/>
    <col min="14" max="14" width="6.6640625" style="25" bestFit="1" customWidth="1"/>
    <col min="15" max="15" width="7.6640625" bestFit="1" customWidth="1"/>
  </cols>
  <sheetData>
    <row r="3" spans="1:16" x14ac:dyDescent="0.3">
      <c r="A3" s="42" t="s">
        <v>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26"/>
    </row>
    <row r="4" spans="1:16" x14ac:dyDescent="0.3">
      <c r="A4" s="42" t="s">
        <v>9</v>
      </c>
      <c r="B4" s="42" t="s">
        <v>18</v>
      </c>
      <c r="C4" s="42" t="s">
        <v>23</v>
      </c>
      <c r="D4" s="42" t="s">
        <v>8</v>
      </c>
      <c r="E4" s="42" t="s">
        <v>11</v>
      </c>
      <c r="F4" s="42" t="s">
        <v>10</v>
      </c>
      <c r="G4" s="42" t="s">
        <v>12</v>
      </c>
      <c r="H4" s="42" t="s">
        <v>30</v>
      </c>
      <c r="I4" s="42" t="s">
        <v>13</v>
      </c>
      <c r="J4" s="42" t="s">
        <v>15</v>
      </c>
      <c r="K4" s="42" t="s">
        <v>14</v>
      </c>
      <c r="L4" s="42" t="s">
        <v>16</v>
      </c>
      <c r="M4" s="42" t="s">
        <v>31</v>
      </c>
      <c r="N4" s="42" t="s">
        <v>17</v>
      </c>
      <c r="O4" s="44" t="s">
        <v>21</v>
      </c>
      <c r="P4" s="26" t="s">
        <v>22</v>
      </c>
    </row>
    <row r="5" spans="1:16" x14ac:dyDescent="0.3">
      <c r="A5" s="45" t="s">
        <v>6</v>
      </c>
      <c r="B5" s="45">
        <v>21.5</v>
      </c>
      <c r="C5" s="45">
        <v>11</v>
      </c>
      <c r="D5" s="45" t="s">
        <v>24</v>
      </c>
      <c r="E5" s="45">
        <v>1.4</v>
      </c>
      <c r="F5" s="45">
        <v>7.6</v>
      </c>
      <c r="G5" s="45">
        <v>2</v>
      </c>
      <c r="H5" s="45">
        <v>0</v>
      </c>
      <c r="I5" s="45">
        <v>11</v>
      </c>
      <c r="J5" s="45">
        <v>0.5</v>
      </c>
      <c r="K5" s="45">
        <v>8</v>
      </c>
      <c r="L5" s="45">
        <v>2</v>
      </c>
      <c r="M5" s="45">
        <v>0</v>
      </c>
      <c r="N5" s="45">
        <v>10.5</v>
      </c>
      <c r="O5" s="46">
        <v>21.5</v>
      </c>
      <c r="P5" s="27">
        <v>1</v>
      </c>
    </row>
    <row r="6" spans="1:16" x14ac:dyDescent="0.3">
      <c r="A6" s="47"/>
      <c r="B6" s="45">
        <v>21.4</v>
      </c>
      <c r="C6" s="45">
        <v>8</v>
      </c>
      <c r="D6" s="45" t="s">
        <v>42</v>
      </c>
      <c r="E6" s="45">
        <v>1.3</v>
      </c>
      <c r="F6" s="45">
        <v>7.8</v>
      </c>
      <c r="G6" s="45">
        <v>2</v>
      </c>
      <c r="H6" s="45">
        <v>0</v>
      </c>
      <c r="I6" s="45">
        <v>11.1</v>
      </c>
      <c r="J6" s="45">
        <v>0.6</v>
      </c>
      <c r="K6" s="45">
        <v>7.8</v>
      </c>
      <c r="L6" s="45">
        <v>1.9</v>
      </c>
      <c r="M6" s="45">
        <v>0</v>
      </c>
      <c r="N6" s="45">
        <v>10.3</v>
      </c>
      <c r="O6" s="46">
        <v>21.4</v>
      </c>
      <c r="P6" s="27">
        <v>2</v>
      </c>
    </row>
    <row r="7" spans="1:16" x14ac:dyDescent="0.3">
      <c r="A7" s="47"/>
      <c r="B7" s="45">
        <v>20.65</v>
      </c>
      <c r="C7" s="45">
        <v>7</v>
      </c>
      <c r="D7" s="45" t="s">
        <v>40</v>
      </c>
      <c r="E7" s="45">
        <v>1.5</v>
      </c>
      <c r="F7" s="45">
        <v>7.5</v>
      </c>
      <c r="G7" s="45">
        <v>2</v>
      </c>
      <c r="H7" s="45">
        <v>0</v>
      </c>
      <c r="I7" s="45">
        <v>11</v>
      </c>
      <c r="J7" s="45">
        <v>0.9</v>
      </c>
      <c r="K7" s="45">
        <v>6.75</v>
      </c>
      <c r="L7" s="45">
        <v>2</v>
      </c>
      <c r="M7" s="45">
        <v>0</v>
      </c>
      <c r="N7" s="45">
        <v>9.65</v>
      </c>
      <c r="O7" s="46">
        <v>20.65</v>
      </c>
      <c r="P7" s="27">
        <v>3</v>
      </c>
    </row>
    <row r="8" spans="1:16" x14ac:dyDescent="0.3">
      <c r="A8" s="47"/>
      <c r="B8" s="45">
        <v>18.799999999999997</v>
      </c>
      <c r="C8" s="45">
        <v>10</v>
      </c>
      <c r="D8" s="45" t="s">
        <v>91</v>
      </c>
      <c r="E8" s="45">
        <v>0.8</v>
      </c>
      <c r="F8" s="45">
        <v>7.1</v>
      </c>
      <c r="G8" s="45">
        <v>1.7</v>
      </c>
      <c r="H8" s="45">
        <v>0</v>
      </c>
      <c r="I8" s="45">
        <v>9.6</v>
      </c>
      <c r="J8" s="45">
        <v>0.3</v>
      </c>
      <c r="K8" s="45">
        <v>6.9</v>
      </c>
      <c r="L8" s="45">
        <v>2</v>
      </c>
      <c r="M8" s="45">
        <v>0</v>
      </c>
      <c r="N8" s="45">
        <v>9.1999999999999993</v>
      </c>
      <c r="O8" s="46">
        <v>18.799999999999997</v>
      </c>
      <c r="P8" s="27">
        <v>4</v>
      </c>
    </row>
    <row r="9" spans="1:16" x14ac:dyDescent="0.3">
      <c r="A9" s="47"/>
      <c r="B9" s="45">
        <v>0</v>
      </c>
      <c r="C9" s="45">
        <v>6</v>
      </c>
      <c r="D9" s="45" t="s">
        <v>29</v>
      </c>
      <c r="E9" s="45" t="s">
        <v>94</v>
      </c>
      <c r="F9" s="45" t="s">
        <v>94</v>
      </c>
      <c r="G9" s="45" t="s">
        <v>94</v>
      </c>
      <c r="H9" s="45" t="s">
        <v>94</v>
      </c>
      <c r="I9" s="45">
        <v>0</v>
      </c>
      <c r="J9" s="45" t="s">
        <v>94</v>
      </c>
      <c r="K9" s="45" t="s">
        <v>94</v>
      </c>
      <c r="L9" s="45" t="s">
        <v>94</v>
      </c>
      <c r="M9" s="45" t="s">
        <v>94</v>
      </c>
      <c r="N9" s="45">
        <v>0</v>
      </c>
      <c r="O9" s="46">
        <v>0</v>
      </c>
      <c r="P9" s="27">
        <v>5</v>
      </c>
    </row>
    <row r="10" spans="1:16" x14ac:dyDescent="0.3">
      <c r="A10" s="47"/>
      <c r="B10" s="47"/>
      <c r="C10" s="45">
        <v>9</v>
      </c>
      <c r="D10" s="45" t="s">
        <v>29</v>
      </c>
      <c r="E10" s="45" t="s">
        <v>94</v>
      </c>
      <c r="F10" s="45" t="s">
        <v>94</v>
      </c>
      <c r="G10" s="45" t="s">
        <v>94</v>
      </c>
      <c r="H10" s="45" t="s">
        <v>94</v>
      </c>
      <c r="I10" s="45">
        <v>0</v>
      </c>
      <c r="J10" s="45" t="s">
        <v>94</v>
      </c>
      <c r="K10" s="45" t="s">
        <v>94</v>
      </c>
      <c r="L10" s="45" t="s">
        <v>94</v>
      </c>
      <c r="M10" s="45" t="s">
        <v>94</v>
      </c>
      <c r="N10" s="45">
        <v>0</v>
      </c>
      <c r="O10" s="46">
        <v>0</v>
      </c>
      <c r="P10" s="27">
        <v>6</v>
      </c>
    </row>
    <row r="11" spans="1:16" x14ac:dyDescent="0.3">
      <c r="A11" s="45" t="s">
        <v>34</v>
      </c>
      <c r="B11" s="45">
        <v>20.65</v>
      </c>
      <c r="C11" s="45">
        <v>4</v>
      </c>
      <c r="D11" s="45" t="s">
        <v>33</v>
      </c>
      <c r="E11" s="45">
        <v>0.9</v>
      </c>
      <c r="F11" s="45">
        <v>7.7</v>
      </c>
      <c r="G11" s="45">
        <v>2</v>
      </c>
      <c r="H11" s="45">
        <v>0</v>
      </c>
      <c r="I11" s="45">
        <v>10.6</v>
      </c>
      <c r="J11" s="45">
        <v>0.3</v>
      </c>
      <c r="K11" s="45">
        <v>7.75</v>
      </c>
      <c r="L11" s="45">
        <v>2</v>
      </c>
      <c r="M11" s="45">
        <v>0</v>
      </c>
      <c r="N11" s="45">
        <v>10.050000000000001</v>
      </c>
      <c r="O11" s="46">
        <v>20.65</v>
      </c>
      <c r="P11" s="27">
        <v>1</v>
      </c>
    </row>
    <row r="12" spans="1:16" x14ac:dyDescent="0.3">
      <c r="A12" s="47"/>
      <c r="B12" s="45">
        <v>19.25</v>
      </c>
      <c r="C12" s="45">
        <v>2</v>
      </c>
      <c r="D12" s="45" t="s">
        <v>92</v>
      </c>
      <c r="E12" s="45">
        <v>0.3</v>
      </c>
      <c r="F12" s="45">
        <v>7</v>
      </c>
      <c r="G12" s="45">
        <v>2</v>
      </c>
      <c r="H12" s="45">
        <v>0</v>
      </c>
      <c r="I12" s="45">
        <v>9.3000000000000007</v>
      </c>
      <c r="J12" s="45">
        <v>0</v>
      </c>
      <c r="K12" s="45">
        <v>8.0500000000000007</v>
      </c>
      <c r="L12" s="45">
        <v>1.9</v>
      </c>
      <c r="M12" s="45">
        <v>0</v>
      </c>
      <c r="N12" s="45">
        <v>9.9500000000000011</v>
      </c>
      <c r="O12" s="46">
        <v>19.25</v>
      </c>
      <c r="P12" s="27">
        <v>2</v>
      </c>
    </row>
    <row r="13" spans="1:16" x14ac:dyDescent="0.3">
      <c r="A13" s="47"/>
      <c r="B13" s="45">
        <v>19</v>
      </c>
      <c r="C13" s="45">
        <v>1</v>
      </c>
      <c r="D13" s="45" t="s">
        <v>24</v>
      </c>
      <c r="E13" s="45">
        <v>0.8</v>
      </c>
      <c r="F13" s="45">
        <v>6.9</v>
      </c>
      <c r="G13" s="45">
        <v>2</v>
      </c>
      <c r="H13" s="45">
        <v>0</v>
      </c>
      <c r="I13" s="45">
        <v>9.6999999999999993</v>
      </c>
      <c r="J13" s="45">
        <v>0.2</v>
      </c>
      <c r="K13" s="45">
        <v>7.2</v>
      </c>
      <c r="L13" s="45">
        <v>1.9</v>
      </c>
      <c r="M13" s="45">
        <v>0</v>
      </c>
      <c r="N13" s="45">
        <v>9.3000000000000007</v>
      </c>
      <c r="O13" s="46">
        <v>19</v>
      </c>
      <c r="P13" s="27">
        <v>3</v>
      </c>
    </row>
    <row r="14" spans="1:16" x14ac:dyDescent="0.3">
      <c r="A14" s="47"/>
      <c r="B14" s="45">
        <v>18.8</v>
      </c>
      <c r="C14" s="45">
        <v>3</v>
      </c>
      <c r="D14" s="45" t="s">
        <v>40</v>
      </c>
      <c r="E14" s="45">
        <v>0.9</v>
      </c>
      <c r="F14" s="45">
        <v>8</v>
      </c>
      <c r="G14" s="45">
        <v>1.8</v>
      </c>
      <c r="H14" s="45">
        <v>0</v>
      </c>
      <c r="I14" s="45">
        <v>10.700000000000001</v>
      </c>
      <c r="J14" s="45">
        <v>0.2</v>
      </c>
      <c r="K14" s="45">
        <v>6</v>
      </c>
      <c r="L14" s="45">
        <v>1.9</v>
      </c>
      <c r="M14" s="45">
        <v>0</v>
      </c>
      <c r="N14" s="45">
        <v>8.1</v>
      </c>
      <c r="O14" s="46">
        <v>18.8</v>
      </c>
      <c r="P14" s="27">
        <v>4</v>
      </c>
    </row>
    <row r="15" spans="1:16" x14ac:dyDescent="0.3">
      <c r="A15" s="47"/>
      <c r="B15" s="45">
        <v>16.399999999999999</v>
      </c>
      <c r="C15" s="45">
        <v>5</v>
      </c>
      <c r="D15" s="45" t="s">
        <v>41</v>
      </c>
      <c r="E15" s="45">
        <v>0.6</v>
      </c>
      <c r="F15" s="45">
        <v>5.5</v>
      </c>
      <c r="G15" s="45">
        <v>1.8</v>
      </c>
      <c r="H15" s="45">
        <v>0</v>
      </c>
      <c r="I15" s="45">
        <v>7.8999999999999995</v>
      </c>
      <c r="J15" s="45">
        <v>0.2</v>
      </c>
      <c r="K15" s="45">
        <v>6.4</v>
      </c>
      <c r="L15" s="45">
        <v>1.9</v>
      </c>
      <c r="M15" s="45">
        <v>0</v>
      </c>
      <c r="N15" s="45">
        <v>8.5</v>
      </c>
      <c r="O15" s="46">
        <v>16.399999999999999</v>
      </c>
      <c r="P15" s="27">
        <v>5</v>
      </c>
    </row>
    <row r="16" spans="1:16" x14ac:dyDescent="0.3">
      <c r="A16" s="45" t="s">
        <v>28</v>
      </c>
      <c r="B16" s="45">
        <v>23.6</v>
      </c>
      <c r="C16" s="45">
        <v>22</v>
      </c>
      <c r="D16" s="45" t="s">
        <v>24</v>
      </c>
      <c r="E16" s="45">
        <v>2.4</v>
      </c>
      <c r="F16" s="45">
        <v>7.1</v>
      </c>
      <c r="G16" s="45">
        <v>2</v>
      </c>
      <c r="H16" s="45">
        <v>0</v>
      </c>
      <c r="I16" s="45">
        <v>11.5</v>
      </c>
      <c r="J16" s="45">
        <v>2.1</v>
      </c>
      <c r="K16" s="45">
        <v>8</v>
      </c>
      <c r="L16" s="45">
        <v>2</v>
      </c>
      <c r="M16" s="45">
        <v>0</v>
      </c>
      <c r="N16" s="45">
        <v>12.1</v>
      </c>
      <c r="O16" s="46">
        <v>23.6</v>
      </c>
      <c r="P16" s="27">
        <v>1</v>
      </c>
    </row>
    <row r="17" spans="1:16" x14ac:dyDescent="0.3">
      <c r="A17" s="47"/>
      <c r="B17" s="45">
        <v>23.55</v>
      </c>
      <c r="C17" s="45">
        <v>25</v>
      </c>
      <c r="D17" s="45" t="s">
        <v>93</v>
      </c>
      <c r="E17" s="45">
        <v>2.9</v>
      </c>
      <c r="F17" s="45">
        <v>7.7</v>
      </c>
      <c r="G17" s="45">
        <v>2</v>
      </c>
      <c r="H17" s="45">
        <v>0</v>
      </c>
      <c r="I17" s="45">
        <v>12.6</v>
      </c>
      <c r="J17" s="45">
        <v>1.8</v>
      </c>
      <c r="K17" s="45">
        <v>7.25</v>
      </c>
      <c r="L17" s="45">
        <v>1.9</v>
      </c>
      <c r="M17" s="45">
        <v>0</v>
      </c>
      <c r="N17" s="45">
        <v>10.950000000000001</v>
      </c>
      <c r="O17" s="46">
        <v>23.55</v>
      </c>
      <c r="P17" s="27">
        <v>2</v>
      </c>
    </row>
    <row r="18" spans="1:16" x14ac:dyDescent="0.3">
      <c r="A18" s="47"/>
      <c r="B18" s="45">
        <v>23.049999999999997</v>
      </c>
      <c r="C18" s="45">
        <v>19</v>
      </c>
      <c r="D18" s="45" t="s">
        <v>37</v>
      </c>
      <c r="E18" s="45">
        <v>2.9</v>
      </c>
      <c r="F18" s="45">
        <v>7.1</v>
      </c>
      <c r="G18" s="45">
        <v>2</v>
      </c>
      <c r="H18" s="45">
        <v>0</v>
      </c>
      <c r="I18" s="45">
        <v>12</v>
      </c>
      <c r="J18" s="45">
        <v>1.7</v>
      </c>
      <c r="K18" s="45">
        <v>7.35</v>
      </c>
      <c r="L18" s="45">
        <v>2</v>
      </c>
      <c r="M18" s="45">
        <v>0</v>
      </c>
      <c r="N18" s="45">
        <v>11.049999999999999</v>
      </c>
      <c r="O18" s="46">
        <v>23.049999999999997</v>
      </c>
      <c r="P18" s="27">
        <v>3</v>
      </c>
    </row>
    <row r="19" spans="1:16" x14ac:dyDescent="0.3">
      <c r="A19" s="47"/>
      <c r="B19" s="45">
        <v>22.45</v>
      </c>
      <c r="C19" s="45">
        <v>24</v>
      </c>
      <c r="D19" s="45" t="s">
        <v>36</v>
      </c>
      <c r="E19" s="45">
        <v>2.7</v>
      </c>
      <c r="F19" s="45">
        <v>7</v>
      </c>
      <c r="G19" s="45">
        <v>2</v>
      </c>
      <c r="H19" s="45">
        <v>0</v>
      </c>
      <c r="I19" s="45">
        <v>11.7</v>
      </c>
      <c r="J19" s="45">
        <v>1.9</v>
      </c>
      <c r="K19" s="45">
        <v>6.85</v>
      </c>
      <c r="L19" s="45">
        <v>2</v>
      </c>
      <c r="M19" s="45">
        <v>0</v>
      </c>
      <c r="N19" s="45">
        <v>10.75</v>
      </c>
      <c r="O19" s="46">
        <v>22.45</v>
      </c>
      <c r="P19" s="27">
        <v>4</v>
      </c>
    </row>
    <row r="20" spans="1:16" x14ac:dyDescent="0.3">
      <c r="A20" s="47"/>
      <c r="B20" s="45">
        <v>22.3</v>
      </c>
      <c r="C20" s="45">
        <v>20</v>
      </c>
      <c r="D20" s="45" t="s">
        <v>47</v>
      </c>
      <c r="E20" s="45">
        <v>2.4</v>
      </c>
      <c r="F20" s="45">
        <v>6.4</v>
      </c>
      <c r="G20" s="45">
        <v>2</v>
      </c>
      <c r="H20" s="45">
        <v>0</v>
      </c>
      <c r="I20" s="45">
        <v>10.8</v>
      </c>
      <c r="J20" s="45">
        <v>1.6</v>
      </c>
      <c r="K20" s="45">
        <v>7.9</v>
      </c>
      <c r="L20" s="45">
        <v>2</v>
      </c>
      <c r="M20" s="45">
        <v>0</v>
      </c>
      <c r="N20" s="45">
        <v>11.5</v>
      </c>
      <c r="O20" s="46">
        <v>22.3</v>
      </c>
      <c r="P20" s="27">
        <v>5</v>
      </c>
    </row>
    <row r="21" spans="1:16" x14ac:dyDescent="0.3">
      <c r="A21" s="47"/>
      <c r="B21" s="45">
        <v>20.799999999999997</v>
      </c>
      <c r="C21" s="45">
        <v>21</v>
      </c>
      <c r="D21" s="45" t="s">
        <v>40</v>
      </c>
      <c r="E21" s="45">
        <v>2.5</v>
      </c>
      <c r="F21" s="45">
        <v>6.6</v>
      </c>
      <c r="G21" s="45">
        <v>2</v>
      </c>
      <c r="H21" s="45">
        <v>0</v>
      </c>
      <c r="I21" s="45">
        <v>11.1</v>
      </c>
      <c r="J21" s="45">
        <v>1.8</v>
      </c>
      <c r="K21" s="45">
        <v>6</v>
      </c>
      <c r="L21" s="45">
        <v>1.9</v>
      </c>
      <c r="M21" s="45">
        <v>0</v>
      </c>
      <c r="N21" s="45">
        <v>9.6999999999999993</v>
      </c>
      <c r="O21" s="46">
        <v>20.799999999999997</v>
      </c>
      <c r="P21" s="27">
        <v>6</v>
      </c>
    </row>
    <row r="22" spans="1:16" x14ac:dyDescent="0.3">
      <c r="A22" s="47"/>
      <c r="B22" s="45">
        <v>20.399999999999999</v>
      </c>
      <c r="C22" s="45">
        <v>23</v>
      </c>
      <c r="D22" s="45" t="s">
        <v>41</v>
      </c>
      <c r="E22" s="45">
        <v>1.5</v>
      </c>
      <c r="F22" s="45">
        <v>6.4</v>
      </c>
      <c r="G22" s="45">
        <v>2</v>
      </c>
      <c r="H22" s="45">
        <v>0</v>
      </c>
      <c r="I22" s="45">
        <v>9.9</v>
      </c>
      <c r="J22" s="45">
        <v>1.5</v>
      </c>
      <c r="K22" s="45">
        <v>7</v>
      </c>
      <c r="L22" s="45">
        <v>2</v>
      </c>
      <c r="M22" s="45">
        <v>0</v>
      </c>
      <c r="N22" s="45">
        <v>10.5</v>
      </c>
      <c r="O22" s="46">
        <v>20.399999999999999</v>
      </c>
      <c r="P22" s="27">
        <v>7</v>
      </c>
    </row>
    <row r="23" spans="1:16" x14ac:dyDescent="0.3">
      <c r="A23" s="45" t="s">
        <v>27</v>
      </c>
      <c r="B23" s="45">
        <v>21.3</v>
      </c>
      <c r="C23" s="45">
        <v>18</v>
      </c>
      <c r="D23" s="45" t="s">
        <v>33</v>
      </c>
      <c r="E23" s="45">
        <v>1.3</v>
      </c>
      <c r="F23" s="45">
        <v>7.2</v>
      </c>
      <c r="G23" s="45">
        <v>2</v>
      </c>
      <c r="H23" s="45">
        <v>0</v>
      </c>
      <c r="I23" s="45">
        <v>10.5</v>
      </c>
      <c r="J23" s="45">
        <v>0.9</v>
      </c>
      <c r="K23" s="45">
        <v>7.9</v>
      </c>
      <c r="L23" s="45">
        <v>2</v>
      </c>
      <c r="M23" s="45">
        <v>0</v>
      </c>
      <c r="N23" s="45">
        <v>10.8</v>
      </c>
      <c r="O23" s="46">
        <v>21.3</v>
      </c>
      <c r="P23" s="27">
        <v>1</v>
      </c>
    </row>
    <row r="24" spans="1:16" x14ac:dyDescent="0.3">
      <c r="A24" s="47"/>
      <c r="B24" s="45">
        <v>20.25</v>
      </c>
      <c r="C24" s="45">
        <v>14</v>
      </c>
      <c r="D24" s="45" t="s">
        <v>36</v>
      </c>
      <c r="E24" s="45">
        <v>1.4</v>
      </c>
      <c r="F24" s="45">
        <v>6.6</v>
      </c>
      <c r="G24" s="45">
        <v>2</v>
      </c>
      <c r="H24" s="45">
        <v>0</v>
      </c>
      <c r="I24" s="45">
        <v>10</v>
      </c>
      <c r="J24" s="45">
        <v>1</v>
      </c>
      <c r="K24" s="45">
        <v>7.25</v>
      </c>
      <c r="L24" s="45">
        <v>2</v>
      </c>
      <c r="M24" s="45">
        <v>0</v>
      </c>
      <c r="N24" s="45">
        <v>10.25</v>
      </c>
      <c r="O24" s="46">
        <v>20.25</v>
      </c>
      <c r="P24" s="27">
        <v>2</v>
      </c>
    </row>
    <row r="25" spans="1:16" x14ac:dyDescent="0.3">
      <c r="A25" s="47"/>
      <c r="B25" s="45">
        <v>19.55</v>
      </c>
      <c r="C25" s="45">
        <v>17</v>
      </c>
      <c r="D25" s="45" t="s">
        <v>46</v>
      </c>
      <c r="E25" s="45">
        <v>1.2</v>
      </c>
      <c r="F25" s="45">
        <v>6.8</v>
      </c>
      <c r="G25" s="45">
        <v>1.8</v>
      </c>
      <c r="H25" s="45">
        <v>0</v>
      </c>
      <c r="I25" s="45">
        <v>9.8000000000000007</v>
      </c>
      <c r="J25" s="45">
        <v>0.8</v>
      </c>
      <c r="K25" s="45">
        <v>7.35</v>
      </c>
      <c r="L25" s="45">
        <v>1.6</v>
      </c>
      <c r="M25" s="45">
        <v>0</v>
      </c>
      <c r="N25" s="45">
        <v>9.75</v>
      </c>
      <c r="O25" s="46">
        <v>19.55</v>
      </c>
      <c r="P25" s="27">
        <v>3</v>
      </c>
    </row>
    <row r="26" spans="1:16" x14ac:dyDescent="0.3">
      <c r="A26" s="47"/>
      <c r="B26" s="45">
        <v>19.099999999999998</v>
      </c>
      <c r="C26" s="45">
        <v>13</v>
      </c>
      <c r="D26" s="45" t="s">
        <v>41</v>
      </c>
      <c r="E26" s="45">
        <v>1.2</v>
      </c>
      <c r="F26" s="45">
        <v>6.5</v>
      </c>
      <c r="G26" s="45">
        <v>2</v>
      </c>
      <c r="H26" s="45">
        <v>0</v>
      </c>
      <c r="I26" s="45">
        <v>9.6999999999999993</v>
      </c>
      <c r="J26" s="45">
        <v>0.6</v>
      </c>
      <c r="K26" s="45">
        <v>6.8</v>
      </c>
      <c r="L26" s="45">
        <v>2</v>
      </c>
      <c r="M26" s="45">
        <v>0</v>
      </c>
      <c r="N26" s="45">
        <v>9.3999999999999986</v>
      </c>
      <c r="O26" s="46">
        <v>19.099999999999998</v>
      </c>
      <c r="P26" s="27">
        <v>4</v>
      </c>
    </row>
    <row r="27" spans="1:16" x14ac:dyDescent="0.3">
      <c r="A27" s="47"/>
      <c r="B27" s="45">
        <v>18.75</v>
      </c>
      <c r="C27" s="45">
        <v>12</v>
      </c>
      <c r="D27" s="45" t="s">
        <v>44</v>
      </c>
      <c r="E27" s="45">
        <v>1.3</v>
      </c>
      <c r="F27" s="45">
        <v>7.1</v>
      </c>
      <c r="G27" s="45">
        <v>2</v>
      </c>
      <c r="H27" s="45">
        <v>0</v>
      </c>
      <c r="I27" s="45">
        <v>10.4</v>
      </c>
      <c r="J27" s="45">
        <v>1</v>
      </c>
      <c r="K27" s="45">
        <v>5.35</v>
      </c>
      <c r="L27" s="45">
        <v>2</v>
      </c>
      <c r="M27" s="45">
        <v>0</v>
      </c>
      <c r="N27" s="45">
        <v>8.35</v>
      </c>
      <c r="O27" s="46">
        <v>18.75</v>
      </c>
      <c r="P27" s="27">
        <v>5</v>
      </c>
    </row>
    <row r="28" spans="1:16" x14ac:dyDescent="0.3">
      <c r="A28" s="47"/>
      <c r="B28" s="45">
        <v>0</v>
      </c>
      <c r="C28" s="45">
        <v>15</v>
      </c>
      <c r="D28" s="45" t="s">
        <v>29</v>
      </c>
      <c r="E28" s="45" t="s">
        <v>94</v>
      </c>
      <c r="F28" s="45" t="s">
        <v>94</v>
      </c>
      <c r="G28" s="45" t="s">
        <v>94</v>
      </c>
      <c r="H28" s="45" t="s">
        <v>94</v>
      </c>
      <c r="I28" s="45">
        <v>0</v>
      </c>
      <c r="J28" s="45" t="s">
        <v>94</v>
      </c>
      <c r="K28" s="45" t="s">
        <v>94</v>
      </c>
      <c r="L28" s="45" t="s">
        <v>94</v>
      </c>
      <c r="M28" s="45" t="s">
        <v>94</v>
      </c>
      <c r="N28" s="45">
        <v>0</v>
      </c>
      <c r="O28" s="46">
        <v>0</v>
      </c>
      <c r="P28" s="27">
        <v>6</v>
      </c>
    </row>
    <row r="29" spans="1:16" x14ac:dyDescent="0.3">
      <c r="A29" s="47"/>
      <c r="B29" s="47"/>
      <c r="C29" s="45">
        <v>16</v>
      </c>
      <c r="D29" s="45" t="s">
        <v>29</v>
      </c>
      <c r="E29" s="45" t="s">
        <v>94</v>
      </c>
      <c r="F29" s="45" t="s">
        <v>94</v>
      </c>
      <c r="G29" s="45" t="s">
        <v>94</v>
      </c>
      <c r="H29" s="45" t="s">
        <v>94</v>
      </c>
      <c r="I29" s="45">
        <v>0</v>
      </c>
      <c r="J29" s="45" t="s">
        <v>94</v>
      </c>
      <c r="K29" s="45" t="s">
        <v>94</v>
      </c>
      <c r="L29" s="45" t="s">
        <v>94</v>
      </c>
      <c r="M29" s="45" t="s">
        <v>94</v>
      </c>
      <c r="N29" s="45">
        <v>0</v>
      </c>
      <c r="O29" s="46">
        <v>0</v>
      </c>
      <c r="P29" s="27">
        <v>7</v>
      </c>
    </row>
    <row r="30" spans="1:16" x14ac:dyDescent="0.3">
      <c r="A30" s="45" t="s">
        <v>25</v>
      </c>
      <c r="B30" s="45">
        <v>23.6</v>
      </c>
      <c r="C30" s="45">
        <v>26</v>
      </c>
      <c r="D30" s="45" t="s">
        <v>37</v>
      </c>
      <c r="E30" s="45">
        <v>3.1</v>
      </c>
      <c r="F30" s="45">
        <v>7.5</v>
      </c>
      <c r="G30" s="45">
        <v>2</v>
      </c>
      <c r="H30" s="45">
        <v>0</v>
      </c>
      <c r="I30" s="45">
        <v>12.6</v>
      </c>
      <c r="J30" s="45">
        <v>2.2000000000000002</v>
      </c>
      <c r="K30" s="45">
        <v>6.9</v>
      </c>
      <c r="L30" s="45">
        <v>1.9</v>
      </c>
      <c r="M30" s="45">
        <v>0</v>
      </c>
      <c r="N30" s="45">
        <v>11.000000000000002</v>
      </c>
      <c r="O30" s="46">
        <v>23.6</v>
      </c>
      <c r="P30" s="27">
        <v>1</v>
      </c>
    </row>
    <row r="31" spans="1:16" x14ac:dyDescent="0.3">
      <c r="A31" s="47"/>
      <c r="B31" s="45">
        <v>22.200000000000003</v>
      </c>
      <c r="C31" s="45">
        <v>28</v>
      </c>
      <c r="D31" s="45" t="s">
        <v>36</v>
      </c>
      <c r="E31" s="45">
        <v>2.9</v>
      </c>
      <c r="F31" s="45">
        <v>6.6</v>
      </c>
      <c r="G31" s="45">
        <v>2</v>
      </c>
      <c r="H31" s="45">
        <v>0</v>
      </c>
      <c r="I31" s="45">
        <v>11.5</v>
      </c>
      <c r="J31" s="45">
        <v>2.1</v>
      </c>
      <c r="K31" s="45">
        <v>6.7</v>
      </c>
      <c r="L31" s="45">
        <v>1.9</v>
      </c>
      <c r="M31" s="45">
        <v>0</v>
      </c>
      <c r="N31" s="45">
        <v>10.700000000000001</v>
      </c>
      <c r="O31" s="46">
        <v>22.200000000000003</v>
      </c>
      <c r="P31" s="27">
        <v>2</v>
      </c>
    </row>
    <row r="32" spans="1:16" x14ac:dyDescent="0.3">
      <c r="A32" s="47"/>
      <c r="B32" s="45">
        <v>22.1</v>
      </c>
      <c r="C32" s="45">
        <v>30</v>
      </c>
      <c r="D32" s="45" t="s">
        <v>24</v>
      </c>
      <c r="E32" s="45">
        <v>2.6</v>
      </c>
      <c r="F32" s="45">
        <v>6.8</v>
      </c>
      <c r="G32" s="45">
        <v>2</v>
      </c>
      <c r="H32" s="45">
        <v>0</v>
      </c>
      <c r="I32" s="45">
        <v>11.4</v>
      </c>
      <c r="J32" s="45">
        <v>2.2000000000000002</v>
      </c>
      <c r="K32" s="45">
        <v>6.7</v>
      </c>
      <c r="L32" s="45">
        <v>1.8</v>
      </c>
      <c r="M32" s="45">
        <v>0</v>
      </c>
      <c r="N32" s="45">
        <v>10.700000000000001</v>
      </c>
      <c r="O32" s="46">
        <v>22.1</v>
      </c>
      <c r="P32" s="27">
        <v>3</v>
      </c>
    </row>
    <row r="33" spans="1:16" x14ac:dyDescent="0.3">
      <c r="A33" s="47"/>
      <c r="B33" s="45">
        <v>21.700000000000003</v>
      </c>
      <c r="C33" s="45">
        <v>27</v>
      </c>
      <c r="D33" s="45" t="s">
        <v>48</v>
      </c>
      <c r="E33" s="45">
        <v>2.2000000000000002</v>
      </c>
      <c r="F33" s="45">
        <v>6.4</v>
      </c>
      <c r="G33" s="45">
        <v>1.8</v>
      </c>
      <c r="H33" s="45">
        <v>0</v>
      </c>
      <c r="I33" s="45">
        <v>10.400000000000002</v>
      </c>
      <c r="J33" s="45">
        <v>2.1</v>
      </c>
      <c r="K33" s="45">
        <v>7.2</v>
      </c>
      <c r="L33" s="45">
        <v>2</v>
      </c>
      <c r="M33" s="45">
        <v>0</v>
      </c>
      <c r="N33" s="45">
        <v>11.3</v>
      </c>
      <c r="O33" s="46">
        <v>21.700000000000003</v>
      </c>
      <c r="P33" s="27">
        <v>4</v>
      </c>
    </row>
    <row r="34" spans="1:16" x14ac:dyDescent="0.3">
      <c r="A34" s="47"/>
      <c r="B34" s="45">
        <v>21.200000000000003</v>
      </c>
      <c r="C34" s="45">
        <v>29</v>
      </c>
      <c r="D34" s="45" t="s">
        <v>49</v>
      </c>
      <c r="E34" s="45">
        <v>2</v>
      </c>
      <c r="F34" s="45">
        <v>6.8</v>
      </c>
      <c r="G34" s="45">
        <v>2</v>
      </c>
      <c r="H34" s="45">
        <v>0</v>
      </c>
      <c r="I34" s="45">
        <v>10.8</v>
      </c>
      <c r="J34" s="45">
        <v>1.8</v>
      </c>
      <c r="K34" s="45">
        <v>6.6</v>
      </c>
      <c r="L34" s="45">
        <v>2</v>
      </c>
      <c r="M34" s="45">
        <v>0</v>
      </c>
      <c r="N34" s="45">
        <v>10.4</v>
      </c>
      <c r="O34" s="46">
        <v>21.200000000000003</v>
      </c>
      <c r="P34" s="27">
        <v>5</v>
      </c>
    </row>
    <row r="35" spans="1:16" x14ac:dyDescent="0.3">
      <c r="A35" s="47"/>
      <c r="B35" s="45">
        <v>20.75</v>
      </c>
      <c r="C35" s="45">
        <v>31</v>
      </c>
      <c r="D35" s="45" t="s">
        <v>41</v>
      </c>
      <c r="E35" s="45">
        <v>2.1</v>
      </c>
      <c r="F35" s="45">
        <v>6.8</v>
      </c>
      <c r="G35" s="45">
        <v>2</v>
      </c>
      <c r="H35" s="45">
        <v>0</v>
      </c>
      <c r="I35" s="45">
        <v>10.9</v>
      </c>
      <c r="J35" s="45">
        <v>1.8</v>
      </c>
      <c r="K35" s="45">
        <v>6.15</v>
      </c>
      <c r="L35" s="45">
        <v>1.9</v>
      </c>
      <c r="M35" s="45">
        <v>0</v>
      </c>
      <c r="N35" s="45">
        <v>9.85</v>
      </c>
      <c r="O35" s="46">
        <v>20.75</v>
      </c>
      <c r="P35" s="27">
        <v>6</v>
      </c>
    </row>
    <row r="36" spans="1:16" x14ac:dyDescent="0.3">
      <c r="A36" s="47"/>
      <c r="B36" s="45">
        <v>20.5</v>
      </c>
      <c r="C36" s="45">
        <v>32</v>
      </c>
      <c r="D36" s="45" t="s">
        <v>33</v>
      </c>
      <c r="E36" s="45">
        <v>2</v>
      </c>
      <c r="F36" s="45">
        <v>6.2</v>
      </c>
      <c r="G36" s="45">
        <v>2</v>
      </c>
      <c r="H36" s="45">
        <v>0</v>
      </c>
      <c r="I36" s="45">
        <v>10.199999999999999</v>
      </c>
      <c r="J36" s="45">
        <v>1.8</v>
      </c>
      <c r="K36" s="45">
        <v>6.5</v>
      </c>
      <c r="L36" s="45">
        <v>2</v>
      </c>
      <c r="M36" s="45">
        <v>0</v>
      </c>
      <c r="N36" s="45">
        <v>10.3</v>
      </c>
      <c r="O36" s="46">
        <v>20.5</v>
      </c>
      <c r="P36" s="27">
        <v>7</v>
      </c>
    </row>
    <row r="37" spans="1:16" x14ac:dyDescent="0.3">
      <c r="A37" s="47"/>
      <c r="B37" s="45">
        <v>0</v>
      </c>
      <c r="C37" s="45">
        <v>33</v>
      </c>
      <c r="D37" s="45" t="s">
        <v>29</v>
      </c>
      <c r="E37" s="45" t="s">
        <v>94</v>
      </c>
      <c r="F37" s="45" t="s">
        <v>94</v>
      </c>
      <c r="G37" s="45" t="s">
        <v>94</v>
      </c>
      <c r="H37" s="45" t="s">
        <v>94</v>
      </c>
      <c r="I37" s="45">
        <v>0</v>
      </c>
      <c r="J37" s="45" t="s">
        <v>94</v>
      </c>
      <c r="K37" s="45" t="s">
        <v>94</v>
      </c>
      <c r="L37" s="45" t="s">
        <v>94</v>
      </c>
      <c r="M37" s="45" t="s">
        <v>94</v>
      </c>
      <c r="N37" s="45">
        <v>0</v>
      </c>
      <c r="O37" s="46">
        <v>0</v>
      </c>
      <c r="P37" s="27">
        <v>8</v>
      </c>
    </row>
    <row r="38" spans="1:16" x14ac:dyDescent="0.3">
      <c r="A38" s="48" t="s">
        <v>19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>
        <v>583.60000000000014</v>
      </c>
      <c r="P38" s="27"/>
    </row>
    <row r="39" spans="1:16" ht="15" x14ac:dyDescent="0.25">
      <c r="N39"/>
    </row>
    <row r="40" spans="1:16" ht="15" x14ac:dyDescent="0.25">
      <c r="N40"/>
    </row>
    <row r="41" spans="1:16" ht="15" x14ac:dyDescent="0.25">
      <c r="N41"/>
    </row>
    <row r="42" spans="1:16" ht="15" x14ac:dyDescent="0.25">
      <c r="N42"/>
    </row>
    <row r="43" spans="1:16" x14ac:dyDescent="0.3">
      <c r="N43"/>
    </row>
    <row r="44" spans="1:16" x14ac:dyDescent="0.3">
      <c r="N44"/>
    </row>
    <row r="45" spans="1:16" x14ac:dyDescent="0.3">
      <c r="N45"/>
    </row>
    <row r="46" spans="1:16" x14ac:dyDescent="0.3">
      <c r="N46"/>
    </row>
    <row r="47" spans="1:16" x14ac:dyDescent="0.3">
      <c r="N47"/>
    </row>
    <row r="48" spans="1:16" x14ac:dyDescent="0.3">
      <c r="N48"/>
    </row>
    <row r="49" spans="14:14" x14ac:dyDescent="0.3">
      <c r="N49"/>
    </row>
    <row r="50" spans="14:14" x14ac:dyDescent="0.3">
      <c r="N50"/>
    </row>
    <row r="51" spans="14:14" x14ac:dyDescent="0.3">
      <c r="N51"/>
    </row>
    <row r="52" spans="14:14" x14ac:dyDescent="0.3">
      <c r="N52"/>
    </row>
    <row r="53" spans="14:14" x14ac:dyDescent="0.3">
      <c r="N53"/>
    </row>
    <row r="54" spans="14:14" x14ac:dyDescent="0.3">
      <c r="N54"/>
    </row>
    <row r="55" spans="14:14" x14ac:dyDescent="0.3">
      <c r="N55"/>
    </row>
    <row r="56" spans="14:14" x14ac:dyDescent="0.3">
      <c r="N56"/>
    </row>
    <row r="57" spans="14:14" x14ac:dyDescent="0.3">
      <c r="N57"/>
    </row>
    <row r="58" spans="14:14" x14ac:dyDescent="0.3">
      <c r="N58"/>
    </row>
    <row r="59" spans="14:14" x14ac:dyDescent="0.3">
      <c r="N59"/>
    </row>
    <row r="60" spans="14:14" x14ac:dyDescent="0.3">
      <c r="N60"/>
    </row>
    <row r="61" spans="14:14" x14ac:dyDescent="0.3">
      <c r="N61"/>
    </row>
    <row r="62" spans="14:14" x14ac:dyDescent="0.3">
      <c r="N62"/>
    </row>
    <row r="63" spans="14:14" x14ac:dyDescent="0.3">
      <c r="N63"/>
    </row>
    <row r="64" spans="14:14" x14ac:dyDescent="0.3">
      <c r="N64"/>
    </row>
    <row r="65" spans="14:14" x14ac:dyDescent="0.3">
      <c r="N65"/>
    </row>
    <row r="66" spans="14:14" x14ac:dyDescent="0.3">
      <c r="N66"/>
    </row>
    <row r="67" spans="14:14" x14ac:dyDescent="0.3">
      <c r="N67"/>
    </row>
    <row r="68" spans="14:14" x14ac:dyDescent="0.3">
      <c r="N68"/>
    </row>
    <row r="69" spans="14:14" x14ac:dyDescent="0.3">
      <c r="N69"/>
    </row>
    <row r="70" spans="14:14" x14ac:dyDescent="0.3">
      <c r="N70"/>
    </row>
    <row r="71" spans="14:14" x14ac:dyDescent="0.3">
      <c r="N71"/>
    </row>
    <row r="72" spans="14:14" x14ac:dyDescent="0.3">
      <c r="N72"/>
    </row>
    <row r="73" spans="14:14" x14ac:dyDescent="0.3">
      <c r="N73"/>
    </row>
    <row r="74" spans="14:14" x14ac:dyDescent="0.3">
      <c r="N74"/>
    </row>
    <row r="75" spans="14:14" x14ac:dyDescent="0.3">
      <c r="N75"/>
    </row>
    <row r="76" spans="14:14" x14ac:dyDescent="0.3">
      <c r="N76"/>
    </row>
    <row r="77" spans="14:14" x14ac:dyDescent="0.3">
      <c r="N77"/>
    </row>
    <row r="78" spans="14:14" x14ac:dyDescent="0.3">
      <c r="N78"/>
    </row>
    <row r="79" spans="14:14" x14ac:dyDescent="0.3">
      <c r="N79"/>
    </row>
    <row r="80" spans="14:14" x14ac:dyDescent="0.3">
      <c r="N80"/>
    </row>
    <row r="81" spans="14:14" x14ac:dyDescent="0.3">
      <c r="N81"/>
    </row>
  </sheetData>
  <pageMargins left="0.7" right="0.7" top="0.78740157499999996" bottom="0.78740157499999996" header="0.3" footer="0.3"/>
  <pageSetup paperSize="9"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9" workbookViewId="0">
      <selection activeCell="F43" sqref="F43"/>
    </sheetView>
  </sheetViews>
  <sheetFormatPr defaultColWidth="9.109375" defaultRowHeight="17.399999999999999" x14ac:dyDescent="0.35"/>
  <cols>
    <col min="1" max="1" width="9.109375" style="15"/>
    <col min="2" max="2" width="30.44140625" style="15" bestFit="1" customWidth="1"/>
    <col min="3" max="3" width="7.6640625" style="36" customWidth="1"/>
    <col min="4" max="4" width="34" style="15" bestFit="1" customWidth="1"/>
    <col min="5" max="6" width="9.109375" style="15"/>
    <col min="7" max="7" width="5" style="15" bestFit="1" customWidth="1"/>
    <col min="8" max="8" width="21" style="15" bestFit="1" customWidth="1"/>
    <col min="9" max="16384" width="9.109375" style="15"/>
  </cols>
  <sheetData>
    <row r="1" spans="1:8" x14ac:dyDescent="0.3">
      <c r="B1" s="36" t="s">
        <v>34</v>
      </c>
      <c r="C1" s="36" t="s">
        <v>34</v>
      </c>
      <c r="G1" s="16"/>
      <c r="H1" s="16"/>
    </row>
    <row r="2" spans="1:8" x14ac:dyDescent="0.3">
      <c r="A2" s="15">
        <v>1</v>
      </c>
      <c r="B2" s="15" t="str">
        <f>VLOOKUP(A2,'seznam závodníků'!A:D,2,0)</f>
        <v>Sokol Řeporyje - Gymstar</v>
      </c>
      <c r="D2" s="15" t="str">
        <f t="shared" ref="D2:D42" si="0">CONCATENATE(A2,"."," ",B2)</f>
        <v>1. Sokol Řeporyje - Gymstar</v>
      </c>
    </row>
    <row r="3" spans="1:8" x14ac:dyDescent="0.3">
      <c r="A3" s="15">
        <v>2</v>
      </c>
      <c r="B3" s="15" t="str">
        <f>VLOOKUP(A3,'seznam závodníků'!A:D,2,0)</f>
        <v>SK Pohyb pro život - Čtyřllístek</v>
      </c>
      <c r="D3" s="15" t="str">
        <f t="shared" si="0"/>
        <v>2. SK Pohyb pro život - Čtyřllístek</v>
      </c>
    </row>
    <row r="4" spans="1:8" x14ac:dyDescent="0.3">
      <c r="A4" s="15">
        <v>3</v>
      </c>
      <c r="B4" s="15" t="str">
        <f>VLOOKUP(A4,'seznam závodníků'!A:D,2,0)</f>
        <v>GK TJ Sokol Frýdek - Místek</v>
      </c>
      <c r="D4" s="15" t="str">
        <f t="shared" si="0"/>
        <v>3. GK TJ Sokol Frýdek - Místek</v>
      </c>
    </row>
    <row r="5" spans="1:8" x14ac:dyDescent="0.3">
      <c r="A5" s="15">
        <v>4</v>
      </c>
      <c r="B5" s="15" t="str">
        <f>VLOOKUP(A5,'seznam závodníků'!A:D,2,0)</f>
        <v>Gym Dobřichovice</v>
      </c>
      <c r="D5" s="15" t="str">
        <f t="shared" si="0"/>
        <v>4. Gym Dobřichovice</v>
      </c>
    </row>
    <row r="6" spans="1:8" x14ac:dyDescent="0.3">
      <c r="A6" s="15">
        <v>5</v>
      </c>
      <c r="B6" s="15" t="str">
        <f>VLOOKUP(A6,'seznam závodníků'!A:D,2,0)</f>
        <v>Gymnastika Dobříš</v>
      </c>
      <c r="D6" s="15" t="str">
        <f t="shared" si="0"/>
        <v>5. Gymnastika Dobříš</v>
      </c>
    </row>
    <row r="8" spans="1:8" x14ac:dyDescent="0.3">
      <c r="B8" s="36" t="s">
        <v>6</v>
      </c>
      <c r="C8" s="36" t="s">
        <v>6</v>
      </c>
    </row>
    <row r="9" spans="1:8" x14ac:dyDescent="0.3">
      <c r="A9" s="15">
        <v>6</v>
      </c>
      <c r="B9" s="15" t="str">
        <f>VLOOKUP(A9,'seznam závodníků'!A:D,2,0)</f>
        <v>ZRUŠENO</v>
      </c>
      <c r="D9" s="15" t="str">
        <f t="shared" si="0"/>
        <v>6. ZRUŠENO</v>
      </c>
    </row>
    <row r="10" spans="1:8" x14ac:dyDescent="0.3">
      <c r="A10" s="15">
        <v>7</v>
      </c>
      <c r="B10" s="15" t="str">
        <f>VLOOKUP(A10,'seznam závodníků'!A:D,2,0)</f>
        <v>GK TJ Sokol Frýdek - Místek</v>
      </c>
      <c r="D10" s="15" t="str">
        <f t="shared" si="0"/>
        <v>7. GK TJ Sokol Frýdek - Místek</v>
      </c>
    </row>
    <row r="11" spans="1:8" x14ac:dyDescent="0.3">
      <c r="A11" s="15">
        <v>8</v>
      </c>
      <c r="B11" s="15" t="str">
        <f>VLOOKUP(A11,'seznam závodníků'!A:D,2,0)</f>
        <v xml:space="preserve">Gym Dobřichovice </v>
      </c>
      <c r="D11" s="15" t="str">
        <f t="shared" si="0"/>
        <v xml:space="preserve">8. Gym Dobřichovice </v>
      </c>
    </row>
    <row r="12" spans="1:8" x14ac:dyDescent="0.3">
      <c r="A12" s="15">
        <v>9</v>
      </c>
      <c r="B12" s="15" t="str">
        <f>VLOOKUP(A12,'seznam závodníků'!A:D,2,0)</f>
        <v>ZRUŠENO</v>
      </c>
      <c r="D12" s="15" t="str">
        <f t="shared" si="0"/>
        <v>9. ZRUŠENO</v>
      </c>
    </row>
    <row r="13" spans="1:8" x14ac:dyDescent="0.3">
      <c r="A13" s="15">
        <v>10</v>
      </c>
      <c r="B13" s="15" t="str">
        <f>VLOOKUP(A13,'seznam závodníků'!A:D,2,0)</f>
        <v>Sokol Řeporyje - Gymstar Králíčci</v>
      </c>
      <c r="D13" s="15" t="str">
        <f t="shared" si="0"/>
        <v>10. Sokol Řeporyje - Gymstar Králíčci</v>
      </c>
    </row>
    <row r="14" spans="1:8" x14ac:dyDescent="0.3">
      <c r="A14" s="15">
        <v>11</v>
      </c>
      <c r="B14" s="15" t="str">
        <f>VLOOKUP(A14,'seznam závodníků'!A:D,2,0)</f>
        <v>Sokol Řeporyje - Gymstar</v>
      </c>
      <c r="D14" s="15" t="str">
        <f t="shared" si="0"/>
        <v>11. Sokol Řeporyje - Gymstar</v>
      </c>
    </row>
    <row r="16" spans="1:8" x14ac:dyDescent="0.3">
      <c r="B16" s="36" t="s">
        <v>27</v>
      </c>
      <c r="C16" s="36" t="s">
        <v>27</v>
      </c>
    </row>
    <row r="17" spans="1:4" x14ac:dyDescent="0.3">
      <c r="A17" s="15">
        <v>12</v>
      </c>
      <c r="B17" s="15" t="str">
        <f>VLOOKUP(A17,'seznam závodníků'!A:D,2,0)</f>
        <v>Sokol Vyšehrad dívky</v>
      </c>
      <c r="D17" s="15" t="str">
        <f t="shared" si="0"/>
        <v>12. Sokol Vyšehrad dívky</v>
      </c>
    </row>
    <row r="18" spans="1:4" x14ac:dyDescent="0.3">
      <c r="A18" s="15">
        <v>13</v>
      </c>
      <c r="B18" s="15" t="str">
        <f>VLOOKUP(A18,'seznam závodníků'!A:D,2,0)</f>
        <v>Gymnastika Dobříš</v>
      </c>
      <c r="D18" s="15" t="str">
        <f t="shared" si="0"/>
        <v>13. Gymnastika Dobříš</v>
      </c>
    </row>
    <row r="19" spans="1:4" x14ac:dyDescent="0.3">
      <c r="A19" s="15">
        <v>14</v>
      </c>
      <c r="B19" s="15" t="str">
        <f>VLOOKUP(A19,'seznam závodníků'!A:D,2,0)</f>
        <v>Flik-Flak Plzeň</v>
      </c>
      <c r="D19" s="15" t="str">
        <f t="shared" si="0"/>
        <v>14. Flik-Flak Plzeň</v>
      </c>
    </row>
    <row r="20" spans="1:4" x14ac:dyDescent="0.3">
      <c r="A20" s="15">
        <v>15</v>
      </c>
      <c r="B20" s="15" t="str">
        <f>VLOOKUP(A20,'seznam závodníků'!A:D,2,0)</f>
        <v>ZRUŠENO</v>
      </c>
      <c r="D20" s="15" t="str">
        <f t="shared" si="0"/>
        <v>15. ZRUŠENO</v>
      </c>
    </row>
    <row r="21" spans="1:4" x14ac:dyDescent="0.3">
      <c r="A21" s="15">
        <v>16</v>
      </c>
      <c r="B21" s="15" t="str">
        <f>VLOOKUP(A21,'seznam závodníků'!A:D,2,0)</f>
        <v>ZRUŠENO</v>
      </c>
      <c r="D21" s="15" t="str">
        <f t="shared" si="0"/>
        <v>16. ZRUŠENO</v>
      </c>
    </row>
    <row r="22" spans="1:4" x14ac:dyDescent="0.3">
      <c r="A22" s="15">
        <v>17</v>
      </c>
      <c r="B22" s="15" t="str">
        <f>VLOOKUP(A22,'seznam závodníků'!A:D,2,0)</f>
        <v xml:space="preserve">Sokol Řeporyje - Gymstar </v>
      </c>
      <c r="D22" s="15" t="str">
        <f t="shared" si="0"/>
        <v xml:space="preserve">17. Sokol Řeporyje - Gymstar </v>
      </c>
    </row>
    <row r="23" spans="1:4" x14ac:dyDescent="0.3">
      <c r="A23" s="15">
        <v>18</v>
      </c>
      <c r="B23" s="15" t="str">
        <f>VLOOKUP(A23,'seznam závodníků'!A:D,2,0)</f>
        <v>Gym Dobřichovice</v>
      </c>
      <c r="D23" s="15" t="str">
        <f t="shared" si="0"/>
        <v>18. Gym Dobřichovice</v>
      </c>
    </row>
    <row r="25" spans="1:4" x14ac:dyDescent="0.3">
      <c r="B25" s="36" t="s">
        <v>28</v>
      </c>
      <c r="C25" s="36" t="s">
        <v>28</v>
      </c>
    </row>
    <row r="26" spans="1:4" x14ac:dyDescent="0.3">
      <c r="A26" s="15">
        <v>19</v>
      </c>
      <c r="B26" s="15" t="str">
        <f>VLOOKUP(A26,'seznam závodníků'!A:D,2,0)</f>
        <v>Gymnastika Říčany</v>
      </c>
      <c r="D26" s="15" t="str">
        <f t="shared" si="0"/>
        <v>19. Gymnastika Říčany</v>
      </c>
    </row>
    <row r="27" spans="1:4" x14ac:dyDescent="0.3">
      <c r="A27" s="15">
        <v>20</v>
      </c>
      <c r="B27" s="15" t="str">
        <f>VLOOKUP(A27,'seznam závodníků'!A:D,2,0)</f>
        <v>Gym Dobřichovice A</v>
      </c>
      <c r="D27" s="15" t="str">
        <f t="shared" si="0"/>
        <v>20. Gym Dobřichovice A</v>
      </c>
    </row>
    <row r="28" spans="1:4" x14ac:dyDescent="0.3">
      <c r="A28" s="15">
        <v>21</v>
      </c>
      <c r="B28" s="15" t="str">
        <f>VLOOKUP(A28,'seznam závodníků'!A:D,2,0)</f>
        <v>GK TJ Sokol Frýdek - Místek</v>
      </c>
      <c r="D28" s="15" t="str">
        <f t="shared" si="0"/>
        <v>21. GK TJ Sokol Frýdek - Místek</v>
      </c>
    </row>
    <row r="29" spans="1:4" x14ac:dyDescent="0.3">
      <c r="A29" s="15">
        <v>22</v>
      </c>
      <c r="B29" s="15" t="str">
        <f>VLOOKUP(A29,'seznam závodníků'!A:D,2,0)</f>
        <v>Sokol Řeporyje - Gymstar</v>
      </c>
      <c r="D29" s="15" t="str">
        <f t="shared" si="0"/>
        <v>22. Sokol Řeporyje - Gymstar</v>
      </c>
    </row>
    <row r="30" spans="1:4" x14ac:dyDescent="0.3">
      <c r="A30" s="15">
        <v>23</v>
      </c>
      <c r="B30" s="15" t="str">
        <f>VLOOKUP(A30,'seznam závodníků'!A:D,2,0)</f>
        <v>Gymnastika Dobříš</v>
      </c>
      <c r="D30" s="15" t="str">
        <f t="shared" si="0"/>
        <v>23. Gymnastika Dobříš</v>
      </c>
    </row>
    <row r="31" spans="1:4" x14ac:dyDescent="0.3">
      <c r="A31" s="15">
        <v>24</v>
      </c>
      <c r="B31" s="15" t="str">
        <f>VLOOKUP(A31,'seznam závodníků'!A:D,2,0)</f>
        <v>Flik-Flak Plzeň</v>
      </c>
      <c r="D31" s="15" t="str">
        <f t="shared" si="0"/>
        <v>24. Flik-Flak Plzeň</v>
      </c>
    </row>
    <row r="32" spans="1:4" x14ac:dyDescent="0.3">
      <c r="A32" s="15">
        <v>25</v>
      </c>
      <c r="B32" s="15" t="str">
        <f>VLOOKUP(A32,'seznam závodníků'!A:D,2,0)</f>
        <v>Gym Dobřichovice B</v>
      </c>
      <c r="D32" s="15" t="str">
        <f t="shared" si="0"/>
        <v>25. Gym Dobřichovice B</v>
      </c>
    </row>
    <row r="34" spans="1:4" x14ac:dyDescent="0.3">
      <c r="B34" s="36" t="s">
        <v>25</v>
      </c>
      <c r="C34" s="36" t="s">
        <v>25</v>
      </c>
    </row>
    <row r="35" spans="1:4" x14ac:dyDescent="0.3">
      <c r="A35" s="15">
        <v>26</v>
      </c>
      <c r="B35" s="15" t="str">
        <f>VLOOKUP(A35,'seznam závodníků'!A:D,2,0)</f>
        <v>Gymnastika Říčany</v>
      </c>
      <c r="D35" s="15" t="str">
        <f t="shared" si="0"/>
        <v>26. Gymnastika Říčany</v>
      </c>
    </row>
    <row r="36" spans="1:4" x14ac:dyDescent="0.3">
      <c r="A36" s="15">
        <v>27</v>
      </c>
      <c r="B36" s="15" t="str">
        <f>VLOOKUP(A36,'seznam závodníků'!A:D,2,0)</f>
        <v>Sokol Radotín</v>
      </c>
      <c r="D36" s="15" t="str">
        <f t="shared" si="0"/>
        <v>27. Sokol Radotín</v>
      </c>
    </row>
    <row r="37" spans="1:4" x14ac:dyDescent="0.3">
      <c r="A37" s="15">
        <v>28</v>
      </c>
      <c r="B37" s="15" t="str">
        <f>VLOOKUP(A37,'seznam závodníků'!A:D,2,0)</f>
        <v>Flik-Flak Plzeň</v>
      </c>
      <c r="D37" s="15" t="str">
        <f t="shared" si="0"/>
        <v>28. Flik-Flak Plzeň</v>
      </c>
    </row>
    <row r="38" spans="1:4" x14ac:dyDescent="0.3">
      <c r="A38" s="15">
        <v>29</v>
      </c>
      <c r="B38" s="15" t="str">
        <f>VLOOKUP(A38,'seznam závodníků'!A:D,2,0)</f>
        <v xml:space="preserve">Sokol Vyšehrad </v>
      </c>
      <c r="D38" s="15" t="str">
        <f t="shared" si="0"/>
        <v xml:space="preserve">29. Sokol Vyšehrad </v>
      </c>
    </row>
    <row r="39" spans="1:4" x14ac:dyDescent="0.3">
      <c r="A39" s="15">
        <v>30</v>
      </c>
      <c r="B39" s="15" t="str">
        <f>VLOOKUP(A39,'seznam závodníků'!A:D,2,0)</f>
        <v>Sokol Řeporyje - Gymstar</v>
      </c>
      <c r="D39" s="15" t="str">
        <f t="shared" si="0"/>
        <v>30. Sokol Řeporyje - Gymstar</v>
      </c>
    </row>
    <row r="40" spans="1:4" x14ac:dyDescent="0.3">
      <c r="A40" s="15">
        <v>31</v>
      </c>
      <c r="B40" s="15" t="str">
        <f>VLOOKUP(A40,'seznam závodníků'!A:D,2,0)</f>
        <v>Gymnastika Dobříš</v>
      </c>
      <c r="D40" s="15" t="str">
        <f t="shared" si="0"/>
        <v>31. Gymnastika Dobříš</v>
      </c>
    </row>
    <row r="41" spans="1:4" x14ac:dyDescent="0.3">
      <c r="A41" s="15">
        <v>32</v>
      </c>
      <c r="B41" s="15" t="str">
        <f>VLOOKUP(A41,'seznam závodníků'!A:D,2,0)</f>
        <v>Gym Dobřichovice</v>
      </c>
      <c r="D41" s="15" t="str">
        <f t="shared" si="0"/>
        <v>32. Gym Dobřichovice</v>
      </c>
    </row>
    <row r="42" spans="1:4" x14ac:dyDescent="0.3">
      <c r="A42" s="15">
        <v>33</v>
      </c>
      <c r="B42" s="15" t="str">
        <f>VLOOKUP(A42,'seznam závodníků'!A:D,2,0)</f>
        <v>ZRUŠENO</v>
      </c>
      <c r="D42" s="15" t="str">
        <f t="shared" si="0"/>
        <v>33. ZRUŠENO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8"/>
    </sheetView>
  </sheetViews>
  <sheetFormatPr defaultRowHeight="14.4" x14ac:dyDescent="0.3"/>
  <cols>
    <col min="1" max="1" width="15.88671875" style="14" bestFit="1" customWidth="1"/>
    <col min="2" max="2" width="13.109375" bestFit="1" customWidth="1"/>
    <col min="3" max="3" width="28.88671875" bestFit="1" customWidth="1"/>
    <col min="4" max="5" width="6" bestFit="1" customWidth="1"/>
    <col min="6" max="6" width="7.6640625" bestFit="1" customWidth="1"/>
    <col min="7" max="7" width="6.6640625" bestFit="1" customWidth="1"/>
  </cols>
  <sheetData>
    <row r="1" spans="1:7" s="34" customFormat="1" ht="21" x14ac:dyDescent="0.4">
      <c r="A1" s="33" t="s">
        <v>39</v>
      </c>
    </row>
    <row r="3" spans="1:7" x14ac:dyDescent="0.3">
      <c r="A3" s="61" t="s">
        <v>9</v>
      </c>
      <c r="B3" s="92" t="s">
        <v>23</v>
      </c>
      <c r="C3" s="93" t="s">
        <v>8</v>
      </c>
      <c r="D3" s="93" t="s">
        <v>17</v>
      </c>
      <c r="E3" s="93" t="s">
        <v>13</v>
      </c>
      <c r="F3" s="93" t="s">
        <v>21</v>
      </c>
      <c r="G3" s="94" t="s">
        <v>22</v>
      </c>
    </row>
    <row r="4" spans="1:7" x14ac:dyDescent="0.3">
      <c r="A4" s="44" t="s">
        <v>34</v>
      </c>
      <c r="B4" s="65">
        <v>4</v>
      </c>
      <c r="C4" s="20" t="s">
        <v>33</v>
      </c>
      <c r="D4" s="20">
        <v>10.050000000000001</v>
      </c>
      <c r="E4" s="20">
        <v>10.6</v>
      </c>
      <c r="F4" s="64">
        <v>20.65</v>
      </c>
      <c r="G4" s="95">
        <v>1</v>
      </c>
    </row>
    <row r="5" spans="1:7" x14ac:dyDescent="0.3">
      <c r="A5" s="62"/>
      <c r="B5" s="65">
        <v>2</v>
      </c>
      <c r="C5" s="20" t="s">
        <v>92</v>
      </c>
      <c r="D5" s="20">
        <v>9.9500000000000011</v>
      </c>
      <c r="E5" s="20">
        <v>9.3000000000000007</v>
      </c>
      <c r="F5" s="64">
        <v>19.25</v>
      </c>
      <c r="G5" s="95">
        <v>2</v>
      </c>
    </row>
    <row r="6" spans="1:7" x14ac:dyDescent="0.3">
      <c r="A6" s="62"/>
      <c r="B6" s="65">
        <v>1</v>
      </c>
      <c r="C6" s="20" t="s">
        <v>24</v>
      </c>
      <c r="D6" s="20">
        <v>9.3000000000000007</v>
      </c>
      <c r="E6" s="20">
        <v>9.6999999999999993</v>
      </c>
      <c r="F6" s="64">
        <v>19</v>
      </c>
      <c r="G6" s="95">
        <v>3</v>
      </c>
    </row>
    <row r="7" spans="1:7" x14ac:dyDescent="0.3">
      <c r="A7" s="62"/>
      <c r="B7" s="65">
        <v>3</v>
      </c>
      <c r="C7" s="20" t="s">
        <v>40</v>
      </c>
      <c r="D7" s="20">
        <v>8.1</v>
      </c>
      <c r="E7" s="20">
        <v>10.700000000000001</v>
      </c>
      <c r="F7" s="64">
        <v>18.8</v>
      </c>
      <c r="G7" s="95">
        <v>4</v>
      </c>
    </row>
    <row r="8" spans="1:7" x14ac:dyDescent="0.3">
      <c r="A8" s="63"/>
      <c r="B8" s="96">
        <v>5</v>
      </c>
      <c r="C8" s="97" t="s">
        <v>41</v>
      </c>
      <c r="D8" s="97">
        <v>8.5</v>
      </c>
      <c r="E8" s="97">
        <v>7.8999999999999995</v>
      </c>
      <c r="F8" s="98">
        <v>16.399999999999999</v>
      </c>
      <c r="G8" s="99">
        <v>5</v>
      </c>
    </row>
    <row r="10" spans="1:7" ht="21" x14ac:dyDescent="0.4">
      <c r="A10" s="33" t="s">
        <v>98</v>
      </c>
    </row>
    <row r="12" spans="1:7" x14ac:dyDescent="0.3">
      <c r="A12" s="57" t="s">
        <v>9</v>
      </c>
      <c r="B12" s="57" t="s">
        <v>23</v>
      </c>
      <c r="C12" s="57" t="s">
        <v>8</v>
      </c>
      <c r="D12" s="57" t="s">
        <v>17</v>
      </c>
      <c r="E12" s="57" t="s">
        <v>13</v>
      </c>
      <c r="F12" s="57" t="s">
        <v>21</v>
      </c>
      <c r="G12" s="26" t="s">
        <v>22</v>
      </c>
    </row>
    <row r="13" spans="1:7" x14ac:dyDescent="0.3">
      <c r="A13" s="60" t="s">
        <v>6</v>
      </c>
      <c r="B13" s="58">
        <v>11</v>
      </c>
      <c r="C13" s="58" t="s">
        <v>24</v>
      </c>
      <c r="D13" s="58">
        <v>10.5</v>
      </c>
      <c r="E13" s="58">
        <v>11</v>
      </c>
      <c r="F13" s="59">
        <v>21.5</v>
      </c>
      <c r="G13" s="27">
        <v>1</v>
      </c>
    </row>
    <row r="14" spans="1:7" x14ac:dyDescent="0.3">
      <c r="A14" s="51"/>
      <c r="B14" s="58">
        <v>8</v>
      </c>
      <c r="C14" s="58" t="s">
        <v>42</v>
      </c>
      <c r="D14" s="58">
        <v>10.3</v>
      </c>
      <c r="E14" s="58">
        <v>11.1</v>
      </c>
      <c r="F14" s="59">
        <v>21.4</v>
      </c>
      <c r="G14" s="27">
        <v>2</v>
      </c>
    </row>
    <row r="15" spans="1:7" x14ac:dyDescent="0.3">
      <c r="A15" s="51"/>
      <c r="B15" s="58">
        <v>7</v>
      </c>
      <c r="C15" s="58" t="s">
        <v>40</v>
      </c>
      <c r="D15" s="58">
        <v>9.65</v>
      </c>
      <c r="E15" s="58">
        <v>11</v>
      </c>
      <c r="F15" s="59">
        <v>20.65</v>
      </c>
      <c r="G15" s="27">
        <v>3</v>
      </c>
    </row>
    <row r="16" spans="1:7" x14ac:dyDescent="0.3">
      <c r="A16" s="51"/>
      <c r="B16" s="58">
        <v>10</v>
      </c>
      <c r="C16" s="58" t="s">
        <v>91</v>
      </c>
      <c r="D16" s="58">
        <v>9.1999999999999993</v>
      </c>
      <c r="E16" s="58">
        <v>9.6</v>
      </c>
      <c r="F16" s="59">
        <v>18.799999999999997</v>
      </c>
      <c r="G16" s="27">
        <v>4</v>
      </c>
    </row>
    <row r="17" spans="1:7" x14ac:dyDescent="0.3">
      <c r="A17" s="51"/>
      <c r="B17" s="58">
        <v>6</v>
      </c>
      <c r="C17" s="58" t="s">
        <v>29</v>
      </c>
      <c r="D17" s="58">
        <v>0</v>
      </c>
      <c r="E17" s="58">
        <v>0</v>
      </c>
      <c r="F17" s="59">
        <v>0</v>
      </c>
      <c r="G17" s="27">
        <v>5</v>
      </c>
    </row>
    <row r="18" spans="1:7" x14ac:dyDescent="0.3">
      <c r="A18" s="52"/>
      <c r="B18" s="58">
        <v>9</v>
      </c>
      <c r="C18" s="58" t="s">
        <v>29</v>
      </c>
      <c r="D18" s="58">
        <v>0</v>
      </c>
      <c r="E18" s="58">
        <v>0</v>
      </c>
      <c r="F18" s="59">
        <v>0</v>
      </c>
      <c r="G18" s="27">
        <v>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21" sqref="A1:G21"/>
    </sheetView>
  </sheetViews>
  <sheetFormatPr defaultRowHeight="14.4" x14ac:dyDescent="0.3"/>
  <cols>
    <col min="1" max="1" width="14" customWidth="1"/>
    <col min="2" max="2" width="13.44140625" bestFit="1" customWidth="1"/>
    <col min="3" max="3" width="23.88671875" bestFit="1" customWidth="1"/>
    <col min="4" max="5" width="6" bestFit="1" customWidth="1"/>
    <col min="6" max="6" width="7.6640625" bestFit="1" customWidth="1"/>
    <col min="7" max="7" width="6.6640625" bestFit="1" customWidth="1"/>
  </cols>
  <sheetData>
    <row r="1" spans="1:7" ht="21" x14ac:dyDescent="0.4">
      <c r="A1" s="33" t="s">
        <v>99</v>
      </c>
    </row>
    <row r="3" spans="1:7" x14ac:dyDescent="0.3">
      <c r="A3" s="100" t="s">
        <v>9</v>
      </c>
      <c r="B3" s="101" t="s">
        <v>23</v>
      </c>
      <c r="C3" s="101" t="s">
        <v>8</v>
      </c>
      <c r="D3" s="101" t="s">
        <v>17</v>
      </c>
      <c r="E3" s="101" t="s">
        <v>13</v>
      </c>
      <c r="F3" s="101" t="s">
        <v>21</v>
      </c>
      <c r="G3" s="102" t="s">
        <v>22</v>
      </c>
    </row>
    <row r="4" spans="1:7" x14ac:dyDescent="0.3">
      <c r="A4" s="103" t="s">
        <v>28</v>
      </c>
      <c r="B4" s="104">
        <v>22</v>
      </c>
      <c r="C4" s="104" t="s">
        <v>24</v>
      </c>
      <c r="D4" s="104">
        <v>12.1</v>
      </c>
      <c r="E4" s="104">
        <v>11.5</v>
      </c>
      <c r="F4" s="105">
        <v>23.6</v>
      </c>
      <c r="G4" s="106">
        <v>1</v>
      </c>
    </row>
    <row r="5" spans="1:7" x14ac:dyDescent="0.3">
      <c r="A5" s="51"/>
      <c r="B5" s="104">
        <v>25</v>
      </c>
      <c r="C5" s="104" t="s">
        <v>93</v>
      </c>
      <c r="D5" s="104">
        <v>10.950000000000001</v>
      </c>
      <c r="E5" s="104">
        <v>12.6</v>
      </c>
      <c r="F5" s="105">
        <v>23.55</v>
      </c>
      <c r="G5" s="106">
        <v>2</v>
      </c>
    </row>
    <row r="6" spans="1:7" x14ac:dyDescent="0.3">
      <c r="A6" s="51"/>
      <c r="B6" s="104">
        <v>19</v>
      </c>
      <c r="C6" s="104" t="s">
        <v>37</v>
      </c>
      <c r="D6" s="104">
        <v>11.049999999999999</v>
      </c>
      <c r="E6" s="104">
        <v>12</v>
      </c>
      <c r="F6" s="105">
        <v>23.049999999999997</v>
      </c>
      <c r="G6" s="106">
        <v>3</v>
      </c>
    </row>
    <row r="7" spans="1:7" x14ac:dyDescent="0.3">
      <c r="A7" s="51"/>
      <c r="B7" s="104">
        <v>24</v>
      </c>
      <c r="C7" s="104" t="s">
        <v>36</v>
      </c>
      <c r="D7" s="104">
        <v>10.75</v>
      </c>
      <c r="E7" s="104">
        <v>11.7</v>
      </c>
      <c r="F7" s="105">
        <v>22.45</v>
      </c>
      <c r="G7" s="106">
        <v>4</v>
      </c>
    </row>
    <row r="8" spans="1:7" x14ac:dyDescent="0.3">
      <c r="A8" s="51"/>
      <c r="B8" s="104">
        <v>20</v>
      </c>
      <c r="C8" s="104" t="s">
        <v>47</v>
      </c>
      <c r="D8" s="104">
        <v>11.5</v>
      </c>
      <c r="E8" s="104">
        <v>10.8</v>
      </c>
      <c r="F8" s="105">
        <v>22.3</v>
      </c>
      <c r="G8" s="106">
        <v>5</v>
      </c>
    </row>
    <row r="9" spans="1:7" x14ac:dyDescent="0.3">
      <c r="A9" s="51"/>
      <c r="B9" s="104">
        <v>21</v>
      </c>
      <c r="C9" s="104" t="s">
        <v>40</v>
      </c>
      <c r="D9" s="104">
        <v>9.6999999999999993</v>
      </c>
      <c r="E9" s="104">
        <v>11.1</v>
      </c>
      <c r="F9" s="105">
        <v>20.799999999999997</v>
      </c>
      <c r="G9" s="106">
        <v>6</v>
      </c>
    </row>
    <row r="10" spans="1:7" x14ac:dyDescent="0.3">
      <c r="A10" s="52"/>
      <c r="B10" s="104">
        <v>23</v>
      </c>
      <c r="C10" s="104" t="s">
        <v>41</v>
      </c>
      <c r="D10" s="104">
        <v>10.5</v>
      </c>
      <c r="E10" s="104">
        <v>9.9</v>
      </c>
      <c r="F10" s="105">
        <v>20.399999999999999</v>
      </c>
      <c r="G10" s="106">
        <v>7</v>
      </c>
    </row>
    <row r="12" spans="1:7" ht="21" x14ac:dyDescent="0.4">
      <c r="A12" s="33" t="s">
        <v>100</v>
      </c>
    </row>
    <row r="14" spans="1:7" x14ac:dyDescent="0.3">
      <c r="A14" s="100" t="s">
        <v>9</v>
      </c>
      <c r="B14" s="101" t="s">
        <v>23</v>
      </c>
      <c r="C14" s="101" t="s">
        <v>8</v>
      </c>
      <c r="D14" s="101" t="s">
        <v>17</v>
      </c>
      <c r="E14" s="101" t="s">
        <v>13</v>
      </c>
      <c r="F14" s="101" t="s">
        <v>21</v>
      </c>
      <c r="G14" s="102" t="s">
        <v>22</v>
      </c>
    </row>
    <row r="15" spans="1:7" x14ac:dyDescent="0.3">
      <c r="A15" s="103" t="s">
        <v>27</v>
      </c>
      <c r="B15" s="104">
        <v>18</v>
      </c>
      <c r="C15" s="104" t="s">
        <v>33</v>
      </c>
      <c r="D15" s="104">
        <v>10.8</v>
      </c>
      <c r="E15" s="104">
        <v>10.5</v>
      </c>
      <c r="F15" s="105">
        <v>21.3</v>
      </c>
      <c r="G15" s="106">
        <v>1</v>
      </c>
    </row>
    <row r="16" spans="1:7" x14ac:dyDescent="0.3">
      <c r="A16" s="51"/>
      <c r="B16" s="104">
        <v>14</v>
      </c>
      <c r="C16" s="104" t="s">
        <v>36</v>
      </c>
      <c r="D16" s="104">
        <v>10.25</v>
      </c>
      <c r="E16" s="104">
        <v>10</v>
      </c>
      <c r="F16" s="105">
        <v>20.25</v>
      </c>
      <c r="G16" s="106">
        <v>2</v>
      </c>
    </row>
    <row r="17" spans="1:7" x14ac:dyDescent="0.3">
      <c r="A17" s="51"/>
      <c r="B17" s="104">
        <v>17</v>
      </c>
      <c r="C17" s="104" t="s">
        <v>46</v>
      </c>
      <c r="D17" s="104">
        <v>9.75</v>
      </c>
      <c r="E17" s="104">
        <v>9.8000000000000007</v>
      </c>
      <c r="F17" s="105">
        <v>19.55</v>
      </c>
      <c r="G17" s="106">
        <v>3</v>
      </c>
    </row>
    <row r="18" spans="1:7" x14ac:dyDescent="0.3">
      <c r="A18" s="51"/>
      <c r="B18" s="104">
        <v>13</v>
      </c>
      <c r="C18" s="104" t="s">
        <v>41</v>
      </c>
      <c r="D18" s="104">
        <v>9.3999999999999986</v>
      </c>
      <c r="E18" s="104">
        <v>9.6999999999999993</v>
      </c>
      <c r="F18" s="105">
        <v>19.099999999999998</v>
      </c>
      <c r="G18" s="106">
        <v>4</v>
      </c>
    </row>
    <row r="19" spans="1:7" x14ac:dyDescent="0.3">
      <c r="A19" s="51"/>
      <c r="B19" s="104">
        <v>12</v>
      </c>
      <c r="C19" s="104" t="s">
        <v>44</v>
      </c>
      <c r="D19" s="104">
        <v>8.35</v>
      </c>
      <c r="E19" s="104">
        <v>10.4</v>
      </c>
      <c r="F19" s="105">
        <v>18.75</v>
      </c>
      <c r="G19" s="106">
        <v>5</v>
      </c>
    </row>
    <row r="20" spans="1:7" x14ac:dyDescent="0.3">
      <c r="A20" s="51"/>
      <c r="B20" s="104">
        <v>15</v>
      </c>
      <c r="C20" s="104" t="s">
        <v>29</v>
      </c>
      <c r="D20" s="104">
        <v>0</v>
      </c>
      <c r="E20" s="104">
        <v>0</v>
      </c>
      <c r="F20" s="105">
        <v>0</v>
      </c>
      <c r="G20" s="106">
        <v>6</v>
      </c>
    </row>
    <row r="21" spans="1:7" x14ac:dyDescent="0.3">
      <c r="A21" s="52"/>
      <c r="B21" s="104">
        <v>16</v>
      </c>
      <c r="C21" s="104" t="s">
        <v>29</v>
      </c>
      <c r="D21" s="104">
        <v>0</v>
      </c>
      <c r="E21" s="104">
        <v>0</v>
      </c>
      <c r="F21" s="105">
        <v>0</v>
      </c>
      <c r="G21" s="106">
        <v>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1" sqref="A1:G11"/>
    </sheetView>
  </sheetViews>
  <sheetFormatPr defaultRowHeight="14.4" x14ac:dyDescent="0.3"/>
  <cols>
    <col min="1" max="1" width="12.88671875" style="14" customWidth="1"/>
    <col min="2" max="2" width="13.44140625" bestFit="1" customWidth="1"/>
    <col min="3" max="3" width="28.44140625" bestFit="1" customWidth="1"/>
    <col min="4" max="5" width="7.6640625" customWidth="1"/>
    <col min="6" max="6" width="7.6640625" bestFit="1" customWidth="1"/>
    <col min="7" max="7" width="6.6640625" bestFit="1" customWidth="1"/>
  </cols>
  <sheetData>
    <row r="1" spans="1:7" ht="21" x14ac:dyDescent="0.4">
      <c r="A1" s="33" t="s">
        <v>32</v>
      </c>
    </row>
    <row r="3" spans="1:7" x14ac:dyDescent="0.3">
      <c r="A3" s="101" t="s">
        <v>9</v>
      </c>
      <c r="B3" s="101" t="s">
        <v>23</v>
      </c>
      <c r="C3" s="101" t="s">
        <v>8</v>
      </c>
      <c r="D3" s="101" t="s">
        <v>17</v>
      </c>
      <c r="E3" s="101" t="s">
        <v>13</v>
      </c>
      <c r="F3" s="101" t="s">
        <v>21</v>
      </c>
      <c r="G3" s="102" t="s">
        <v>22</v>
      </c>
    </row>
    <row r="4" spans="1:7" x14ac:dyDescent="0.3">
      <c r="A4" s="60" t="s">
        <v>25</v>
      </c>
      <c r="B4" s="104">
        <v>26</v>
      </c>
      <c r="C4" s="104" t="s">
        <v>37</v>
      </c>
      <c r="D4" s="104">
        <v>11.000000000000002</v>
      </c>
      <c r="E4" s="104">
        <v>12.6</v>
      </c>
      <c r="F4" s="105">
        <v>23.6</v>
      </c>
      <c r="G4" s="106">
        <v>1</v>
      </c>
    </row>
    <row r="5" spans="1:7" x14ac:dyDescent="0.3">
      <c r="A5" s="51"/>
      <c r="B5" s="104">
        <v>28</v>
      </c>
      <c r="C5" s="104" t="s">
        <v>36</v>
      </c>
      <c r="D5" s="104">
        <v>10.700000000000001</v>
      </c>
      <c r="E5" s="104">
        <v>11.5</v>
      </c>
      <c r="F5" s="105">
        <v>22.200000000000003</v>
      </c>
      <c r="G5" s="106">
        <v>2</v>
      </c>
    </row>
    <row r="6" spans="1:7" x14ac:dyDescent="0.3">
      <c r="A6" s="51"/>
      <c r="B6" s="104">
        <v>30</v>
      </c>
      <c r="C6" s="104" t="s">
        <v>24</v>
      </c>
      <c r="D6" s="104">
        <v>10.700000000000001</v>
      </c>
      <c r="E6" s="104">
        <v>11.4</v>
      </c>
      <c r="F6" s="105">
        <v>22.1</v>
      </c>
      <c r="G6" s="106">
        <v>3</v>
      </c>
    </row>
    <row r="7" spans="1:7" x14ac:dyDescent="0.3">
      <c r="A7" s="51"/>
      <c r="B7" s="104">
        <v>27</v>
      </c>
      <c r="C7" s="104" t="s">
        <v>48</v>
      </c>
      <c r="D7" s="104">
        <v>11.3</v>
      </c>
      <c r="E7" s="104">
        <v>10.400000000000002</v>
      </c>
      <c r="F7" s="105">
        <v>21.700000000000003</v>
      </c>
      <c r="G7" s="106">
        <v>4</v>
      </c>
    </row>
    <row r="8" spans="1:7" x14ac:dyDescent="0.3">
      <c r="A8" s="51"/>
      <c r="B8" s="104">
        <v>29</v>
      </c>
      <c r="C8" s="104" t="s">
        <v>49</v>
      </c>
      <c r="D8" s="104">
        <v>10.4</v>
      </c>
      <c r="E8" s="104">
        <v>10.8</v>
      </c>
      <c r="F8" s="105">
        <v>21.200000000000003</v>
      </c>
      <c r="G8" s="106">
        <v>5</v>
      </c>
    </row>
    <row r="9" spans="1:7" x14ac:dyDescent="0.3">
      <c r="A9" s="51"/>
      <c r="B9" s="104">
        <v>31</v>
      </c>
      <c r="C9" s="104" t="s">
        <v>41</v>
      </c>
      <c r="D9" s="104">
        <v>9.85</v>
      </c>
      <c r="E9" s="104">
        <v>10.9</v>
      </c>
      <c r="F9" s="105">
        <v>20.75</v>
      </c>
      <c r="G9" s="106">
        <v>6</v>
      </c>
    </row>
    <row r="10" spans="1:7" x14ac:dyDescent="0.3">
      <c r="A10" s="51"/>
      <c r="B10" s="104">
        <v>32</v>
      </c>
      <c r="C10" s="104" t="s">
        <v>33</v>
      </c>
      <c r="D10" s="104">
        <v>10.3</v>
      </c>
      <c r="E10" s="104">
        <v>10.199999999999999</v>
      </c>
      <c r="F10" s="105">
        <v>20.5</v>
      </c>
      <c r="G10" s="106">
        <v>7</v>
      </c>
    </row>
    <row r="11" spans="1:7" x14ac:dyDescent="0.3">
      <c r="A11" s="52"/>
      <c r="B11" s="104">
        <v>33</v>
      </c>
      <c r="C11" s="104" t="s">
        <v>29</v>
      </c>
      <c r="D11" s="104">
        <v>0</v>
      </c>
      <c r="E11" s="104">
        <v>0</v>
      </c>
      <c r="F11" s="105">
        <v>0</v>
      </c>
      <c r="G11" s="106">
        <v>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seznam závodníků</vt:lpstr>
      <vt:lpstr>časový harmonogram</vt:lpstr>
      <vt:lpstr>výsledky zápis</vt:lpstr>
      <vt:lpstr>výsledky</vt:lpstr>
      <vt:lpstr>výsledky podrobné</vt:lpstr>
      <vt:lpstr>kategorie</vt:lpstr>
      <vt:lpstr>výsledky 0 mimi, 0</vt:lpstr>
      <vt:lpstr>výsledky 1A a B</vt:lpstr>
      <vt:lpstr>výsledky 2</vt:lpstr>
      <vt:lpstr>výsl. kompl. podr.</vt:lpstr>
      <vt:lpstr>výsl. kompl.</vt:lpstr>
      <vt:lpstr>prezentace</vt:lpstr>
      <vt:lpstr>tisk č. družstva</vt:lpstr>
      <vt:lpstr>rozhodčí zápis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Kurkova</dc:creator>
  <cp:lastModifiedBy>Uživatel systému Windows</cp:lastModifiedBy>
  <cp:lastPrinted>2020-10-03T13:28:50Z</cp:lastPrinted>
  <dcterms:created xsi:type="dcterms:W3CDTF">2016-09-18T07:51:28Z</dcterms:created>
  <dcterms:modified xsi:type="dcterms:W3CDTF">2020-10-05T18:45:57Z</dcterms:modified>
</cp:coreProperties>
</file>