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ucb-my.sharepoint.com/personal/bago_jcu_cz/Documents/"/>
    </mc:Choice>
  </mc:AlternateContent>
  <xr:revisionPtr revIDLastSave="0" documentId="8_{8A30DC7E-BF87-45C8-8653-D8EF18FE9E8D}" xr6:coauthVersionLast="47" xr6:coauthVersionMax="47" xr10:uidLastSave="{00000000-0000-0000-0000-000000000000}"/>
  <bookViews>
    <workbookView xWindow="-108" yWindow="-108" windowWidth="30936" windowHeight="16896" tabRatio="690" xr2:uid="{00000000-000D-0000-FFFF-FFFF00000000}"/>
  </bookViews>
  <sheets>
    <sheet name="4830_VI. liga (VS0A)" sheetId="1" r:id="rId1"/>
    <sheet name="4831_V. liga (ZP CGF)" sheetId="2" r:id="rId2"/>
    <sheet name="4832_IV. liga (ZP CGF)" sheetId="3" r:id="rId3"/>
    <sheet name="4833_III. liga A (dle linie C)" sheetId="4" r:id="rId4"/>
    <sheet name="5384_III. liga B (dle linie C)" sheetId="6" r:id="rId5"/>
    <sheet name="4834_II liga (ZP CGF)" sheetId="5" r:id="rId6"/>
    <sheet name="rozhodci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Z20" i="1"/>
  <c r="Z19" i="1"/>
  <c r="Z32" i="1"/>
  <c r="Z33" i="1"/>
  <c r="Z34" i="1"/>
  <c r="Z35" i="1"/>
  <c r="Z15" i="1"/>
  <c r="K16" i="1"/>
  <c r="O16" i="1"/>
  <c r="S16" i="1"/>
  <c r="W16" i="1"/>
  <c r="Z16" i="1"/>
  <c r="K17" i="1"/>
  <c r="O17" i="1"/>
  <c r="S17" i="1"/>
  <c r="W17" i="1"/>
  <c r="Z17" i="1"/>
  <c r="K18" i="1"/>
  <c r="O18" i="1"/>
  <c r="S18" i="1"/>
  <c r="W18" i="1"/>
  <c r="Z18" i="1"/>
  <c r="K21" i="1"/>
  <c r="O21" i="1"/>
  <c r="S21" i="1"/>
  <c r="W21" i="1"/>
  <c r="Z21" i="1"/>
  <c r="Z22" i="1"/>
  <c r="Z14" i="6"/>
  <c r="Z13" i="6"/>
  <c r="W13" i="6"/>
  <c r="S13" i="6"/>
  <c r="O13" i="6"/>
  <c r="K13" i="6"/>
  <c r="Z12" i="6"/>
  <c r="W12" i="6"/>
  <c r="S12" i="6"/>
  <c r="O12" i="6"/>
  <c r="K12" i="6"/>
  <c r="X12" i="6" s="1"/>
  <c r="Z11" i="6"/>
  <c r="W11" i="6"/>
  <c r="S11" i="6"/>
  <c r="O11" i="6"/>
  <c r="K11" i="6"/>
  <c r="Z10" i="6"/>
  <c r="W10" i="6"/>
  <c r="S10" i="6"/>
  <c r="O10" i="6"/>
  <c r="K10" i="6"/>
  <c r="Z9" i="6"/>
  <c r="W9" i="6"/>
  <c r="S9" i="6"/>
  <c r="O9" i="6"/>
  <c r="K9" i="6"/>
  <c r="Z8" i="6"/>
  <c r="W8" i="6"/>
  <c r="S8" i="6"/>
  <c r="O8" i="6"/>
  <c r="K8" i="6"/>
  <c r="Z7" i="6"/>
  <c r="Z22" i="5"/>
  <c r="Z21" i="5"/>
  <c r="W21" i="5"/>
  <c r="S21" i="5"/>
  <c r="O21" i="5"/>
  <c r="K21" i="5"/>
  <c r="Z20" i="5"/>
  <c r="W20" i="5"/>
  <c r="S20" i="5"/>
  <c r="O20" i="5"/>
  <c r="K20" i="5"/>
  <c r="Z19" i="5"/>
  <c r="W19" i="5"/>
  <c r="S19" i="5"/>
  <c r="O19" i="5"/>
  <c r="K19" i="5"/>
  <c r="Z18" i="5"/>
  <c r="W18" i="5"/>
  <c r="S18" i="5"/>
  <c r="O18" i="5"/>
  <c r="K18" i="5"/>
  <c r="Z17" i="5"/>
  <c r="W17" i="5"/>
  <c r="S17" i="5"/>
  <c r="O17" i="5"/>
  <c r="K17" i="5"/>
  <c r="Z16" i="5"/>
  <c r="W16" i="5"/>
  <c r="S16" i="5"/>
  <c r="O16" i="5"/>
  <c r="K16" i="5"/>
  <c r="X16" i="5" s="1"/>
  <c r="Z15" i="5"/>
  <c r="Z14" i="5"/>
  <c r="Z13" i="5"/>
  <c r="W13" i="5"/>
  <c r="S13" i="5"/>
  <c r="O13" i="5"/>
  <c r="K13" i="5"/>
  <c r="Z12" i="5"/>
  <c r="W12" i="5"/>
  <c r="S12" i="5"/>
  <c r="O12" i="5"/>
  <c r="K12" i="5"/>
  <c r="Z11" i="5"/>
  <c r="W11" i="5"/>
  <c r="S11" i="5"/>
  <c r="O11" i="5"/>
  <c r="K11" i="5"/>
  <c r="Z10" i="5"/>
  <c r="W10" i="5"/>
  <c r="S10" i="5"/>
  <c r="O10" i="5"/>
  <c r="K10" i="5"/>
  <c r="Z9" i="5"/>
  <c r="W9" i="5"/>
  <c r="S9" i="5"/>
  <c r="O9" i="5"/>
  <c r="K9" i="5"/>
  <c r="Z8" i="5"/>
  <c r="W8" i="5"/>
  <c r="S8" i="5"/>
  <c r="O8" i="5"/>
  <c r="K8" i="5"/>
  <c r="Z7" i="5"/>
  <c r="Z29" i="4"/>
  <c r="Z28" i="4"/>
  <c r="W28" i="4"/>
  <c r="S28" i="4"/>
  <c r="O28" i="4"/>
  <c r="K28" i="4"/>
  <c r="Z27" i="4"/>
  <c r="W27" i="4"/>
  <c r="S27" i="4"/>
  <c r="O27" i="4"/>
  <c r="K27" i="4"/>
  <c r="Z26" i="4"/>
  <c r="W26" i="4"/>
  <c r="S26" i="4"/>
  <c r="O26" i="4"/>
  <c r="K26" i="4"/>
  <c r="Z25" i="4"/>
  <c r="W25" i="4"/>
  <c r="S25" i="4"/>
  <c r="O25" i="4"/>
  <c r="K25" i="4"/>
  <c r="Z24" i="4"/>
  <c r="W24" i="4"/>
  <c r="S24" i="4"/>
  <c r="O24" i="4"/>
  <c r="K24" i="4"/>
  <c r="Z23" i="4"/>
  <c r="W23" i="4"/>
  <c r="S23" i="4"/>
  <c r="O23" i="4"/>
  <c r="K23" i="4"/>
  <c r="Z22" i="4"/>
  <c r="Z21" i="4"/>
  <c r="Z20" i="4"/>
  <c r="W20" i="4"/>
  <c r="S20" i="4"/>
  <c r="O20" i="4"/>
  <c r="K20" i="4"/>
  <c r="Z19" i="4"/>
  <c r="W19" i="4"/>
  <c r="S19" i="4"/>
  <c r="O19" i="4"/>
  <c r="K19" i="4"/>
  <c r="Z18" i="4"/>
  <c r="W18" i="4"/>
  <c r="S18" i="4"/>
  <c r="O18" i="4"/>
  <c r="K18" i="4"/>
  <c r="Z17" i="4"/>
  <c r="W17" i="4"/>
  <c r="S17" i="4"/>
  <c r="O17" i="4"/>
  <c r="K17" i="4"/>
  <c r="Z16" i="4"/>
  <c r="W16" i="4"/>
  <c r="S16" i="4"/>
  <c r="O16" i="4"/>
  <c r="K16" i="4"/>
  <c r="Z15" i="4"/>
  <c r="W15" i="4"/>
  <c r="S15" i="4"/>
  <c r="O15" i="4"/>
  <c r="K15" i="4"/>
  <c r="Z14" i="4"/>
  <c r="Z13" i="4"/>
  <c r="Z12" i="4"/>
  <c r="W12" i="4"/>
  <c r="S12" i="4"/>
  <c r="O12" i="4"/>
  <c r="K12" i="4"/>
  <c r="Z11" i="4"/>
  <c r="W11" i="4"/>
  <c r="S11" i="4"/>
  <c r="O11" i="4"/>
  <c r="K11" i="4"/>
  <c r="Z10" i="4"/>
  <c r="W10" i="4"/>
  <c r="S10" i="4"/>
  <c r="O10" i="4"/>
  <c r="K10" i="4"/>
  <c r="Z9" i="4"/>
  <c r="W9" i="4"/>
  <c r="S9" i="4"/>
  <c r="O9" i="4"/>
  <c r="K9" i="4"/>
  <c r="Z8" i="4"/>
  <c r="W8" i="4"/>
  <c r="S8" i="4"/>
  <c r="O8" i="4"/>
  <c r="K8" i="4"/>
  <c r="Z7" i="4"/>
  <c r="Z22" i="3"/>
  <c r="Z21" i="3"/>
  <c r="W21" i="3"/>
  <c r="S21" i="3"/>
  <c r="O21" i="3"/>
  <c r="K21" i="3"/>
  <c r="Z20" i="3"/>
  <c r="W20" i="3"/>
  <c r="S20" i="3"/>
  <c r="O20" i="3"/>
  <c r="K20" i="3"/>
  <c r="Z19" i="3"/>
  <c r="W19" i="3"/>
  <c r="S19" i="3"/>
  <c r="O19" i="3"/>
  <c r="K19" i="3"/>
  <c r="Z18" i="3"/>
  <c r="W18" i="3"/>
  <c r="S18" i="3"/>
  <c r="O18" i="3"/>
  <c r="K18" i="3"/>
  <c r="Z17" i="3"/>
  <c r="W17" i="3"/>
  <c r="S17" i="3"/>
  <c r="O17" i="3"/>
  <c r="K17" i="3"/>
  <c r="Z16" i="3"/>
  <c r="W16" i="3"/>
  <c r="S16" i="3"/>
  <c r="O16" i="3"/>
  <c r="K16" i="3"/>
  <c r="Z15" i="3"/>
  <c r="Z30" i="3"/>
  <c r="Z29" i="3"/>
  <c r="W29" i="3"/>
  <c r="S29" i="3"/>
  <c r="O29" i="3"/>
  <c r="K29" i="3"/>
  <c r="Z28" i="3"/>
  <c r="W28" i="3"/>
  <c r="S28" i="3"/>
  <c r="O28" i="3"/>
  <c r="K28" i="3"/>
  <c r="Z27" i="3"/>
  <c r="W27" i="3"/>
  <c r="S27" i="3"/>
  <c r="O27" i="3"/>
  <c r="K27" i="3"/>
  <c r="Z26" i="3"/>
  <c r="W26" i="3"/>
  <c r="S26" i="3"/>
  <c r="O26" i="3"/>
  <c r="K26" i="3"/>
  <c r="Z25" i="3"/>
  <c r="W25" i="3"/>
  <c r="S25" i="3"/>
  <c r="O25" i="3"/>
  <c r="K25" i="3"/>
  <c r="Z24" i="3"/>
  <c r="W24" i="3"/>
  <c r="S24" i="3"/>
  <c r="O24" i="3"/>
  <c r="K24" i="3"/>
  <c r="Z23" i="3"/>
  <c r="Z14" i="3"/>
  <c r="Z13" i="3"/>
  <c r="W13" i="3"/>
  <c r="S13" i="3"/>
  <c r="O13" i="3"/>
  <c r="K13" i="3"/>
  <c r="Z12" i="3"/>
  <c r="W12" i="3"/>
  <c r="S12" i="3"/>
  <c r="O12" i="3"/>
  <c r="K12" i="3"/>
  <c r="Z11" i="3"/>
  <c r="W11" i="3"/>
  <c r="S11" i="3"/>
  <c r="O11" i="3"/>
  <c r="K11" i="3"/>
  <c r="Z10" i="3"/>
  <c r="W10" i="3"/>
  <c r="S10" i="3"/>
  <c r="O10" i="3"/>
  <c r="K10" i="3"/>
  <c r="Z9" i="3"/>
  <c r="W9" i="3"/>
  <c r="S9" i="3"/>
  <c r="O9" i="3"/>
  <c r="K9" i="3"/>
  <c r="Z8" i="3"/>
  <c r="W8" i="3"/>
  <c r="S8" i="3"/>
  <c r="O8" i="3"/>
  <c r="K8" i="3"/>
  <c r="Z7" i="3"/>
  <c r="Z30" i="2"/>
  <c r="Z29" i="2"/>
  <c r="W29" i="2"/>
  <c r="S29" i="2"/>
  <c r="O29" i="2"/>
  <c r="K29" i="2"/>
  <c r="Z28" i="2"/>
  <c r="W28" i="2"/>
  <c r="S28" i="2"/>
  <c r="O28" i="2"/>
  <c r="K28" i="2"/>
  <c r="Z27" i="2"/>
  <c r="W27" i="2"/>
  <c r="S27" i="2"/>
  <c r="O27" i="2"/>
  <c r="K27" i="2"/>
  <c r="Z26" i="2"/>
  <c r="W26" i="2"/>
  <c r="S26" i="2"/>
  <c r="O26" i="2"/>
  <c r="K26" i="2"/>
  <c r="Z25" i="2"/>
  <c r="W25" i="2"/>
  <c r="S25" i="2"/>
  <c r="O25" i="2"/>
  <c r="K25" i="2"/>
  <c r="Z24" i="2"/>
  <c r="W24" i="2"/>
  <c r="S24" i="2"/>
  <c r="O24" i="2"/>
  <c r="K24" i="2"/>
  <c r="Z23" i="2"/>
  <c r="Z22" i="2"/>
  <c r="Z21" i="2"/>
  <c r="W21" i="2"/>
  <c r="S21" i="2"/>
  <c r="O21" i="2"/>
  <c r="K21" i="2"/>
  <c r="Z20" i="2"/>
  <c r="W20" i="2"/>
  <c r="S20" i="2"/>
  <c r="O20" i="2"/>
  <c r="K20" i="2"/>
  <c r="Z19" i="2"/>
  <c r="W19" i="2"/>
  <c r="S19" i="2"/>
  <c r="O19" i="2"/>
  <c r="K19" i="2"/>
  <c r="Z18" i="2"/>
  <c r="W18" i="2"/>
  <c r="S18" i="2"/>
  <c r="O18" i="2"/>
  <c r="K18" i="2"/>
  <c r="Z17" i="2"/>
  <c r="W17" i="2"/>
  <c r="S17" i="2"/>
  <c r="O17" i="2"/>
  <c r="K17" i="2"/>
  <c r="Z16" i="2"/>
  <c r="W16" i="2"/>
  <c r="S16" i="2"/>
  <c r="O16" i="2"/>
  <c r="K16" i="2"/>
  <c r="Z15" i="2"/>
  <c r="Z37" i="2"/>
  <c r="Z36" i="2"/>
  <c r="W36" i="2"/>
  <c r="S36" i="2"/>
  <c r="O36" i="2"/>
  <c r="K36" i="2"/>
  <c r="Z35" i="2"/>
  <c r="W35" i="2"/>
  <c r="S35" i="2"/>
  <c r="O35" i="2"/>
  <c r="K35" i="2"/>
  <c r="Z34" i="2"/>
  <c r="W34" i="2"/>
  <c r="S34" i="2"/>
  <c r="O34" i="2"/>
  <c r="K34" i="2"/>
  <c r="Z33" i="2"/>
  <c r="W33" i="2"/>
  <c r="S33" i="2"/>
  <c r="O33" i="2"/>
  <c r="K33" i="2"/>
  <c r="Z32" i="2"/>
  <c r="W32" i="2"/>
  <c r="S32" i="2"/>
  <c r="O32" i="2"/>
  <c r="K32" i="2"/>
  <c r="Z31" i="2"/>
  <c r="Z45" i="2"/>
  <c r="Z44" i="2"/>
  <c r="W44" i="2"/>
  <c r="S44" i="2"/>
  <c r="O44" i="2"/>
  <c r="K44" i="2"/>
  <c r="Z43" i="2"/>
  <c r="W43" i="2"/>
  <c r="S43" i="2"/>
  <c r="O43" i="2"/>
  <c r="K43" i="2"/>
  <c r="Z42" i="2"/>
  <c r="W42" i="2"/>
  <c r="S42" i="2"/>
  <c r="O42" i="2"/>
  <c r="K42" i="2"/>
  <c r="Z41" i="2"/>
  <c r="W41" i="2"/>
  <c r="S41" i="2"/>
  <c r="O41" i="2"/>
  <c r="K41" i="2"/>
  <c r="Z40" i="2"/>
  <c r="W40" i="2"/>
  <c r="S40" i="2"/>
  <c r="O40" i="2"/>
  <c r="K40" i="2"/>
  <c r="Z39" i="2"/>
  <c r="W39" i="2"/>
  <c r="S39" i="2"/>
  <c r="O39" i="2"/>
  <c r="K39" i="2"/>
  <c r="Z38" i="2"/>
  <c r="Z14" i="2"/>
  <c r="Z13" i="2"/>
  <c r="W13" i="2"/>
  <c r="S13" i="2"/>
  <c r="O13" i="2"/>
  <c r="K13" i="2"/>
  <c r="Z12" i="2"/>
  <c r="W12" i="2"/>
  <c r="S12" i="2"/>
  <c r="O12" i="2"/>
  <c r="K12" i="2"/>
  <c r="Z11" i="2"/>
  <c r="W11" i="2"/>
  <c r="S11" i="2"/>
  <c r="O11" i="2"/>
  <c r="K11" i="2"/>
  <c r="Z10" i="2"/>
  <c r="W10" i="2"/>
  <c r="S10" i="2"/>
  <c r="O10" i="2"/>
  <c r="K10" i="2"/>
  <c r="Z9" i="2"/>
  <c r="W9" i="2"/>
  <c r="S9" i="2"/>
  <c r="O9" i="2"/>
  <c r="K9" i="2"/>
  <c r="Z8" i="2"/>
  <c r="W8" i="2"/>
  <c r="S8" i="2"/>
  <c r="O8" i="2"/>
  <c r="K8" i="2"/>
  <c r="Z7" i="2"/>
  <c r="W34" i="1"/>
  <c r="S34" i="1"/>
  <c r="O34" i="1"/>
  <c r="K34" i="1"/>
  <c r="W33" i="1"/>
  <c r="S33" i="1"/>
  <c r="O33" i="1"/>
  <c r="K33" i="1"/>
  <c r="W32" i="1"/>
  <c r="S32" i="1"/>
  <c r="O32" i="1"/>
  <c r="K32" i="1"/>
  <c r="W20" i="1"/>
  <c r="S20" i="1"/>
  <c r="O20" i="1"/>
  <c r="K20" i="1"/>
  <c r="W19" i="1"/>
  <c r="S19" i="1"/>
  <c r="O19" i="1"/>
  <c r="K19" i="1"/>
  <c r="Z31" i="1"/>
  <c r="Z14" i="1"/>
  <c r="Z13" i="1"/>
  <c r="W13" i="1"/>
  <c r="S13" i="1"/>
  <c r="O13" i="1"/>
  <c r="K13" i="1"/>
  <c r="Z12" i="1"/>
  <c r="W12" i="1"/>
  <c r="S12" i="1"/>
  <c r="O12" i="1"/>
  <c r="K12" i="1"/>
  <c r="Z11" i="1"/>
  <c r="W11" i="1"/>
  <c r="S11" i="1"/>
  <c r="O11" i="1"/>
  <c r="K11" i="1"/>
  <c r="Z10" i="1"/>
  <c r="W10" i="1"/>
  <c r="S10" i="1"/>
  <c r="O10" i="1"/>
  <c r="K10" i="1"/>
  <c r="Z9" i="1"/>
  <c r="W9" i="1"/>
  <c r="S9" i="1"/>
  <c r="O9" i="1"/>
  <c r="K9" i="1"/>
  <c r="Z8" i="1"/>
  <c r="W8" i="1"/>
  <c r="S8" i="1"/>
  <c r="K8" i="1"/>
  <c r="Z7" i="1"/>
  <c r="Z30" i="1"/>
  <c r="Z29" i="1"/>
  <c r="W29" i="1"/>
  <c r="S29" i="1"/>
  <c r="O29" i="1"/>
  <c r="K29" i="1"/>
  <c r="Z28" i="1"/>
  <c r="W28" i="1"/>
  <c r="S28" i="1"/>
  <c r="O28" i="1"/>
  <c r="K28" i="1"/>
  <c r="Z27" i="1"/>
  <c r="W27" i="1"/>
  <c r="S27" i="1"/>
  <c r="O27" i="1"/>
  <c r="K27" i="1"/>
  <c r="Z26" i="1"/>
  <c r="W26" i="1"/>
  <c r="S26" i="1"/>
  <c r="O26" i="1"/>
  <c r="K26" i="1"/>
  <c r="Z25" i="1"/>
  <c r="W25" i="1"/>
  <c r="S25" i="1"/>
  <c r="O25" i="1"/>
  <c r="K25" i="1"/>
  <c r="Z24" i="1"/>
  <c r="W24" i="1"/>
  <c r="S24" i="1"/>
  <c r="O24" i="1"/>
  <c r="K24" i="1"/>
  <c r="Z23" i="1"/>
  <c r="X11" i="3" l="1"/>
  <c r="X12" i="3"/>
  <c r="X18" i="5"/>
  <c r="X20" i="5"/>
  <c r="X17" i="5"/>
  <c r="X28" i="4"/>
  <c r="X20" i="4"/>
  <c r="X17" i="4"/>
  <c r="X10" i="6"/>
  <c r="X29" i="3"/>
  <c r="S14" i="3"/>
  <c r="X9" i="3"/>
  <c r="K22" i="5"/>
  <c r="K22" i="1"/>
  <c r="S22" i="1"/>
  <c r="X18" i="1"/>
  <c r="W22" i="1"/>
  <c r="X16" i="1"/>
  <c r="X21" i="1"/>
  <c r="X17" i="1"/>
  <c r="O22" i="1"/>
  <c r="X20" i="1"/>
  <c r="X17" i="2"/>
  <c r="X28" i="2"/>
  <c r="X36" i="2"/>
  <c r="X9" i="2"/>
  <c r="X11" i="6"/>
  <c r="K14" i="6"/>
  <c r="O14" i="6"/>
  <c r="W14" i="6"/>
  <c r="X13" i="6"/>
  <c r="X9" i="6"/>
  <c r="S14" i="6"/>
  <c r="X11" i="5"/>
  <c r="X21" i="5"/>
  <c r="S22" i="5"/>
  <c r="X9" i="5"/>
  <c r="K14" i="5"/>
  <c r="O22" i="5"/>
  <c r="X12" i="5"/>
  <c r="X8" i="5"/>
  <c r="W22" i="5"/>
  <c r="O14" i="5"/>
  <c r="X19" i="5"/>
  <c r="S14" i="5"/>
  <c r="X10" i="5"/>
  <c r="W14" i="5"/>
  <c r="X13" i="5"/>
  <c r="X19" i="4"/>
  <c r="X23" i="4"/>
  <c r="S21" i="4"/>
  <c r="X18" i="4"/>
  <c r="X12" i="4"/>
  <c r="X16" i="4"/>
  <c r="X8" i="4"/>
  <c r="X25" i="4"/>
  <c r="K21" i="4"/>
  <c r="O29" i="4"/>
  <c r="W29" i="4"/>
  <c r="W13" i="4"/>
  <c r="X11" i="4"/>
  <c r="S29" i="4"/>
  <c r="K29" i="4"/>
  <c r="K13" i="4"/>
  <c r="X9" i="4"/>
  <c r="X10" i="4"/>
  <c r="W21" i="4"/>
  <c r="X27" i="4"/>
  <c r="O21" i="4"/>
  <c r="X24" i="4"/>
  <c r="O13" i="4"/>
  <c r="S13" i="4"/>
  <c r="X19" i="3"/>
  <c r="X10" i="3"/>
  <c r="X13" i="3"/>
  <c r="X25" i="3"/>
  <c r="X28" i="3"/>
  <c r="X26" i="3"/>
  <c r="S30" i="3"/>
  <c r="X27" i="3"/>
  <c r="X17" i="3"/>
  <c r="W14" i="3"/>
  <c r="O14" i="3"/>
  <c r="X16" i="3"/>
  <c r="K22" i="3"/>
  <c r="O22" i="3"/>
  <c r="X20" i="3"/>
  <c r="S22" i="3"/>
  <c r="X21" i="3"/>
  <c r="K30" i="3"/>
  <c r="W22" i="3"/>
  <c r="K14" i="3"/>
  <c r="O30" i="3"/>
  <c r="W30" i="3"/>
  <c r="X43" i="2"/>
  <c r="W30" i="2"/>
  <c r="X27" i="2"/>
  <c r="X16" i="2"/>
  <c r="X33" i="2"/>
  <c r="X21" i="2"/>
  <c r="X25" i="2"/>
  <c r="X12" i="2"/>
  <c r="X13" i="2"/>
  <c r="X40" i="2"/>
  <c r="S14" i="2"/>
  <c r="S45" i="2"/>
  <c r="K14" i="2"/>
  <c r="X8" i="2"/>
  <c r="W45" i="2"/>
  <c r="X44" i="2"/>
  <c r="K30" i="2"/>
  <c r="X26" i="2"/>
  <c r="O14" i="2"/>
  <c r="X42" i="2"/>
  <c r="X32" i="2"/>
  <c r="O30" i="2"/>
  <c r="X35" i="2"/>
  <c r="X18" i="2"/>
  <c r="X20" i="2"/>
  <c r="X29" i="2"/>
  <c r="O22" i="2"/>
  <c r="O37" i="2"/>
  <c r="W37" i="2"/>
  <c r="S30" i="2"/>
  <c r="X11" i="2"/>
  <c r="S37" i="2"/>
  <c r="W14" i="2"/>
  <c r="K37" i="2"/>
  <c r="W22" i="2"/>
  <c r="K45" i="2"/>
  <c r="X41" i="2"/>
  <c r="X34" i="2"/>
  <c r="X19" i="2"/>
  <c r="S22" i="2"/>
  <c r="O45" i="2"/>
  <c r="X12" i="1"/>
  <c r="W35" i="1"/>
  <c r="K35" i="1"/>
  <c r="O35" i="1"/>
  <c r="X25" i="1"/>
  <c r="S30" i="1"/>
  <c r="X33" i="1"/>
  <c r="X26" i="1"/>
  <c r="S14" i="1"/>
  <c r="S35" i="1"/>
  <c r="W30" i="1"/>
  <c r="O14" i="1"/>
  <c r="X34" i="1"/>
  <c r="K14" i="1"/>
  <c r="X27" i="1"/>
  <c r="X32" i="1"/>
  <c r="W14" i="1"/>
  <c r="X11" i="1"/>
  <c r="X13" i="1"/>
  <c r="K30" i="1"/>
  <c r="O30" i="1"/>
  <c r="X28" i="1"/>
  <c r="X10" i="1"/>
  <c r="X29" i="1"/>
  <c r="X9" i="1"/>
  <c r="X10" i="2"/>
  <c r="K22" i="2"/>
  <c r="X24" i="1"/>
  <c r="X39" i="2"/>
  <c r="X24" i="2"/>
  <c r="X18" i="3"/>
  <c r="X8" i="3"/>
  <c r="X15" i="4"/>
  <c r="X26" i="4"/>
  <c r="X8" i="6"/>
  <c r="X8" i="1"/>
  <c r="X19" i="1"/>
  <c r="X24" i="3"/>
  <c r="X22" i="5" l="1"/>
  <c r="Y19" i="5" s="1"/>
  <c r="X45" i="2"/>
  <c r="Y42" i="2" s="1"/>
  <c r="X22" i="1"/>
  <c r="X37" i="2"/>
  <c r="Y36" i="2" s="1"/>
  <c r="X35" i="1"/>
  <c r="Y35" i="1" s="1"/>
  <c r="X14" i="1"/>
  <c r="Y10" i="1" s="1"/>
  <c r="X14" i="6"/>
  <c r="X14" i="5"/>
  <c r="Y11" i="5" s="1"/>
  <c r="X13" i="4"/>
  <c r="Y7" i="4" s="1"/>
  <c r="X29" i="4"/>
  <c r="Y24" i="4" s="1"/>
  <c r="X21" i="4"/>
  <c r="X30" i="3"/>
  <c r="Y26" i="3" s="1"/>
  <c r="X22" i="3"/>
  <c r="Y18" i="3" s="1"/>
  <c r="X14" i="3"/>
  <c r="X22" i="2"/>
  <c r="Y18" i="2" s="1"/>
  <c r="X30" i="2"/>
  <c r="X14" i="2"/>
  <c r="X30" i="1"/>
  <c r="Y23" i="1" s="1"/>
  <c r="Y44" i="2"/>
  <c r="Y21" i="5"/>
  <c r="Y10" i="4"/>
  <c r="Y8" i="4"/>
  <c r="Y20" i="1" l="1"/>
  <c r="Y19" i="1"/>
  <c r="Y18" i="1"/>
  <c r="Y13" i="4"/>
  <c r="Y22" i="4"/>
  <c r="Y23" i="4"/>
  <c r="Y25" i="4"/>
  <c r="Y9" i="4"/>
  <c r="Y29" i="4"/>
  <c r="Y28" i="4"/>
  <c r="Y27" i="4"/>
  <c r="Y26" i="4"/>
  <c r="Y11" i="4"/>
  <c r="Y12" i="4"/>
  <c r="Y17" i="5"/>
  <c r="Y16" i="5"/>
  <c r="Y22" i="5"/>
  <c r="Y18" i="5"/>
  <c r="Y15" i="5"/>
  <c r="Y20" i="5"/>
  <c r="Y17" i="3"/>
  <c r="Y22" i="3"/>
  <c r="Y21" i="3"/>
  <c r="Y15" i="3"/>
  <c r="Y19" i="3"/>
  <c r="Y23" i="3"/>
  <c r="Y29" i="3"/>
  <c r="Y28" i="3"/>
  <c r="Y27" i="3"/>
  <c r="Y30" i="3"/>
  <c r="Y24" i="3"/>
  <c r="Y25" i="3"/>
  <c r="Y39" i="2"/>
  <c r="Y45" i="2"/>
  <c r="Y40" i="2"/>
  <c r="Y41" i="2"/>
  <c r="Y38" i="2"/>
  <c r="Y37" i="2"/>
  <c r="Y43" i="2"/>
  <c r="Y16" i="2"/>
  <c r="Y15" i="2"/>
  <c r="Y22" i="2"/>
  <c r="Y17" i="2"/>
  <c r="Y20" i="2"/>
  <c r="Y21" i="2"/>
  <c r="Y34" i="2"/>
  <c r="Y31" i="2"/>
  <c r="Y35" i="2"/>
  <c r="Y32" i="2"/>
  <c r="Y33" i="2"/>
  <c r="Y22" i="1"/>
  <c r="Y16" i="1"/>
  <c r="Y17" i="1"/>
  <c r="Y15" i="1"/>
  <c r="Y21" i="1"/>
  <c r="Y9" i="1"/>
  <c r="Y11" i="1"/>
  <c r="Y34" i="1"/>
  <c r="Y33" i="1"/>
  <c r="Y32" i="1"/>
  <c r="Y25" i="1"/>
  <c r="Y27" i="1"/>
  <c r="Y30" i="1"/>
  <c r="Y14" i="5"/>
  <c r="Y8" i="5"/>
  <c r="Y7" i="5"/>
  <c r="Y10" i="5"/>
  <c r="Y9" i="5"/>
  <c r="Y13" i="5"/>
  <c r="Y12" i="5"/>
  <c r="Y8" i="1"/>
  <c r="Y12" i="1"/>
  <c r="Y31" i="1"/>
  <c r="Y7" i="1"/>
  <c r="Y14" i="1"/>
  <c r="Y19" i="2"/>
  <c r="Y24" i="1"/>
  <c r="Y29" i="1"/>
  <c r="Y26" i="1"/>
  <c r="Y13" i="1"/>
  <c r="Y28" i="1"/>
  <c r="Y10" i="6"/>
  <c r="Y8" i="6"/>
  <c r="Y13" i="6"/>
  <c r="Y11" i="6"/>
  <c r="Y9" i="6"/>
  <c r="Y7" i="6"/>
  <c r="Y12" i="6"/>
  <c r="Y14" i="6"/>
  <c r="Y21" i="4"/>
  <c r="Y14" i="4"/>
  <c r="Y19" i="4"/>
  <c r="Y17" i="4"/>
  <c r="Y15" i="4"/>
  <c r="Y20" i="4"/>
  <c r="Y18" i="4"/>
  <c r="Y16" i="4"/>
  <c r="Y16" i="3"/>
  <c r="Y20" i="3"/>
  <c r="Y12" i="3"/>
  <c r="Y10" i="3"/>
  <c r="Y9" i="3"/>
  <c r="Y8" i="3"/>
  <c r="Y7" i="3"/>
  <c r="Y13" i="3"/>
  <c r="Y11" i="3"/>
  <c r="Y14" i="3"/>
  <c r="Y7" i="2"/>
  <c r="Y12" i="2"/>
  <c r="Y10" i="2"/>
  <c r="Y14" i="2"/>
  <c r="Y8" i="2"/>
  <c r="Y13" i="2"/>
  <c r="Y11" i="2"/>
  <c r="Y9" i="2"/>
  <c r="Y27" i="2"/>
  <c r="Y30" i="2"/>
  <c r="Y25" i="2"/>
  <c r="Y23" i="2"/>
  <c r="Y28" i="2"/>
  <c r="Y26" i="2"/>
  <c r="Y24" i="2"/>
  <c r="Y29" i="2"/>
</calcChain>
</file>

<file path=xl/sharedStrings.xml><?xml version="1.0" encoding="utf-8"?>
<sst xmlns="http://schemas.openxmlformats.org/spreadsheetml/2006/main" count="533" uniqueCount="191">
  <si>
    <t>SGŽ Přebor Jihočeského kraje a Vysočiny - soutěž družstev</t>
  </si>
  <si>
    <t>20.11.2021</t>
  </si>
  <si>
    <t>VI. liga (VS0A)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</si>
  <si>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</si>
  <si>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</si>
  <si>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</si>
  <si>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</si>
  <si>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</si>
  <si>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</si>
  <si>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</si>
  <si>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</si>
  <si>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</si>
  <si>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</si>
  <si>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</si>
  <si>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</si>
  <si>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</si>
  <si>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</si>
  <si>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</si>
  <si>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řazení 1</t>
  </si>
  <si>
    <t>řazení 2</t>
  </si>
  <si>
    <t>řazení 3</t>
  </si>
  <si>
    <t>TJ Lokomotiva Veselí nad Lužnicí z.s.</t>
  </si>
  <si>
    <t>Hiršová Anna</t>
  </si>
  <si>
    <t>TJ Lokomotiva Veselí n. L.</t>
  </si>
  <si>
    <t>Urbanová M.</t>
  </si>
  <si>
    <t>Mylerová Luisa</t>
  </si>
  <si>
    <t>Táborská Anna Marie</t>
  </si>
  <si>
    <t>Turanová Bára</t>
  </si>
  <si>
    <t>Celkem</t>
  </si>
  <si>
    <t>TJ Slovan J.Hradec, z.s.</t>
  </si>
  <si>
    <t>Bílková Eva</t>
  </si>
  <si>
    <t>SG Pelhřimov</t>
  </si>
  <si>
    <t>Svobodovi</t>
  </si>
  <si>
    <t>Bendová Dora</t>
  </si>
  <si>
    <t>TJ Slovan J.Hradec</t>
  </si>
  <si>
    <t>Haneflová,Pavlíková Kešnarová</t>
  </si>
  <si>
    <t>Haneflová Zuzana</t>
  </si>
  <si>
    <t>Hemberová Vilma</t>
  </si>
  <si>
    <t>Jiráková,Parmová</t>
  </si>
  <si>
    <t>Kubíčková Viktorie</t>
  </si>
  <si>
    <t>Schneiderová Mariana</t>
  </si>
  <si>
    <t>Haneflová, Pavlíková Kešnarová</t>
  </si>
  <si>
    <t>TJ Spartak Trhové Sviny z.s.</t>
  </si>
  <si>
    <t>Sikorová Anna</t>
  </si>
  <si>
    <t>TJ Spartak MAS Sezimovo Ústí</t>
  </si>
  <si>
    <t>kolektiv trenérů</t>
  </si>
  <si>
    <t>Slámová Monika</t>
  </si>
  <si>
    <t>Steinbauer Melisa</t>
  </si>
  <si>
    <t>TJ Spartak Trhové Sviny</t>
  </si>
  <si>
    <t>Zdeňka Tisoňová</t>
  </si>
  <si>
    <t>Fialová Daniela</t>
  </si>
  <si>
    <t>Tisoňová Zdeňka</t>
  </si>
  <si>
    <t>Pitálková Terezie</t>
  </si>
  <si>
    <t>Tisoňova Zdeňka</t>
  </si>
  <si>
    <t>V. liga (ZP ČGF)</t>
  </si>
  <si>
    <t>Merkur České Budějovice, z.s.</t>
  </si>
  <si>
    <t>Beerová Anna</t>
  </si>
  <si>
    <t>Merkur ČB</t>
  </si>
  <si>
    <t>Imbrová</t>
  </si>
  <si>
    <t>Hosnedlová Adriana</t>
  </si>
  <si>
    <t>Kubičková Adina</t>
  </si>
  <si>
    <t>Štojdlová Stella</t>
  </si>
  <si>
    <t>Merkur České Budějovice, z.s. B</t>
  </si>
  <si>
    <t>Matoušová Magdaléna</t>
  </si>
  <si>
    <t>Fišerová, Pučejdlová</t>
  </si>
  <si>
    <t>Pitoňáková Beata</t>
  </si>
  <si>
    <t>Shonová Malvína</t>
  </si>
  <si>
    <t>Lukšová Tereza</t>
  </si>
  <si>
    <t>Hýblová Sofie</t>
  </si>
  <si>
    <t>Tělovýchovná jednota Spartak MAS Sezimovo Ústí z.s</t>
  </si>
  <si>
    <t>Švecová Dorota</t>
  </si>
  <si>
    <t>Šonková Anita</t>
  </si>
  <si>
    <t>Mansfeldová Adéla</t>
  </si>
  <si>
    <t>Drhová Kristýna</t>
  </si>
  <si>
    <t>Líkařová</t>
  </si>
  <si>
    <t>Dvořáková Julie</t>
  </si>
  <si>
    <t>Urbanová E.+T.</t>
  </si>
  <si>
    <t>Kopačková Eliška</t>
  </si>
  <si>
    <t>Novotná Sára</t>
  </si>
  <si>
    <t>Táborská Anna</t>
  </si>
  <si>
    <t>TJ Slovan J.Hradec, z.s. A</t>
  </si>
  <si>
    <t>Ammer Julie</t>
  </si>
  <si>
    <t>Fiedlerová Enola</t>
  </si>
  <si>
    <t>Dvořáková,Maryšková,Havelková</t>
  </si>
  <si>
    <t>Holická Tereza</t>
  </si>
  <si>
    <t>Dvořáková, Maryšková,Havelková</t>
  </si>
  <si>
    <t>Slámová Barbora</t>
  </si>
  <si>
    <t>Parmová, Jiráková</t>
  </si>
  <si>
    <t>TJ Slovan J.Hradec, z.s. B</t>
  </si>
  <si>
    <t>Regásková Julie</t>
  </si>
  <si>
    <t>Kolaříková Gabriela</t>
  </si>
  <si>
    <t>Hrubá Eliška</t>
  </si>
  <si>
    <t>Parmová,Jírová</t>
  </si>
  <si>
    <t>Ammer Anna</t>
  </si>
  <si>
    <t>IV. liga (ZP ČGF)</t>
  </si>
  <si>
    <t>Merkur České Budějovice A</t>
  </si>
  <si>
    <t>Bernardová Karolína</t>
  </si>
  <si>
    <t>Polívková, Vandělíková</t>
  </si>
  <si>
    <t>Kubešová Amálie</t>
  </si>
  <si>
    <t>Bago, Imbrová</t>
  </si>
  <si>
    <t>Lattnerová Elizabeth</t>
  </si>
  <si>
    <t>Vanišová Eliška</t>
  </si>
  <si>
    <t>Merkur České Budějovice B</t>
  </si>
  <si>
    <t>Janoušková Adéla</t>
  </si>
  <si>
    <t>Bago, Imbrová, Pučejdlová</t>
  </si>
  <si>
    <t>Nováková Isabela</t>
  </si>
  <si>
    <t>Pitrová Natálie</t>
  </si>
  <si>
    <t>Plonerová Linda</t>
  </si>
  <si>
    <t>Kolbová Simona</t>
  </si>
  <si>
    <t>Kopecká Aneta</t>
  </si>
  <si>
    <t>Mansfeldová Bára</t>
  </si>
  <si>
    <t>Sedláková Tereza</t>
  </si>
  <si>
    <t>Slabá Hana</t>
  </si>
  <si>
    <t>III. liga A (dle linie C)</t>
  </si>
  <si>
    <t>Kotalíková Diana</t>
  </si>
  <si>
    <t>Vesecká Sandra</t>
  </si>
  <si>
    <t>Vonešová Tereza</t>
  </si>
  <si>
    <t>Slabá Marie</t>
  </si>
  <si>
    <t>Rybáková Rozálie</t>
  </si>
  <si>
    <t>Havlíčková Anna</t>
  </si>
  <si>
    <t>Martínková Veronika</t>
  </si>
  <si>
    <t>Maryšková Nela</t>
  </si>
  <si>
    <t>Šímová Viktorie</t>
  </si>
  <si>
    <t>Belšánová, Dubová, Vybíralová</t>
  </si>
  <si>
    <t>Šímová Zuzana</t>
  </si>
  <si>
    <t>Hanzalová Elisabeta</t>
  </si>
  <si>
    <t>Hromádková Veronika</t>
  </si>
  <si>
    <t>Jenknerová Karolína</t>
  </si>
  <si>
    <t>Prachařová Martina</t>
  </si>
  <si>
    <t>Tisoňová Šárka</t>
  </si>
  <si>
    <t>II liga (ZP ČGF)</t>
  </si>
  <si>
    <t>Bagová Nikola</t>
  </si>
  <si>
    <t>Bucharová Tereza</t>
  </si>
  <si>
    <t>Pučejdlová Zuzana</t>
  </si>
  <si>
    <t>Šůnová Laura</t>
  </si>
  <si>
    <t>Vlažná Tina</t>
  </si>
  <si>
    <t>Dvořáková Barbora</t>
  </si>
  <si>
    <t>Belšánová,Dubová, Vybíralová</t>
  </si>
  <si>
    <t>Holická Anna</t>
  </si>
  <si>
    <t>Kešnarová Barbora</t>
  </si>
  <si>
    <t>Maryšková Karolína</t>
  </si>
  <si>
    <t>Vybíralová Kateřina</t>
  </si>
  <si>
    <t>Belšánová,Dubová,Vybíralová</t>
  </si>
  <si>
    <t>III. liga B (dle linie C)</t>
  </si>
  <si>
    <t>Dračková Lajla</t>
  </si>
  <si>
    <t>Sedláková Kateřina</t>
  </si>
  <si>
    <t>Štemberková Eva</t>
  </si>
  <si>
    <t>Sikorová Adéla</t>
  </si>
  <si>
    <t>poznámka</t>
  </si>
  <si>
    <t>oddil</t>
  </si>
  <si>
    <t>Novotná Iva</t>
  </si>
  <si>
    <t>Ředitel závodu: Čestmír Cepák</t>
  </si>
  <si>
    <t>Hlavní rozhodčí: Novotná Iva</t>
  </si>
  <si>
    <t>SEZNAM ROZHODČÍCH</t>
  </si>
  <si>
    <t>Pavlíková Kešnarová Alena</t>
  </si>
  <si>
    <t>přeskok D1, E1</t>
  </si>
  <si>
    <t>TJ Slovan Jindřichův Hradec</t>
  </si>
  <si>
    <t>Polívková Irena</t>
  </si>
  <si>
    <t>TJ Merkur České Budějovice</t>
  </si>
  <si>
    <t>Hálová Michaela</t>
  </si>
  <si>
    <t>přeskok E3</t>
  </si>
  <si>
    <t>přeskok E4</t>
  </si>
  <si>
    <t>TJ Šumavan Vimperk</t>
  </si>
  <si>
    <t>bradla D1, E1</t>
  </si>
  <si>
    <t>TJ Lokomotiva Veselí n.Lužnicí</t>
  </si>
  <si>
    <t>bradla E3</t>
  </si>
  <si>
    <t>Vonešová Pavla</t>
  </si>
  <si>
    <t>bradla E4</t>
  </si>
  <si>
    <t>kladina D1, E1</t>
  </si>
  <si>
    <t>kladina D2, E1</t>
  </si>
  <si>
    <t>Vybíralová Michaela</t>
  </si>
  <si>
    <t>kladina E2</t>
  </si>
  <si>
    <t>Vobořilová Dita</t>
  </si>
  <si>
    <t>kladina E3</t>
  </si>
  <si>
    <t>Smoleňová Kateřina</t>
  </si>
  <si>
    <t>kladina E4</t>
  </si>
  <si>
    <t>Haneflová Kristýna</t>
  </si>
  <si>
    <t>prostná  D1, E1</t>
  </si>
  <si>
    <t>Kotlíková Marie</t>
  </si>
  <si>
    <t>Dvořáková Jiřina</t>
  </si>
  <si>
    <t>Svobodová Štěpánka</t>
  </si>
  <si>
    <t>prostná  E3</t>
  </si>
  <si>
    <t>Líkařová Monika</t>
  </si>
  <si>
    <t>prostná  E4</t>
  </si>
  <si>
    <t>Fišerová Petra</t>
  </si>
  <si>
    <t>přeskok E2</t>
  </si>
  <si>
    <t>Rajková Eva</t>
  </si>
  <si>
    <t>Kubešová Martina</t>
  </si>
  <si>
    <t>bradla D2, E2</t>
  </si>
  <si>
    <t>Drdová Michaela</t>
  </si>
  <si>
    <t>prostná  D2,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</si>
</sst>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0" fontId="4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0" fillId="0" borderId="0" xfId="0" applyFont="1" applyBorder="1"/>
    <xf numFmtId="0" fontId="11" fillId="0" borderId="0" xfId="0" applyFont="1" applyBorder="1"/>
    <xf numFmtId="0" fontId="10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0" fillId="4" borderId="4" xfId="0" applyFont="1" applyFill="1" applyBorder="1"/>
    <xf numFmtId="0" fontId="11" fillId="4" borderId="5" xfId="0" applyFont="1" applyFill="1" applyBorder="1"/>
    <xf numFmtId="0" fontId="11" fillId="4" borderId="6" xfId="0" applyFont="1" applyFill="1" applyBorder="1"/>
    <xf numFmtId="0" fontId="10" fillId="4" borderId="7" xfId="0" applyFont="1" applyFill="1" applyBorder="1"/>
    <xf numFmtId="0" fontId="11" fillId="4" borderId="9" xfId="0" applyFont="1" applyFill="1" applyBorder="1"/>
    <xf numFmtId="0" fontId="11" fillId="4" borderId="8" xfId="0" applyFont="1" applyFill="1" applyBorder="1"/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2738D62-502C-426C-940A-0FBD59EB4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7022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687C60A-C0BE-4582-92D2-63E2B4AE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5904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A184E58-4D95-4EBE-BE0A-9DF1307D2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4786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DF3B78E-C5B7-49BF-9386-0306C2846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53668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C9057FA-9480-41B6-8FF2-604B09B35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264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A991E0D-240F-4C8C-9675-FD044E4C9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146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0ED7282-BC46-4D96-A97C-52CEDCFFF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6028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FCBA1D5-2A03-40FE-9962-99E27BB7C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84910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DB4AFA2-95E7-49EE-BF3E-C4DE50092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264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32B6C69-A8BD-4E5D-AA45-235C56882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146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06C4E43-9DD0-4F61-9810-813BDFB52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6028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853A104-838A-4233-88F5-F9046992D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84910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24A9589-9AAB-4A5A-8C3E-3BC54D4A4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264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F2A927C-5201-4F5F-B5E7-867D978B4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146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6215C38-4E07-4F6F-A7D6-6D87A3567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6028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4A7B0E4-6563-41E3-9318-F41A5AA9F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84910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868B7B-5EBD-4C8B-BD1E-3DB94CBC4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264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E6498C3-DDB3-4FE4-A70F-53969B65E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146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8E8F1F7-6A25-46FF-BF21-341602AA1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6028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6839AEF-0EE5-4CE4-A069-5A1C659F6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849100" y="457200"/>
          <a:ext cx="630989" cy="3928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100638</xdr:colOff>
      <xdr:row>3</xdr:row>
      <xdr:rowOff>181012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81019D8-639D-4DA1-A7D2-427997C4C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2640" y="457200"/>
          <a:ext cx="649278" cy="4096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51867</xdr:colOff>
      <xdr:row>3</xdr:row>
      <xdr:rowOff>158149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3A6C149-6578-474F-9A67-D51061C41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1460" y="457200"/>
          <a:ext cx="600507" cy="3867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19</xdr:col>
      <xdr:colOff>100638</xdr:colOff>
      <xdr:row>3</xdr:row>
      <xdr:rowOff>164246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835B99B-25A7-412D-97B8-09FD7A964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60280" y="457200"/>
          <a:ext cx="649278" cy="3928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23</xdr:col>
      <xdr:colOff>82349</xdr:colOff>
      <xdr:row>3</xdr:row>
      <xdr:rowOff>164246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DED8C03-A3B7-4601-9246-F4A96863B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849100" y="457200"/>
          <a:ext cx="630989" cy="392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5"/>
  <sheetViews>
    <sheetView tabSelected="1" workbookViewId="0">
      <pane ySplit="6" topLeftCell="A7" activePane="bottomLeft" state="frozen"/>
      <selection pane="bottomLeft" activeCell="O48" sqref="O48"/>
    </sheetView>
  </sheetViews>
  <sheetFormatPr defaultRowHeight="14.4" x14ac:dyDescent="0.3"/>
  <cols>
    <col min="1" max="1" width="6.109375" customWidth="1"/>
    <col min="2" max="3" width="10" hidden="1" customWidth="1"/>
    <col min="4" max="4" width="19" customWidth="1"/>
    <col min="5" max="5" width="6" customWidth="1"/>
    <col min="6" max="6" width="15.88671875" customWidth="1"/>
    <col min="7" max="7" width="15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6.33203125" hidden="1" customWidth="1"/>
    <col min="26" max="26" width="8.5546875" hidden="1" customWidth="1"/>
    <col min="27" max="27" width="5.88671875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151</v>
      </c>
    </row>
    <row r="3" spans="1:27" ht="18" x14ac:dyDescent="0.35">
      <c r="D3" s="1" t="s">
        <v>2</v>
      </c>
      <c r="G3" s="10" t="s">
        <v>152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4164</v>
      </c>
      <c r="C7" s="3">
        <v>4792</v>
      </c>
      <c r="D7" s="3" t="s">
        <v>29</v>
      </c>
      <c r="E7" s="3"/>
      <c r="F7" s="8"/>
      <c r="G7" s="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190.35</v>
      </c>
      <c r="Z7" t="str">
        <f>D7</f>
        <v>TJ Slovan J.Hradec, z.s.</v>
      </c>
      <c r="AA7">
        <v>1</v>
      </c>
    </row>
    <row r="8" spans="1:27" x14ac:dyDescent="0.3">
      <c r="B8">
        <v>225939</v>
      </c>
      <c r="C8">
        <v>5185</v>
      </c>
      <c r="D8" t="s">
        <v>30</v>
      </c>
      <c r="E8">
        <v>2013</v>
      </c>
      <c r="F8" s="6" t="s">
        <v>31</v>
      </c>
      <c r="G8" s="6" t="s">
        <v>32</v>
      </c>
      <c r="H8" s="4">
        <v>0</v>
      </c>
      <c r="I8" s="4">
        <v>9</v>
      </c>
      <c r="J8" s="4">
        <v>0</v>
      </c>
      <c r="K8" s="5">
        <f t="shared" ref="K8:K13" si="0">H8+I8-J8</f>
        <v>9</v>
      </c>
      <c r="L8" s="4">
        <v>10</v>
      </c>
      <c r="M8" s="4">
        <v>8.65</v>
      </c>
      <c r="N8" s="4">
        <v>0</v>
      </c>
      <c r="O8" s="5">
        <f t="shared" ref="O8:O13" si="1">L8+M8-N8</f>
        <v>18.649999999999999</v>
      </c>
      <c r="P8" s="4">
        <v>10</v>
      </c>
      <c r="Q8" s="4">
        <v>8.0500000000000007</v>
      </c>
      <c r="R8" s="4">
        <v>0</v>
      </c>
      <c r="S8" s="5">
        <f t="shared" ref="S8:S13" si="2">P8+Q8-R8</f>
        <v>18.05</v>
      </c>
      <c r="T8" s="4">
        <v>0</v>
      </c>
      <c r="U8" s="4">
        <v>0</v>
      </c>
      <c r="V8" s="4">
        <v>0</v>
      </c>
      <c r="W8" s="5">
        <f t="shared" ref="W8:W13" si="3">T8+U8-V8</f>
        <v>0</v>
      </c>
      <c r="X8" s="5">
        <f t="shared" ref="X8:X14" si="4">K8+O8+S8+W8</f>
        <v>45.7</v>
      </c>
      <c r="Y8">
        <f>X14</f>
        <v>190.35</v>
      </c>
      <c r="Z8" t="str">
        <f>D7</f>
        <v>TJ Slovan J.Hradec, z.s.</v>
      </c>
      <c r="AA8">
        <v>2</v>
      </c>
    </row>
    <row r="9" spans="1:27" x14ac:dyDescent="0.3">
      <c r="B9">
        <v>811113</v>
      </c>
      <c r="C9">
        <v>4792</v>
      </c>
      <c r="D9" t="s">
        <v>33</v>
      </c>
      <c r="E9">
        <v>2014</v>
      </c>
      <c r="F9" s="6" t="s">
        <v>34</v>
      </c>
      <c r="G9" s="9" t="s">
        <v>35</v>
      </c>
      <c r="H9" s="4">
        <v>0</v>
      </c>
      <c r="I9" s="4">
        <v>9.1</v>
      </c>
      <c r="J9" s="4">
        <v>0</v>
      </c>
      <c r="K9" s="5">
        <f t="shared" si="0"/>
        <v>9.1</v>
      </c>
      <c r="L9" s="4">
        <v>0</v>
      </c>
      <c r="M9" s="4">
        <v>0</v>
      </c>
      <c r="N9" s="4">
        <v>0</v>
      </c>
      <c r="O9" s="5">
        <f t="shared" si="1"/>
        <v>0</v>
      </c>
      <c r="P9" s="4">
        <v>10</v>
      </c>
      <c r="Q9" s="4">
        <v>7.1</v>
      </c>
      <c r="R9" s="4">
        <v>0</v>
      </c>
      <c r="S9" s="5">
        <f t="shared" si="2"/>
        <v>17.100000000000001</v>
      </c>
      <c r="T9" s="4">
        <v>10</v>
      </c>
      <c r="U9" s="4">
        <v>7.7</v>
      </c>
      <c r="V9" s="4">
        <v>0</v>
      </c>
      <c r="W9" s="5">
        <f t="shared" si="3"/>
        <v>17.7</v>
      </c>
      <c r="X9" s="5">
        <f t="shared" si="4"/>
        <v>43.900000000000006</v>
      </c>
      <c r="Y9">
        <f>X14</f>
        <v>190.35</v>
      </c>
      <c r="Z9" t="str">
        <f>D7</f>
        <v>TJ Slovan J.Hradec, z.s.</v>
      </c>
      <c r="AA9">
        <v>3</v>
      </c>
    </row>
    <row r="10" spans="1:27" x14ac:dyDescent="0.3">
      <c r="B10">
        <v>802359</v>
      </c>
      <c r="C10">
        <v>4792</v>
      </c>
      <c r="D10" t="s">
        <v>36</v>
      </c>
      <c r="E10">
        <v>2014</v>
      </c>
      <c r="F10" s="6" t="s">
        <v>34</v>
      </c>
      <c r="G10" s="9" t="s">
        <v>35</v>
      </c>
      <c r="H10" s="4">
        <v>0</v>
      </c>
      <c r="I10" s="4">
        <v>9.1999999999999993</v>
      </c>
      <c r="J10" s="4">
        <v>0</v>
      </c>
      <c r="K10" s="5">
        <f t="shared" si="0"/>
        <v>9.1999999999999993</v>
      </c>
      <c r="L10" s="4">
        <v>10</v>
      </c>
      <c r="M10" s="4">
        <v>8.8000000000000007</v>
      </c>
      <c r="N10" s="4">
        <v>0</v>
      </c>
      <c r="O10" s="5">
        <f t="shared" si="1"/>
        <v>18.8</v>
      </c>
      <c r="P10" s="4">
        <v>10</v>
      </c>
      <c r="Q10" s="4">
        <v>7.25</v>
      </c>
      <c r="R10" s="4">
        <v>0</v>
      </c>
      <c r="S10" s="5">
        <f t="shared" si="2"/>
        <v>17.25</v>
      </c>
      <c r="T10" s="4">
        <v>10</v>
      </c>
      <c r="U10" s="4">
        <v>8</v>
      </c>
      <c r="V10" s="4">
        <v>0</v>
      </c>
      <c r="W10" s="5">
        <f t="shared" si="3"/>
        <v>18</v>
      </c>
      <c r="X10" s="5">
        <f t="shared" si="4"/>
        <v>63.25</v>
      </c>
      <c r="Y10">
        <f>X14</f>
        <v>190.35</v>
      </c>
      <c r="Z10" t="str">
        <f>D7</f>
        <v>TJ Slovan J.Hradec, z.s.</v>
      </c>
      <c r="AA10">
        <v>4</v>
      </c>
    </row>
    <row r="11" spans="1:27" x14ac:dyDescent="0.3">
      <c r="B11">
        <v>315545</v>
      </c>
      <c r="C11">
        <v>4792</v>
      </c>
      <c r="D11" t="s">
        <v>37</v>
      </c>
      <c r="E11">
        <v>2013</v>
      </c>
      <c r="F11" s="6" t="s">
        <v>34</v>
      </c>
      <c r="G11" s="6" t="s">
        <v>38</v>
      </c>
      <c r="H11" s="4">
        <v>0</v>
      </c>
      <c r="I11" s="4">
        <v>0</v>
      </c>
      <c r="J11" s="4">
        <v>0</v>
      </c>
      <c r="K11" s="5">
        <f t="shared" si="0"/>
        <v>0</v>
      </c>
      <c r="L11" s="4">
        <v>10</v>
      </c>
      <c r="M11" s="4">
        <v>7.5</v>
      </c>
      <c r="N11" s="4">
        <v>0</v>
      </c>
      <c r="O11" s="5">
        <f t="shared" si="1"/>
        <v>17.5</v>
      </c>
      <c r="P11" s="4">
        <v>0</v>
      </c>
      <c r="Q11" s="4">
        <v>0</v>
      </c>
      <c r="R11" s="4">
        <v>0</v>
      </c>
      <c r="S11" s="5">
        <f t="shared" si="2"/>
        <v>0</v>
      </c>
      <c r="T11" s="4">
        <v>0</v>
      </c>
      <c r="U11" s="4">
        <v>0</v>
      </c>
      <c r="V11" s="4">
        <v>0</v>
      </c>
      <c r="W11" s="5">
        <f t="shared" si="3"/>
        <v>0</v>
      </c>
      <c r="X11" s="5">
        <f t="shared" si="4"/>
        <v>17.5</v>
      </c>
      <c r="Y11">
        <f>X14</f>
        <v>190.35</v>
      </c>
      <c r="Z11" t="str">
        <f>D7</f>
        <v>TJ Slovan J.Hradec, z.s.</v>
      </c>
      <c r="AA11">
        <v>5</v>
      </c>
    </row>
    <row r="12" spans="1:27" x14ac:dyDescent="0.3">
      <c r="B12">
        <v>465467</v>
      </c>
      <c r="C12">
        <v>4792</v>
      </c>
      <c r="D12" t="s">
        <v>39</v>
      </c>
      <c r="E12">
        <v>2014</v>
      </c>
      <c r="F12" s="6" t="s">
        <v>34</v>
      </c>
      <c r="G12" s="9" t="s">
        <v>35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10</v>
      </c>
      <c r="M12" s="4">
        <v>8.65</v>
      </c>
      <c r="N12" s="4">
        <v>0</v>
      </c>
      <c r="O12" s="5">
        <f t="shared" si="1"/>
        <v>18.649999999999999</v>
      </c>
      <c r="P12" s="4">
        <v>10</v>
      </c>
      <c r="Q12" s="4">
        <v>8.65</v>
      </c>
      <c r="R12" s="4">
        <v>0</v>
      </c>
      <c r="S12" s="5">
        <f t="shared" si="2"/>
        <v>18.649999999999999</v>
      </c>
      <c r="T12" s="4">
        <v>10</v>
      </c>
      <c r="U12" s="4">
        <v>7.3</v>
      </c>
      <c r="V12" s="4">
        <v>0</v>
      </c>
      <c r="W12" s="5">
        <f t="shared" si="3"/>
        <v>17.3</v>
      </c>
      <c r="X12" s="5">
        <f t="shared" si="4"/>
        <v>54.599999999999994</v>
      </c>
      <c r="Y12">
        <f>X14</f>
        <v>190.35</v>
      </c>
      <c r="Z12" t="str">
        <f>D7</f>
        <v>TJ Slovan J.Hradec, z.s.</v>
      </c>
      <c r="AA12">
        <v>6</v>
      </c>
    </row>
    <row r="13" spans="1:27" x14ac:dyDescent="0.3">
      <c r="B13">
        <v>400078</v>
      </c>
      <c r="C13">
        <v>4792</v>
      </c>
      <c r="D13" t="s">
        <v>40</v>
      </c>
      <c r="E13">
        <v>2014</v>
      </c>
      <c r="F13" s="6" t="s">
        <v>34</v>
      </c>
      <c r="G13" s="9" t="s">
        <v>41</v>
      </c>
      <c r="H13" s="4">
        <v>0</v>
      </c>
      <c r="I13" s="4">
        <v>8.1999999999999993</v>
      </c>
      <c r="J13" s="4">
        <v>0</v>
      </c>
      <c r="K13" s="5">
        <f t="shared" si="0"/>
        <v>8.1999999999999993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10</v>
      </c>
      <c r="U13" s="4">
        <v>6.7</v>
      </c>
      <c r="V13" s="4">
        <v>0</v>
      </c>
      <c r="W13" s="5">
        <f t="shared" si="3"/>
        <v>16.7</v>
      </c>
      <c r="X13" s="5">
        <f t="shared" si="4"/>
        <v>24.9</v>
      </c>
      <c r="Y13">
        <f>X14</f>
        <v>190.35</v>
      </c>
      <c r="Z13" t="str">
        <f>D7</f>
        <v>TJ Slovan J.Hradec, z.s.</v>
      </c>
      <c r="AA13">
        <v>7</v>
      </c>
    </row>
    <row r="14" spans="1:27" x14ac:dyDescent="0.3">
      <c r="A14" s="5"/>
      <c r="B14" s="5"/>
      <c r="C14" s="5"/>
      <c r="D14" s="5" t="s">
        <v>28</v>
      </c>
      <c r="E14" s="5"/>
      <c r="F14" s="7"/>
      <c r="G14" s="7"/>
      <c r="H14" s="5"/>
      <c r="I14" s="5"/>
      <c r="J14" s="5">
        <v>0</v>
      </c>
      <c r="K14" s="5">
        <f>LARGE(K8:K13,3)+LARGE(K8:K13,2)+LARGE(K8:K13,1)-J14</f>
        <v>27.3</v>
      </c>
      <c r="L14" s="5"/>
      <c r="M14" s="5"/>
      <c r="N14" s="5">
        <v>0</v>
      </c>
      <c r="O14" s="5">
        <f>LARGE(O8:O13,3)+LARGE(O8:O13,2)+LARGE(O8:O13,1)-N14</f>
        <v>56.099999999999994</v>
      </c>
      <c r="P14" s="5"/>
      <c r="Q14" s="5"/>
      <c r="R14" s="5">
        <v>0</v>
      </c>
      <c r="S14" s="5">
        <f>LARGE(S8:S13,3)+LARGE(S8:S13,2)+LARGE(S8:S13,1)-R14</f>
        <v>53.949999999999996</v>
      </c>
      <c r="T14" s="5"/>
      <c r="U14" s="5"/>
      <c r="V14" s="5">
        <v>0</v>
      </c>
      <c r="W14" s="5">
        <f>LARGE(W8:W13,3)+LARGE(W8:W13,2)+LARGE(W8:W13,1)-V14</f>
        <v>53</v>
      </c>
      <c r="X14" s="5">
        <f t="shared" si="4"/>
        <v>190.35</v>
      </c>
      <c r="Y14">
        <f>X14</f>
        <v>190.35</v>
      </c>
      <c r="Z14" t="str">
        <f>D7</f>
        <v>TJ Slovan J.Hradec, z.s.</v>
      </c>
      <c r="AA14">
        <v>8</v>
      </c>
    </row>
    <row r="15" spans="1:27" x14ac:dyDescent="0.3">
      <c r="A15" s="3">
        <v>2</v>
      </c>
      <c r="B15" s="3">
        <v>4210</v>
      </c>
      <c r="C15" s="3">
        <v>1482</v>
      </c>
      <c r="D15" s="3" t="s">
        <v>69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>
        <f>X22</f>
        <v>184.54999999999998</v>
      </c>
      <c r="Z15" t="str">
        <f>D15</f>
        <v>Tělovýchovná jednota Spartak MAS Sezimovo Ústí z.s</v>
      </c>
      <c r="AA15">
        <v>1</v>
      </c>
    </row>
    <row r="16" spans="1:27" x14ac:dyDescent="0.3">
      <c r="B16">
        <v>792935</v>
      </c>
      <c r="C16">
        <v>1482</v>
      </c>
      <c r="D16" t="s">
        <v>70</v>
      </c>
      <c r="E16">
        <v>2013</v>
      </c>
      <c r="F16" s="9" t="s">
        <v>44</v>
      </c>
      <c r="G16" s="6" t="s">
        <v>45</v>
      </c>
      <c r="H16" s="4">
        <v>0</v>
      </c>
      <c r="I16" s="4">
        <v>8.6</v>
      </c>
      <c r="J16" s="4">
        <v>0</v>
      </c>
      <c r="K16" s="5">
        <f t="shared" ref="K16:K21" si="5">H16+I16-J16</f>
        <v>8.6</v>
      </c>
      <c r="L16" s="4">
        <v>10</v>
      </c>
      <c r="M16" s="4">
        <v>8.25</v>
      </c>
      <c r="N16" s="4">
        <v>0</v>
      </c>
      <c r="O16" s="5">
        <f t="shared" ref="O16:O21" si="6">L16+M16-N16</f>
        <v>18.25</v>
      </c>
      <c r="P16" s="4">
        <v>10</v>
      </c>
      <c r="Q16" s="4">
        <v>5.75</v>
      </c>
      <c r="R16" s="4">
        <v>0</v>
      </c>
      <c r="S16" s="5">
        <f t="shared" ref="S16:S21" si="7">P16+Q16-R16</f>
        <v>15.75</v>
      </c>
      <c r="T16" s="4">
        <v>10</v>
      </c>
      <c r="U16" s="4">
        <v>7.15</v>
      </c>
      <c r="V16" s="4">
        <v>0</v>
      </c>
      <c r="W16" s="5">
        <f t="shared" ref="W16:W21" si="8">T16+U16-V16</f>
        <v>17.149999999999999</v>
      </c>
      <c r="X16" s="5">
        <f t="shared" ref="X16:X22" si="9">K16+O16+S16+W16</f>
        <v>59.75</v>
      </c>
      <c r="Y16">
        <f>X22</f>
        <v>184.54999999999998</v>
      </c>
      <c r="Z16" t="str">
        <f>D15</f>
        <v>Tělovýchovná jednota Spartak MAS Sezimovo Ústí z.s</v>
      </c>
      <c r="AA16">
        <v>2</v>
      </c>
    </row>
    <row r="17" spans="1:27" x14ac:dyDescent="0.3">
      <c r="B17">
        <v>852769</v>
      </c>
      <c r="C17">
        <v>1482</v>
      </c>
      <c r="D17" t="s">
        <v>71</v>
      </c>
      <c r="E17">
        <v>2013</v>
      </c>
      <c r="F17" s="9" t="s">
        <v>44</v>
      </c>
      <c r="G17" s="6" t="s">
        <v>45</v>
      </c>
      <c r="H17" s="4">
        <v>0</v>
      </c>
      <c r="I17" s="4">
        <v>8.5</v>
      </c>
      <c r="J17" s="4">
        <v>0</v>
      </c>
      <c r="K17" s="5">
        <f t="shared" si="5"/>
        <v>8.5</v>
      </c>
      <c r="L17" s="4">
        <v>10</v>
      </c>
      <c r="M17" s="4">
        <v>8.5500000000000007</v>
      </c>
      <c r="N17" s="4">
        <v>0</v>
      </c>
      <c r="O17" s="5">
        <f t="shared" si="6"/>
        <v>18.55</v>
      </c>
      <c r="P17" s="4">
        <v>10</v>
      </c>
      <c r="Q17" s="4">
        <v>8.35</v>
      </c>
      <c r="R17" s="4">
        <v>0</v>
      </c>
      <c r="S17" s="5">
        <f t="shared" si="7"/>
        <v>18.350000000000001</v>
      </c>
      <c r="T17" s="4">
        <v>10</v>
      </c>
      <c r="U17" s="4">
        <v>7.65</v>
      </c>
      <c r="V17" s="4">
        <v>0</v>
      </c>
      <c r="W17" s="5">
        <f t="shared" si="8"/>
        <v>17.649999999999999</v>
      </c>
      <c r="X17" s="5">
        <f t="shared" si="9"/>
        <v>63.050000000000004</v>
      </c>
      <c r="Y17">
        <f>X22</f>
        <v>184.54999999999998</v>
      </c>
      <c r="Z17" t="str">
        <f>D15</f>
        <v>Tělovýchovná jednota Spartak MAS Sezimovo Ústí z.s</v>
      </c>
      <c r="AA17">
        <v>3</v>
      </c>
    </row>
    <row r="18" spans="1:27" x14ac:dyDescent="0.3">
      <c r="B18">
        <v>926595</v>
      </c>
      <c r="C18">
        <v>1482</v>
      </c>
      <c r="D18" t="s">
        <v>72</v>
      </c>
      <c r="E18">
        <v>2013</v>
      </c>
      <c r="F18" s="9" t="s">
        <v>44</v>
      </c>
      <c r="G18" s="6" t="s">
        <v>45</v>
      </c>
      <c r="H18" s="4">
        <v>0</v>
      </c>
      <c r="I18" s="4">
        <v>9</v>
      </c>
      <c r="J18" s="4">
        <v>0</v>
      </c>
      <c r="K18" s="5">
        <f t="shared" si="5"/>
        <v>9</v>
      </c>
      <c r="L18" s="4">
        <v>10</v>
      </c>
      <c r="M18" s="4">
        <v>8.8000000000000007</v>
      </c>
      <c r="N18" s="4">
        <v>0</v>
      </c>
      <c r="O18" s="5">
        <f t="shared" si="6"/>
        <v>18.8</v>
      </c>
      <c r="P18" s="4">
        <v>9</v>
      </c>
      <c r="Q18" s="4">
        <v>7.95</v>
      </c>
      <c r="R18" s="4">
        <v>0</v>
      </c>
      <c r="S18" s="5">
        <f t="shared" si="7"/>
        <v>16.95</v>
      </c>
      <c r="T18" s="4">
        <v>0</v>
      </c>
      <c r="U18" s="4">
        <v>0</v>
      </c>
      <c r="V18" s="4">
        <v>0</v>
      </c>
      <c r="W18" s="5">
        <f t="shared" si="8"/>
        <v>0</v>
      </c>
      <c r="X18" s="5">
        <f t="shared" si="9"/>
        <v>44.75</v>
      </c>
      <c r="Y18" s="28">
        <f>X22</f>
        <v>184.54999999999998</v>
      </c>
      <c r="Z18" t="str">
        <f>D15</f>
        <v>Tělovýchovná jednota Spartak MAS Sezimovo Ústí z.s</v>
      </c>
      <c r="AA18">
        <v>4</v>
      </c>
    </row>
    <row r="19" spans="1:27" x14ac:dyDescent="0.3">
      <c r="B19">
        <v>652366</v>
      </c>
      <c r="C19">
        <v>1482</v>
      </c>
      <c r="D19" t="s">
        <v>43</v>
      </c>
      <c r="E19">
        <v>2014</v>
      </c>
      <c r="F19" s="9" t="s">
        <v>44</v>
      </c>
      <c r="G19" s="6" t="s">
        <v>45</v>
      </c>
      <c r="H19" s="4">
        <v>0</v>
      </c>
      <c r="I19" s="4">
        <v>0</v>
      </c>
      <c r="J19" s="4">
        <v>0</v>
      </c>
      <c r="K19" s="5">
        <f t="shared" si="5"/>
        <v>0</v>
      </c>
      <c r="L19" s="4">
        <v>10</v>
      </c>
      <c r="M19" s="4">
        <v>8.6999999999999993</v>
      </c>
      <c r="N19" s="4">
        <v>0</v>
      </c>
      <c r="O19" s="5">
        <f t="shared" si="6"/>
        <v>18.7</v>
      </c>
      <c r="P19" s="4">
        <v>8.5</v>
      </c>
      <c r="Q19" s="4">
        <v>7.25</v>
      </c>
      <c r="R19" s="4">
        <v>0</v>
      </c>
      <c r="S19" s="5">
        <f t="shared" si="7"/>
        <v>15.75</v>
      </c>
      <c r="T19" s="4">
        <v>10</v>
      </c>
      <c r="U19" s="4">
        <v>5.4</v>
      </c>
      <c r="V19" s="4">
        <v>0</v>
      </c>
      <c r="W19" s="5">
        <f t="shared" si="8"/>
        <v>15.4</v>
      </c>
      <c r="X19" s="5">
        <f t="shared" si="9"/>
        <v>49.85</v>
      </c>
      <c r="Y19" s="28">
        <f>X22</f>
        <v>184.54999999999998</v>
      </c>
      <c r="Z19" t="str">
        <f>D15</f>
        <v>Tělovýchovná jednota Spartak MAS Sezimovo Ústí z.s</v>
      </c>
      <c r="AA19">
        <v>5</v>
      </c>
    </row>
    <row r="20" spans="1:27" x14ac:dyDescent="0.3">
      <c r="B20">
        <v>706247</v>
      </c>
      <c r="C20">
        <v>1482</v>
      </c>
      <c r="D20" t="s">
        <v>46</v>
      </c>
      <c r="E20">
        <v>2013</v>
      </c>
      <c r="F20" s="9" t="s">
        <v>44</v>
      </c>
      <c r="G20" s="6" t="s">
        <v>45</v>
      </c>
      <c r="H20" s="4">
        <v>0</v>
      </c>
      <c r="I20" s="4">
        <v>8.9</v>
      </c>
      <c r="J20" s="4">
        <v>0</v>
      </c>
      <c r="K20" s="5">
        <f t="shared" si="5"/>
        <v>8.9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10</v>
      </c>
      <c r="U20" s="4">
        <v>6.15</v>
      </c>
      <c r="V20" s="4">
        <v>0</v>
      </c>
      <c r="W20" s="5">
        <f t="shared" si="8"/>
        <v>16.149999999999999</v>
      </c>
      <c r="X20" s="5">
        <f t="shared" si="9"/>
        <v>25.049999999999997</v>
      </c>
      <c r="Y20" s="28">
        <f>X22</f>
        <v>184.54999999999998</v>
      </c>
      <c r="Z20" t="str">
        <f>D15</f>
        <v>Tělovýchovná jednota Spartak MAS Sezimovo Ústí z.s</v>
      </c>
      <c r="AA20">
        <v>6</v>
      </c>
    </row>
    <row r="21" spans="1:27" x14ac:dyDescent="0.3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Y21">
        <f>X22</f>
        <v>184.54999999999998</v>
      </c>
      <c r="Z21" t="str">
        <f>D15</f>
        <v>Tělovýchovná jednota Spartak MAS Sezimovo Ústí z.s</v>
      </c>
      <c r="AA21">
        <v>7</v>
      </c>
    </row>
    <row r="22" spans="1:27" x14ac:dyDescent="0.3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26.5</v>
      </c>
      <c r="L22" s="5"/>
      <c r="M22" s="5"/>
      <c r="N22" s="5">
        <v>0</v>
      </c>
      <c r="O22" s="5">
        <f>LARGE(O16:O21,3)+LARGE(O16:O21,2)+LARGE(O16:O21,1)-N22</f>
        <v>56.05</v>
      </c>
      <c r="P22" s="5"/>
      <c r="Q22" s="5"/>
      <c r="R22" s="5">
        <v>0</v>
      </c>
      <c r="S22" s="5">
        <f>LARGE(S16:S21,3)+LARGE(S16:S21,2)+LARGE(S16:S21,1)-R22</f>
        <v>51.050000000000004</v>
      </c>
      <c r="T22" s="5"/>
      <c r="U22" s="5"/>
      <c r="V22" s="5">
        <v>0</v>
      </c>
      <c r="W22" s="5">
        <f>LARGE(W16:W21,3)+LARGE(W16:W21,2)+LARGE(W16:W21,1)-V22</f>
        <v>50.949999999999996</v>
      </c>
      <c r="X22" s="5">
        <f t="shared" si="9"/>
        <v>184.54999999999998</v>
      </c>
      <c r="Y22">
        <f>X22</f>
        <v>184.54999999999998</v>
      </c>
      <c r="Z22" t="str">
        <f>D15</f>
        <v>Tělovýchovná jednota Spartak MAS Sezimovo Ústí z.s</v>
      </c>
      <c r="AA22">
        <v>8</v>
      </c>
    </row>
    <row r="23" spans="1:27" x14ac:dyDescent="0.3">
      <c r="A23" s="3">
        <v>3</v>
      </c>
      <c r="B23" s="3">
        <v>4037</v>
      </c>
      <c r="C23" s="3">
        <v>5995</v>
      </c>
      <c r="D23" s="3" t="s">
        <v>21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>
        <f>X30</f>
        <v>180.3</v>
      </c>
      <c r="Z23" t="str">
        <f>D23</f>
        <v>TJ Lokomotiva Veselí nad Lužnicí z.s.</v>
      </c>
      <c r="AA23">
        <v>1</v>
      </c>
    </row>
    <row r="24" spans="1:27" x14ac:dyDescent="0.3">
      <c r="B24">
        <v>687033</v>
      </c>
      <c r="C24">
        <v>5995</v>
      </c>
      <c r="D24" t="s">
        <v>22</v>
      </c>
      <c r="E24">
        <v>2013</v>
      </c>
      <c r="F24" s="6" t="s">
        <v>23</v>
      </c>
      <c r="G24" s="6" t="s">
        <v>24</v>
      </c>
      <c r="H24" s="4">
        <v>0</v>
      </c>
      <c r="I24" s="4">
        <v>9.1</v>
      </c>
      <c r="J24" s="4">
        <v>0</v>
      </c>
      <c r="K24" s="5">
        <f t="shared" ref="K24:K29" si="10">H24+I24-J24</f>
        <v>9.1</v>
      </c>
      <c r="L24" s="4">
        <v>10</v>
      </c>
      <c r="M24" s="4">
        <v>8.15</v>
      </c>
      <c r="N24" s="4">
        <v>0</v>
      </c>
      <c r="O24" s="5">
        <f t="shared" ref="O24:O29" si="11">L24+M24-N24</f>
        <v>18.149999999999999</v>
      </c>
      <c r="P24" s="4">
        <v>10</v>
      </c>
      <c r="Q24" s="4">
        <v>7.3</v>
      </c>
      <c r="R24" s="4">
        <v>0</v>
      </c>
      <c r="S24" s="5">
        <f t="shared" ref="S24:S29" si="12">P24+Q24-R24</f>
        <v>17.3</v>
      </c>
      <c r="T24" s="4">
        <v>10</v>
      </c>
      <c r="U24" s="4">
        <v>6.3</v>
      </c>
      <c r="V24" s="4">
        <v>0</v>
      </c>
      <c r="W24" s="5">
        <f t="shared" ref="W24:W29" si="13">T24+U24-V24</f>
        <v>16.3</v>
      </c>
      <c r="X24" s="5">
        <f t="shared" ref="X24:X30" si="14">K24+O24+S24+W24</f>
        <v>60.849999999999994</v>
      </c>
      <c r="Y24">
        <f>X30</f>
        <v>180.3</v>
      </c>
      <c r="Z24" t="str">
        <f>D23</f>
        <v>TJ Lokomotiva Veselí nad Lužnicí z.s.</v>
      </c>
      <c r="AA24">
        <v>2</v>
      </c>
    </row>
    <row r="25" spans="1:27" x14ac:dyDescent="0.3">
      <c r="B25">
        <v>501914</v>
      </c>
      <c r="C25">
        <v>5995</v>
      </c>
      <c r="D25" t="s">
        <v>25</v>
      </c>
      <c r="E25">
        <v>2014</v>
      </c>
      <c r="F25" s="6" t="s">
        <v>23</v>
      </c>
      <c r="G25" s="6" t="s">
        <v>24</v>
      </c>
      <c r="H25" s="4">
        <v>0</v>
      </c>
      <c r="I25" s="4">
        <v>8.35</v>
      </c>
      <c r="J25" s="4">
        <v>0</v>
      </c>
      <c r="K25" s="5">
        <f t="shared" si="10"/>
        <v>8.35</v>
      </c>
      <c r="L25" s="4">
        <v>10</v>
      </c>
      <c r="M25" s="4">
        <v>7.45</v>
      </c>
      <c r="N25" s="4">
        <v>0</v>
      </c>
      <c r="O25" s="5">
        <f t="shared" si="11"/>
        <v>17.45</v>
      </c>
      <c r="P25" s="4">
        <v>10</v>
      </c>
      <c r="Q25" s="4">
        <v>7.5</v>
      </c>
      <c r="R25" s="4">
        <v>0</v>
      </c>
      <c r="S25" s="5">
        <f t="shared" si="12"/>
        <v>17.5</v>
      </c>
      <c r="T25" s="4">
        <v>10</v>
      </c>
      <c r="U25" s="4">
        <v>6.1</v>
      </c>
      <c r="V25" s="4">
        <v>0</v>
      </c>
      <c r="W25" s="5">
        <f t="shared" si="13"/>
        <v>16.100000000000001</v>
      </c>
      <c r="X25" s="5">
        <f t="shared" si="14"/>
        <v>59.4</v>
      </c>
      <c r="Y25">
        <f>X30</f>
        <v>180.3</v>
      </c>
      <c r="Z25" t="str">
        <f>D23</f>
        <v>TJ Lokomotiva Veselí nad Lužnicí z.s.</v>
      </c>
      <c r="AA25">
        <v>3</v>
      </c>
    </row>
    <row r="26" spans="1:27" x14ac:dyDescent="0.3">
      <c r="B26">
        <v>540348</v>
      </c>
      <c r="C26">
        <v>5995</v>
      </c>
      <c r="D26" t="s">
        <v>26</v>
      </c>
      <c r="E26">
        <v>2013</v>
      </c>
      <c r="F26" s="6" t="s">
        <v>23</v>
      </c>
      <c r="G26" s="6" t="s">
        <v>24</v>
      </c>
      <c r="H26" s="4">
        <v>0</v>
      </c>
      <c r="I26" s="4">
        <v>8.4</v>
      </c>
      <c r="J26" s="4">
        <v>0</v>
      </c>
      <c r="K26" s="5">
        <f t="shared" si="10"/>
        <v>8.4</v>
      </c>
      <c r="L26" s="4">
        <v>0</v>
      </c>
      <c r="M26" s="4">
        <v>0</v>
      </c>
      <c r="N26" s="4">
        <v>0</v>
      </c>
      <c r="O26" s="5">
        <f t="shared" si="11"/>
        <v>0</v>
      </c>
      <c r="P26" s="4">
        <v>10</v>
      </c>
      <c r="Q26" s="4">
        <v>6.6</v>
      </c>
      <c r="R26" s="4">
        <v>0</v>
      </c>
      <c r="S26" s="5">
        <f t="shared" si="12"/>
        <v>16.600000000000001</v>
      </c>
      <c r="T26" s="4">
        <v>10</v>
      </c>
      <c r="U26" s="4">
        <v>6.3</v>
      </c>
      <c r="V26" s="4">
        <v>0</v>
      </c>
      <c r="W26" s="5">
        <f t="shared" si="13"/>
        <v>16.3</v>
      </c>
      <c r="X26" s="5">
        <f t="shared" si="14"/>
        <v>41.3</v>
      </c>
      <c r="Y26">
        <f>X30</f>
        <v>180.3</v>
      </c>
      <c r="Z26" t="str">
        <f>D23</f>
        <v>TJ Lokomotiva Veselí nad Lužnicí z.s.</v>
      </c>
      <c r="AA26">
        <v>4</v>
      </c>
    </row>
    <row r="27" spans="1:27" x14ac:dyDescent="0.3">
      <c r="B27">
        <v>758646</v>
      </c>
      <c r="C27">
        <v>5995</v>
      </c>
      <c r="D27" t="s">
        <v>27</v>
      </c>
      <c r="E27">
        <v>2014</v>
      </c>
      <c r="F27" s="6" t="s">
        <v>23</v>
      </c>
      <c r="G27" s="6" t="s">
        <v>24</v>
      </c>
      <c r="H27" s="4">
        <v>0</v>
      </c>
      <c r="I27" s="4">
        <v>8.3000000000000007</v>
      </c>
      <c r="J27" s="4">
        <v>0</v>
      </c>
      <c r="K27" s="5">
        <f t="shared" si="10"/>
        <v>8.3000000000000007</v>
      </c>
      <c r="L27" s="4">
        <v>10</v>
      </c>
      <c r="M27" s="4">
        <v>7.8</v>
      </c>
      <c r="N27" s="4">
        <v>0</v>
      </c>
      <c r="O27" s="5">
        <f t="shared" si="11"/>
        <v>17.8</v>
      </c>
      <c r="P27" s="4">
        <v>10</v>
      </c>
      <c r="Q27" s="4">
        <v>7.55</v>
      </c>
      <c r="R27" s="4">
        <v>0</v>
      </c>
      <c r="S27" s="5">
        <f t="shared" si="12"/>
        <v>17.55</v>
      </c>
      <c r="T27" s="4">
        <v>10</v>
      </c>
      <c r="U27" s="4">
        <v>5.5</v>
      </c>
      <c r="V27" s="4">
        <v>0</v>
      </c>
      <c r="W27" s="5">
        <f t="shared" si="13"/>
        <v>15.5</v>
      </c>
      <c r="X27" s="5">
        <f t="shared" si="14"/>
        <v>59.150000000000006</v>
      </c>
      <c r="Y27">
        <f>X30</f>
        <v>180.3</v>
      </c>
      <c r="Z27" t="str">
        <f>D23</f>
        <v>TJ Lokomotiva Veselí nad Lužnicí z.s.</v>
      </c>
      <c r="AA27">
        <v>5</v>
      </c>
    </row>
    <row r="28" spans="1:27" x14ac:dyDescent="0.3">
      <c r="B28">
        <v>0</v>
      </c>
      <c r="C28">
        <v>0</v>
      </c>
      <c r="F28" s="6"/>
      <c r="G28" s="6"/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Y28">
        <f>X30</f>
        <v>180.3</v>
      </c>
      <c r="Z28" t="str">
        <f>D23</f>
        <v>TJ Lokomotiva Veselí nad Lužnicí z.s.</v>
      </c>
      <c r="AA28">
        <v>6</v>
      </c>
    </row>
    <row r="29" spans="1:27" x14ac:dyDescent="0.3">
      <c r="B29">
        <v>0</v>
      </c>
      <c r="C29">
        <v>0</v>
      </c>
      <c r="F29" s="6"/>
      <c r="G29" s="6"/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Y29">
        <f>X30</f>
        <v>180.3</v>
      </c>
      <c r="Z29" t="str">
        <f>D23</f>
        <v>TJ Lokomotiva Veselí nad Lužnicí z.s.</v>
      </c>
      <c r="AA29">
        <v>7</v>
      </c>
    </row>
    <row r="30" spans="1:27" x14ac:dyDescent="0.3">
      <c r="A30" s="5"/>
      <c r="B30" s="5"/>
      <c r="C30" s="5"/>
      <c r="D30" s="5" t="s">
        <v>28</v>
      </c>
      <c r="E30" s="5"/>
      <c r="F30" s="7"/>
      <c r="G30" s="7"/>
      <c r="H30" s="5"/>
      <c r="I30" s="5"/>
      <c r="J30" s="5">
        <v>0</v>
      </c>
      <c r="K30" s="5">
        <f>LARGE(K24:K29,3)+LARGE(K24:K29,2)+LARGE(K24:K29,1)-J30</f>
        <v>25.85</v>
      </c>
      <c r="L30" s="5"/>
      <c r="M30" s="5"/>
      <c r="N30" s="5">
        <v>0</v>
      </c>
      <c r="O30" s="5">
        <f>LARGE(O24:O29,3)+LARGE(O24:O29,2)+LARGE(O24:O29,1)-N30</f>
        <v>53.4</v>
      </c>
      <c r="P30" s="5"/>
      <c r="Q30" s="5"/>
      <c r="R30" s="5">
        <v>0</v>
      </c>
      <c r="S30" s="5">
        <f>LARGE(S24:S29,3)+LARGE(S24:S29,2)+LARGE(S24:S29,1)-R30</f>
        <v>52.349999999999994</v>
      </c>
      <c r="T30" s="5"/>
      <c r="U30" s="5"/>
      <c r="V30" s="5">
        <v>0</v>
      </c>
      <c r="W30" s="5">
        <f>LARGE(W24:W29,3)+LARGE(W24:W29,2)+LARGE(W24:W29,1)-V30</f>
        <v>48.7</v>
      </c>
      <c r="X30" s="5">
        <f t="shared" si="14"/>
        <v>180.3</v>
      </c>
      <c r="Y30">
        <f>X30</f>
        <v>180.3</v>
      </c>
      <c r="Z30" t="str">
        <f>D23</f>
        <v>TJ Lokomotiva Veselí nad Lužnicí z.s.</v>
      </c>
      <c r="AA30">
        <v>8</v>
      </c>
    </row>
    <row r="31" spans="1:27" x14ac:dyDescent="0.3">
      <c r="A31" s="3">
        <v>4</v>
      </c>
      <c r="B31" s="3">
        <v>4211</v>
      </c>
      <c r="C31" s="3">
        <v>6453</v>
      </c>
      <c r="D31" s="3" t="s">
        <v>42</v>
      </c>
      <c r="E31" s="3"/>
      <c r="F31" s="8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>
        <f>X35</f>
        <v>173.7</v>
      </c>
      <c r="Z31" t="str">
        <f>D31</f>
        <v>TJ Spartak Trhové Sviny z.s.</v>
      </c>
      <c r="AA31">
        <v>1</v>
      </c>
    </row>
    <row r="32" spans="1:27" x14ac:dyDescent="0.3">
      <c r="B32">
        <v>428962</v>
      </c>
      <c r="C32">
        <v>6453</v>
      </c>
      <c r="D32" t="s">
        <v>47</v>
      </c>
      <c r="E32">
        <v>2013</v>
      </c>
      <c r="F32" s="6" t="s">
        <v>48</v>
      </c>
      <c r="G32" s="6" t="s">
        <v>49</v>
      </c>
      <c r="H32" s="4">
        <v>0</v>
      </c>
      <c r="I32" s="4">
        <v>7.9</v>
      </c>
      <c r="J32" s="4">
        <v>1</v>
      </c>
      <c r="K32" s="5">
        <f>H32+I32-J32</f>
        <v>6.9</v>
      </c>
      <c r="L32" s="4">
        <v>10</v>
      </c>
      <c r="M32" s="4">
        <v>7.25</v>
      </c>
      <c r="N32" s="4">
        <v>0</v>
      </c>
      <c r="O32" s="5">
        <f>L32+M32-N32</f>
        <v>17.25</v>
      </c>
      <c r="P32" s="4">
        <v>10</v>
      </c>
      <c r="Q32" s="4">
        <v>7.35</v>
      </c>
      <c r="R32" s="4">
        <v>0</v>
      </c>
      <c r="S32" s="5">
        <f>P32+Q32-R32</f>
        <v>17.350000000000001</v>
      </c>
      <c r="T32" s="4">
        <v>10</v>
      </c>
      <c r="U32" s="4">
        <v>6.9</v>
      </c>
      <c r="V32" s="4">
        <v>0</v>
      </c>
      <c r="W32" s="5">
        <f>T32+U32-V32</f>
        <v>16.899999999999999</v>
      </c>
      <c r="X32" s="5">
        <f>K32+O32+S32+W32</f>
        <v>58.4</v>
      </c>
      <c r="Y32">
        <f>X35</f>
        <v>173.7</v>
      </c>
      <c r="Z32" t="str">
        <f>D31</f>
        <v>TJ Spartak Trhové Sviny z.s.</v>
      </c>
      <c r="AA32">
        <v>2</v>
      </c>
    </row>
    <row r="33" spans="1:27" x14ac:dyDescent="0.3">
      <c r="B33">
        <v>554719</v>
      </c>
      <c r="C33">
        <v>6453</v>
      </c>
      <c r="D33" t="s">
        <v>50</v>
      </c>
      <c r="E33">
        <v>2013</v>
      </c>
      <c r="F33" s="6" t="s">
        <v>48</v>
      </c>
      <c r="G33" s="6" t="s">
        <v>51</v>
      </c>
      <c r="H33" s="4">
        <v>0</v>
      </c>
      <c r="I33" s="4">
        <v>8.4</v>
      </c>
      <c r="J33" s="4">
        <v>0</v>
      </c>
      <c r="K33" s="5">
        <f>H33+I33-J33</f>
        <v>8.4</v>
      </c>
      <c r="L33" s="4">
        <v>10</v>
      </c>
      <c r="M33" s="4">
        <v>7.35</v>
      </c>
      <c r="N33" s="4">
        <v>0</v>
      </c>
      <c r="O33" s="5">
        <f>L33+M33-N33</f>
        <v>17.350000000000001</v>
      </c>
      <c r="P33" s="4">
        <v>10</v>
      </c>
      <c r="Q33" s="4">
        <v>7.75</v>
      </c>
      <c r="R33" s="4">
        <v>0</v>
      </c>
      <c r="S33" s="5">
        <f>P33+Q33-R33</f>
        <v>17.75</v>
      </c>
      <c r="T33" s="4">
        <v>8.8000000000000007</v>
      </c>
      <c r="U33" s="4">
        <v>6.2</v>
      </c>
      <c r="V33" s="4">
        <v>0</v>
      </c>
      <c r="W33" s="5">
        <f>T33+U33-V33</f>
        <v>15</v>
      </c>
      <c r="X33" s="5">
        <f>K33+O33+S33+W33</f>
        <v>58.5</v>
      </c>
      <c r="Y33">
        <f>X35</f>
        <v>173.7</v>
      </c>
      <c r="Z33" t="str">
        <f>D31</f>
        <v>TJ Spartak Trhové Sviny z.s.</v>
      </c>
      <c r="AA33">
        <v>3</v>
      </c>
    </row>
    <row r="34" spans="1:27" x14ac:dyDescent="0.3">
      <c r="B34">
        <v>347665</v>
      </c>
      <c r="C34">
        <v>6453</v>
      </c>
      <c r="D34" t="s">
        <v>52</v>
      </c>
      <c r="E34">
        <v>2014</v>
      </c>
      <c r="F34" s="6" t="s">
        <v>48</v>
      </c>
      <c r="G34" s="6" t="s">
        <v>53</v>
      </c>
      <c r="H34" s="4">
        <v>0</v>
      </c>
      <c r="I34" s="4">
        <v>7.6</v>
      </c>
      <c r="J34" s="4">
        <v>0</v>
      </c>
      <c r="K34" s="5">
        <f>H34+I34-J34</f>
        <v>7.6</v>
      </c>
      <c r="L34" s="4">
        <v>10</v>
      </c>
      <c r="M34" s="4">
        <v>7.05</v>
      </c>
      <c r="N34" s="4">
        <v>0</v>
      </c>
      <c r="O34" s="5">
        <f>L34+M34-N34</f>
        <v>17.05</v>
      </c>
      <c r="P34" s="4">
        <v>10</v>
      </c>
      <c r="Q34" s="4">
        <v>5.5</v>
      </c>
      <c r="R34" s="4">
        <v>0</v>
      </c>
      <c r="S34" s="5">
        <f>P34+Q34-R34</f>
        <v>15.5</v>
      </c>
      <c r="T34" s="4">
        <v>10</v>
      </c>
      <c r="U34" s="4">
        <v>6.65</v>
      </c>
      <c r="V34" s="4">
        <v>0</v>
      </c>
      <c r="W34" s="5">
        <f>T34+U34-V34</f>
        <v>16.649999999999999</v>
      </c>
      <c r="X34" s="5">
        <f>K34+O34+S34+W34</f>
        <v>56.8</v>
      </c>
      <c r="Y34">
        <f>X35</f>
        <v>173.7</v>
      </c>
      <c r="Z34" t="str">
        <f>D31</f>
        <v>TJ Spartak Trhové Sviny z.s.</v>
      </c>
      <c r="AA34">
        <v>4</v>
      </c>
    </row>
    <row r="35" spans="1:27" x14ac:dyDescent="0.3">
      <c r="A35" s="5"/>
      <c r="B35" s="5"/>
      <c r="C35" s="5"/>
      <c r="D35" s="5" t="s">
        <v>28</v>
      </c>
      <c r="E35" s="5"/>
      <c r="F35" s="5"/>
      <c r="G35" s="5"/>
      <c r="H35" s="5"/>
      <c r="I35" s="5"/>
      <c r="J35" s="5">
        <v>0</v>
      </c>
      <c r="K35" s="5">
        <f>LARGE(K32:K34,3)+LARGE(K32:K34,2)+LARGE(K32:K34,1)-J35</f>
        <v>22.9</v>
      </c>
      <c r="L35" s="5"/>
      <c r="M35" s="5"/>
      <c r="N35" s="5">
        <v>0</v>
      </c>
      <c r="O35" s="5">
        <f>LARGE(O32:O34,3)+LARGE(O32:O34,2)+LARGE(O32:O34,1)-N35</f>
        <v>51.65</v>
      </c>
      <c r="P35" s="5"/>
      <c r="Q35" s="5"/>
      <c r="R35" s="5">
        <v>0</v>
      </c>
      <c r="S35" s="5">
        <f>LARGE(S32:S34,3)+LARGE(S32:S34,2)+LARGE(S32:S34,1)-R35</f>
        <v>50.6</v>
      </c>
      <c r="T35" s="5"/>
      <c r="U35" s="5"/>
      <c r="V35" s="5">
        <v>0</v>
      </c>
      <c r="W35" s="5">
        <f>LARGE(W32:W34,3)+LARGE(W32:W34,2)+LARGE(W32:W34,1)-V35</f>
        <v>48.55</v>
      </c>
      <c r="X35" s="5">
        <f>K35+O35+S35+W35</f>
        <v>173.7</v>
      </c>
      <c r="Y35">
        <f>X35</f>
        <v>173.7</v>
      </c>
      <c r="Z35" t="str">
        <f>D31</f>
        <v>TJ Spartak Trhové Sviny z.s.</v>
      </c>
      <c r="AA35">
        <v>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A35">
    <sortCondition descending="1" ref="Y7:Y35"/>
  </sortState>
  <pageMargins left="0.25" right="0.25" top="0.75" bottom="0.75" header="0.3" footer="0.3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5"/>
  <sheetViews>
    <sheetView workbookViewId="0">
      <pane ySplit="6" topLeftCell="A7" activePane="bottomLeft" state="frozen"/>
      <selection pane="bottomLeft" activeCell="AD35" sqref="AD35"/>
    </sheetView>
  </sheetViews>
  <sheetFormatPr defaultRowHeight="14.4" x14ac:dyDescent="0.3"/>
  <cols>
    <col min="1" max="1" width="6.109375" customWidth="1"/>
    <col min="2" max="3" width="10" hidden="1" customWidth="1"/>
    <col min="4" max="4" width="18.109375" customWidth="1"/>
    <col min="5" max="5" width="8" customWidth="1"/>
    <col min="6" max="6" width="15.5546875" customWidth="1"/>
    <col min="7" max="7" width="16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0.88671875" hidden="1" customWidth="1"/>
    <col min="26" max="26" width="9.33203125" hidden="1" customWidth="1"/>
    <col min="27" max="27" width="28.33203125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151</v>
      </c>
    </row>
    <row r="3" spans="1:27" ht="18" x14ac:dyDescent="0.35">
      <c r="D3" s="1" t="s">
        <v>54</v>
      </c>
      <c r="G3" s="10" t="s">
        <v>152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4158</v>
      </c>
      <c r="C7" s="3">
        <v>3479</v>
      </c>
      <c r="D7" s="3" t="s">
        <v>55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137.4</v>
      </c>
      <c r="Z7" t="str">
        <f>D7</f>
        <v>Merkur České Budějovice, z.s.</v>
      </c>
      <c r="AA7">
        <v>1</v>
      </c>
    </row>
    <row r="8" spans="1:27" x14ac:dyDescent="0.3">
      <c r="B8">
        <v>290254</v>
      </c>
      <c r="C8">
        <v>3479</v>
      </c>
      <c r="D8" t="s">
        <v>56</v>
      </c>
      <c r="E8">
        <v>2013</v>
      </c>
      <c r="F8" t="s">
        <v>57</v>
      </c>
      <c r="G8" t="s">
        <v>58</v>
      </c>
      <c r="H8" s="4">
        <v>3</v>
      </c>
      <c r="I8" s="4">
        <v>9.3000000000000007</v>
      </c>
      <c r="J8" s="4">
        <v>0</v>
      </c>
      <c r="K8" s="5">
        <f t="shared" ref="K8:K13" si="0">H8+I8-J8</f>
        <v>12.3</v>
      </c>
      <c r="L8" s="4">
        <v>1.9</v>
      </c>
      <c r="M8" s="4">
        <v>9</v>
      </c>
      <c r="N8" s="4">
        <v>0</v>
      </c>
      <c r="O8" s="5">
        <f t="shared" ref="O8:O13" si="1">L8+M8-N8</f>
        <v>10.9</v>
      </c>
      <c r="P8" s="4">
        <v>2.8</v>
      </c>
      <c r="Q8" s="4">
        <v>8.85</v>
      </c>
      <c r="R8" s="4">
        <v>0</v>
      </c>
      <c r="S8" s="5">
        <f t="shared" ref="S8:S13" si="2">P8+Q8-R8</f>
        <v>11.649999999999999</v>
      </c>
      <c r="T8" s="4">
        <v>2.9</v>
      </c>
      <c r="U8" s="4">
        <v>8.5500000000000007</v>
      </c>
      <c r="V8" s="4">
        <v>0</v>
      </c>
      <c r="W8" s="5">
        <f t="shared" ref="W8:W13" si="3">T8+U8-V8</f>
        <v>11.450000000000001</v>
      </c>
      <c r="X8" s="5">
        <f t="shared" ref="X8:X14" si="4">K8+O8+S8+W8</f>
        <v>46.300000000000004</v>
      </c>
      <c r="Y8">
        <f>X14</f>
        <v>137.4</v>
      </c>
      <c r="Z8" t="str">
        <f>D7</f>
        <v>Merkur České Budějovice, z.s.</v>
      </c>
      <c r="AA8">
        <v>2</v>
      </c>
    </row>
    <row r="9" spans="1:27" x14ac:dyDescent="0.3">
      <c r="B9">
        <v>784514</v>
      </c>
      <c r="C9">
        <v>3479</v>
      </c>
      <c r="D9" t="s">
        <v>59</v>
      </c>
      <c r="E9">
        <v>2013</v>
      </c>
      <c r="F9" t="s">
        <v>57</v>
      </c>
      <c r="G9" t="s">
        <v>58</v>
      </c>
      <c r="H9" s="4">
        <v>3</v>
      </c>
      <c r="I9" s="4">
        <v>9.35</v>
      </c>
      <c r="J9" s="4">
        <v>0</v>
      </c>
      <c r="K9" s="5">
        <f t="shared" si="0"/>
        <v>12.35</v>
      </c>
      <c r="L9" s="4">
        <v>2.1</v>
      </c>
      <c r="M9" s="4">
        <v>7.8</v>
      </c>
      <c r="N9" s="4">
        <v>0</v>
      </c>
      <c r="O9" s="5">
        <f t="shared" si="1"/>
        <v>9.9</v>
      </c>
      <c r="P9" s="4">
        <v>2.8</v>
      </c>
      <c r="Q9" s="4">
        <v>8</v>
      </c>
      <c r="R9" s="4">
        <v>0</v>
      </c>
      <c r="S9" s="5">
        <f t="shared" si="2"/>
        <v>10.8</v>
      </c>
      <c r="T9" s="4">
        <v>2.9</v>
      </c>
      <c r="U9" s="4">
        <v>8.6999999999999993</v>
      </c>
      <c r="V9" s="4">
        <v>0</v>
      </c>
      <c r="W9" s="5">
        <f t="shared" si="3"/>
        <v>11.6</v>
      </c>
      <c r="X9" s="5">
        <f t="shared" si="4"/>
        <v>44.65</v>
      </c>
      <c r="Y9">
        <f>X14</f>
        <v>137.4</v>
      </c>
      <c r="Z9" t="str">
        <f>D7</f>
        <v>Merkur České Budějovice, z.s.</v>
      </c>
      <c r="AA9">
        <v>3</v>
      </c>
    </row>
    <row r="10" spans="1:27" x14ac:dyDescent="0.3">
      <c r="B10">
        <v>622872</v>
      </c>
      <c r="C10">
        <v>3479</v>
      </c>
      <c r="D10" t="s">
        <v>60</v>
      </c>
      <c r="E10">
        <v>2014</v>
      </c>
      <c r="F10" t="s">
        <v>57</v>
      </c>
      <c r="G10" t="s">
        <v>58</v>
      </c>
      <c r="H10" s="4">
        <v>3</v>
      </c>
      <c r="I10" s="4">
        <v>9.1999999999999993</v>
      </c>
      <c r="J10" s="4">
        <v>0</v>
      </c>
      <c r="K10" s="5">
        <f t="shared" si="0"/>
        <v>12.2</v>
      </c>
      <c r="L10" s="4">
        <v>1.8</v>
      </c>
      <c r="M10" s="4">
        <v>9.25</v>
      </c>
      <c r="N10" s="4">
        <v>0</v>
      </c>
      <c r="O10" s="5">
        <f t="shared" si="1"/>
        <v>11.05</v>
      </c>
      <c r="P10" s="4">
        <v>2.8</v>
      </c>
      <c r="Q10" s="4">
        <v>8.1</v>
      </c>
      <c r="R10" s="4">
        <v>0</v>
      </c>
      <c r="S10" s="5">
        <f t="shared" si="2"/>
        <v>10.899999999999999</v>
      </c>
      <c r="T10" s="4">
        <v>2.8</v>
      </c>
      <c r="U10" s="4">
        <v>8.1999999999999993</v>
      </c>
      <c r="V10" s="4">
        <v>0</v>
      </c>
      <c r="W10" s="5">
        <f t="shared" si="3"/>
        <v>11</v>
      </c>
      <c r="X10" s="5">
        <f t="shared" si="4"/>
        <v>45.15</v>
      </c>
      <c r="Y10">
        <f>X14</f>
        <v>137.4</v>
      </c>
      <c r="Z10" t="str">
        <f>D7</f>
        <v>Merkur České Budějovice, z.s.</v>
      </c>
      <c r="AA10">
        <v>4</v>
      </c>
    </row>
    <row r="11" spans="1:27" x14ac:dyDescent="0.3">
      <c r="B11">
        <v>268802</v>
      </c>
      <c r="C11">
        <v>3479</v>
      </c>
      <c r="D11" t="s">
        <v>61</v>
      </c>
      <c r="E11">
        <v>2013</v>
      </c>
      <c r="F11" t="s">
        <v>57</v>
      </c>
      <c r="G11" t="s">
        <v>58</v>
      </c>
      <c r="H11" s="4">
        <v>3</v>
      </c>
      <c r="I11" s="4">
        <v>8.8000000000000007</v>
      </c>
      <c r="J11" s="4">
        <v>0</v>
      </c>
      <c r="K11" s="5">
        <f t="shared" si="0"/>
        <v>11.8</v>
      </c>
      <c r="L11" s="4">
        <v>1.9</v>
      </c>
      <c r="M11" s="4">
        <v>9</v>
      </c>
      <c r="N11" s="4">
        <v>0</v>
      </c>
      <c r="O11" s="5">
        <f t="shared" si="1"/>
        <v>10.9</v>
      </c>
      <c r="P11" s="4">
        <v>2.8</v>
      </c>
      <c r="Q11" s="4">
        <v>8.3000000000000007</v>
      </c>
      <c r="R11" s="4">
        <v>0</v>
      </c>
      <c r="S11" s="5">
        <f t="shared" si="2"/>
        <v>11.100000000000001</v>
      </c>
      <c r="T11" s="4">
        <v>2.9</v>
      </c>
      <c r="U11" s="4">
        <v>8.0500000000000007</v>
      </c>
      <c r="V11" s="4">
        <v>0</v>
      </c>
      <c r="W11" s="5">
        <f t="shared" si="3"/>
        <v>10.950000000000001</v>
      </c>
      <c r="X11" s="5">
        <f t="shared" si="4"/>
        <v>44.750000000000007</v>
      </c>
      <c r="Y11">
        <f>X14</f>
        <v>137.4</v>
      </c>
      <c r="Z11" t="str">
        <f>D7</f>
        <v>Merkur České Budějovice, z.s.</v>
      </c>
      <c r="AA11">
        <v>5</v>
      </c>
    </row>
    <row r="12" spans="1:27" x14ac:dyDescent="0.3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Y12">
        <f>X14</f>
        <v>137.4</v>
      </c>
      <c r="Z12" t="str">
        <f>D7</f>
        <v>Merkur České Budějovice, z.s.</v>
      </c>
      <c r="AA12">
        <v>6</v>
      </c>
    </row>
    <row r="13" spans="1:27" x14ac:dyDescent="0.3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Y13">
        <f>X14</f>
        <v>137.4</v>
      </c>
      <c r="Z13" t="str">
        <f>D7</f>
        <v>Merkur České Budějovice, z.s.</v>
      </c>
      <c r="AA13">
        <v>7</v>
      </c>
    </row>
    <row r="14" spans="1:27" x14ac:dyDescent="0.3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36.85</v>
      </c>
      <c r="L14" s="5"/>
      <c r="M14" s="5"/>
      <c r="N14" s="5">
        <v>0</v>
      </c>
      <c r="O14" s="5">
        <f>LARGE(O8:O13,3)+LARGE(O8:O13,2)+LARGE(O8:O13,1)-N14</f>
        <v>32.85</v>
      </c>
      <c r="P14" s="5"/>
      <c r="Q14" s="5"/>
      <c r="R14" s="5">
        <v>0</v>
      </c>
      <c r="S14" s="5">
        <f>LARGE(S8:S13,3)+LARGE(S8:S13,2)+LARGE(S8:S13,1)-R14</f>
        <v>33.65</v>
      </c>
      <c r="T14" s="5"/>
      <c r="U14" s="5"/>
      <c r="V14" s="5">
        <v>0</v>
      </c>
      <c r="W14" s="5">
        <f>LARGE(W8:W13,3)+LARGE(W8:W13,2)+LARGE(W8:W13,1)-V14</f>
        <v>34.050000000000004</v>
      </c>
      <c r="X14" s="5">
        <f t="shared" si="4"/>
        <v>137.4</v>
      </c>
      <c r="Y14">
        <f>X14</f>
        <v>137.4</v>
      </c>
      <c r="Z14" t="str">
        <f>D7</f>
        <v>Merkur České Budějovice, z.s.</v>
      </c>
      <c r="AA14">
        <v>8</v>
      </c>
    </row>
    <row r="15" spans="1:27" x14ac:dyDescent="0.3">
      <c r="A15" s="3">
        <v>2</v>
      </c>
      <c r="B15" s="3">
        <v>4145</v>
      </c>
      <c r="C15" s="3">
        <v>4792</v>
      </c>
      <c r="D15" s="3" t="s">
        <v>80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>
        <f>X22</f>
        <v>127.7</v>
      </c>
      <c r="Z15" t="str">
        <f>D15</f>
        <v>TJ Slovan J.Hradec, z.s. A</v>
      </c>
      <c r="AA15">
        <v>1</v>
      </c>
    </row>
    <row r="16" spans="1:27" x14ac:dyDescent="0.3">
      <c r="B16">
        <v>369128</v>
      </c>
      <c r="C16">
        <v>4792</v>
      </c>
      <c r="D16" t="s">
        <v>81</v>
      </c>
      <c r="E16">
        <v>2012</v>
      </c>
      <c r="F16" t="s">
        <v>34</v>
      </c>
      <c r="G16" t="s">
        <v>38</v>
      </c>
      <c r="H16" s="4">
        <v>3</v>
      </c>
      <c r="I16" s="4">
        <v>8.1</v>
      </c>
      <c r="J16" s="4">
        <v>0</v>
      </c>
      <c r="K16" s="5">
        <f t="shared" ref="K16:K21" si="5">H16+I16-J16</f>
        <v>11.1</v>
      </c>
      <c r="L16" s="4">
        <v>1.1000000000000001</v>
      </c>
      <c r="M16" s="4">
        <v>8.1999999999999993</v>
      </c>
      <c r="N16" s="4">
        <v>0</v>
      </c>
      <c r="O16" s="5">
        <f t="shared" ref="O16:O21" si="6">L16+M16-N16</f>
        <v>9.2999999999999989</v>
      </c>
      <c r="P16" s="4">
        <v>2.7</v>
      </c>
      <c r="Q16" s="4">
        <v>5.95</v>
      </c>
      <c r="R16" s="4">
        <v>0</v>
      </c>
      <c r="S16" s="5">
        <f t="shared" ref="S16:S21" si="7">P16+Q16-R16</f>
        <v>8.65</v>
      </c>
      <c r="T16" s="4">
        <v>2.2999999999999998</v>
      </c>
      <c r="U16" s="4">
        <v>7.2</v>
      </c>
      <c r="V16" s="4">
        <v>0</v>
      </c>
      <c r="W16" s="5">
        <f t="shared" ref="W16:W21" si="8">T16+U16-V16</f>
        <v>9.5</v>
      </c>
      <c r="X16" s="5">
        <f t="shared" ref="X16:X22" si="9">K16+O16+S16+W16</f>
        <v>38.549999999999997</v>
      </c>
      <c r="Y16">
        <f>X22</f>
        <v>127.7</v>
      </c>
      <c r="Z16" t="str">
        <f>D15</f>
        <v>TJ Slovan J.Hradec, z.s. A</v>
      </c>
      <c r="AA16">
        <v>2</v>
      </c>
    </row>
    <row r="17" spans="1:27" x14ac:dyDescent="0.3">
      <c r="B17">
        <v>188964</v>
      </c>
      <c r="C17">
        <v>4792</v>
      </c>
      <c r="D17" t="s">
        <v>82</v>
      </c>
      <c r="E17">
        <v>2012</v>
      </c>
      <c r="F17" t="s">
        <v>34</v>
      </c>
      <c r="G17" s="9" t="s">
        <v>83</v>
      </c>
      <c r="H17" s="4">
        <v>3</v>
      </c>
      <c r="I17" s="4">
        <v>8.5500000000000007</v>
      </c>
      <c r="J17" s="4">
        <v>0</v>
      </c>
      <c r="K17" s="5">
        <f t="shared" si="5"/>
        <v>11.55</v>
      </c>
      <c r="L17" s="4">
        <v>1.9</v>
      </c>
      <c r="M17" s="4">
        <v>8.6999999999999993</v>
      </c>
      <c r="N17" s="4">
        <v>0</v>
      </c>
      <c r="O17" s="5">
        <f t="shared" si="6"/>
        <v>10.6</v>
      </c>
      <c r="P17" s="4">
        <v>2.9</v>
      </c>
      <c r="Q17" s="4">
        <v>8</v>
      </c>
      <c r="R17" s="4">
        <v>0</v>
      </c>
      <c r="S17" s="5">
        <f t="shared" si="7"/>
        <v>10.9</v>
      </c>
      <c r="T17" s="4">
        <v>2.8</v>
      </c>
      <c r="U17" s="4">
        <v>8.0500000000000007</v>
      </c>
      <c r="V17" s="4">
        <v>0</v>
      </c>
      <c r="W17" s="5">
        <f t="shared" si="8"/>
        <v>10.850000000000001</v>
      </c>
      <c r="X17" s="5">
        <f t="shared" si="9"/>
        <v>43.9</v>
      </c>
      <c r="Y17">
        <f>X22</f>
        <v>127.7</v>
      </c>
      <c r="Z17" t="str">
        <f>D15</f>
        <v>TJ Slovan J.Hradec, z.s. A</v>
      </c>
      <c r="AA17">
        <v>3</v>
      </c>
    </row>
    <row r="18" spans="1:27" x14ac:dyDescent="0.3">
      <c r="B18">
        <v>146973</v>
      </c>
      <c r="C18">
        <v>4792</v>
      </c>
      <c r="D18" t="s">
        <v>84</v>
      </c>
      <c r="E18">
        <v>2012</v>
      </c>
      <c r="F18" t="s">
        <v>34</v>
      </c>
      <c r="G18" s="9" t="s">
        <v>85</v>
      </c>
      <c r="H18" s="4">
        <v>3</v>
      </c>
      <c r="I18" s="4">
        <v>8.4499999999999993</v>
      </c>
      <c r="J18" s="4">
        <v>0</v>
      </c>
      <c r="K18" s="5">
        <f t="shared" si="5"/>
        <v>11.45</v>
      </c>
      <c r="L18" s="4">
        <v>1.7</v>
      </c>
      <c r="M18" s="4">
        <v>8.5500000000000007</v>
      </c>
      <c r="N18" s="4">
        <v>0</v>
      </c>
      <c r="O18" s="5">
        <f t="shared" si="6"/>
        <v>10.25</v>
      </c>
      <c r="P18" s="4">
        <v>2.9</v>
      </c>
      <c r="Q18" s="4">
        <v>7.9</v>
      </c>
      <c r="R18" s="4">
        <v>0</v>
      </c>
      <c r="S18" s="5">
        <f t="shared" si="7"/>
        <v>10.8</v>
      </c>
      <c r="T18" s="4">
        <v>2.8</v>
      </c>
      <c r="U18" s="4">
        <v>8.5</v>
      </c>
      <c r="V18" s="4">
        <v>0</v>
      </c>
      <c r="W18" s="5">
        <f t="shared" si="8"/>
        <v>11.3</v>
      </c>
      <c r="X18" s="5">
        <f t="shared" si="9"/>
        <v>43.8</v>
      </c>
      <c r="Y18">
        <f>X22</f>
        <v>127.7</v>
      </c>
      <c r="Z18" t="str">
        <f>D15</f>
        <v>TJ Slovan J.Hradec, z.s. A</v>
      </c>
      <c r="AA18">
        <v>4</v>
      </c>
    </row>
    <row r="19" spans="1:27" x14ac:dyDescent="0.3">
      <c r="B19">
        <v>990334</v>
      </c>
      <c r="C19">
        <v>4792</v>
      </c>
      <c r="D19" t="s">
        <v>86</v>
      </c>
      <c r="E19">
        <v>2012</v>
      </c>
      <c r="F19" t="s">
        <v>34</v>
      </c>
      <c r="G19" t="s">
        <v>87</v>
      </c>
      <c r="H19" s="4">
        <v>3</v>
      </c>
      <c r="I19" s="4">
        <v>8</v>
      </c>
      <c r="J19" s="4">
        <v>0</v>
      </c>
      <c r="K19" s="5">
        <f t="shared" si="5"/>
        <v>11</v>
      </c>
      <c r="L19" s="4">
        <v>1.7</v>
      </c>
      <c r="M19" s="4">
        <v>8.15</v>
      </c>
      <c r="N19" s="4">
        <v>0</v>
      </c>
      <c r="O19" s="5">
        <f t="shared" si="6"/>
        <v>9.85</v>
      </c>
      <c r="P19" s="4">
        <v>2.1</v>
      </c>
      <c r="Q19" s="4">
        <v>6.4</v>
      </c>
      <c r="R19" s="4">
        <v>0</v>
      </c>
      <c r="S19" s="5">
        <f t="shared" si="7"/>
        <v>8.5</v>
      </c>
      <c r="T19" s="4">
        <v>2.8</v>
      </c>
      <c r="U19" s="4">
        <v>7.6</v>
      </c>
      <c r="V19" s="4">
        <v>0</v>
      </c>
      <c r="W19" s="5">
        <f t="shared" si="8"/>
        <v>10.399999999999999</v>
      </c>
      <c r="X19" s="5">
        <f t="shared" si="9"/>
        <v>39.75</v>
      </c>
      <c r="Y19">
        <f>X22</f>
        <v>127.7</v>
      </c>
      <c r="Z19" t="str">
        <f>D15</f>
        <v>TJ Slovan J.Hradec, z.s. A</v>
      </c>
      <c r="AA19">
        <v>5</v>
      </c>
    </row>
    <row r="20" spans="1:27" x14ac:dyDescent="0.3"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  <c r="Y20">
        <f>X22</f>
        <v>127.7</v>
      </c>
      <c r="Z20" t="str">
        <f>D15</f>
        <v>TJ Slovan J.Hradec, z.s. A</v>
      </c>
      <c r="AA20">
        <v>6</v>
      </c>
    </row>
    <row r="21" spans="1:27" x14ac:dyDescent="0.3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Y21">
        <f>X22</f>
        <v>127.7</v>
      </c>
      <c r="Z21" t="str">
        <f>D15</f>
        <v>TJ Slovan J.Hradec, z.s. A</v>
      </c>
      <c r="AA21">
        <v>7</v>
      </c>
    </row>
    <row r="22" spans="1:27" x14ac:dyDescent="0.3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34.099999999999994</v>
      </c>
      <c r="L22" s="5"/>
      <c r="M22" s="5"/>
      <c r="N22" s="5">
        <v>0</v>
      </c>
      <c r="O22" s="5">
        <f>LARGE(O16:O21,3)+LARGE(O16:O21,2)+LARGE(O16:O21,1)-N22</f>
        <v>30.700000000000003</v>
      </c>
      <c r="P22" s="5"/>
      <c r="Q22" s="5"/>
      <c r="R22" s="5">
        <v>0</v>
      </c>
      <c r="S22" s="5">
        <f>LARGE(S16:S21,3)+LARGE(S16:S21,2)+LARGE(S16:S21,1)-R22</f>
        <v>30.35</v>
      </c>
      <c r="T22" s="5"/>
      <c r="U22" s="5"/>
      <c r="V22" s="5">
        <v>0</v>
      </c>
      <c r="W22" s="5">
        <f>LARGE(W16:W21,3)+LARGE(W16:W21,2)+LARGE(W16:W21,1)-V22</f>
        <v>32.549999999999997</v>
      </c>
      <c r="X22" s="5">
        <f t="shared" si="9"/>
        <v>127.7</v>
      </c>
      <c r="Y22">
        <f>X22</f>
        <v>127.7</v>
      </c>
      <c r="Z22" t="str">
        <f>D15</f>
        <v>TJ Slovan J.Hradec, z.s. A</v>
      </c>
      <c r="AA22">
        <v>8</v>
      </c>
    </row>
    <row r="23" spans="1:27" x14ac:dyDescent="0.3">
      <c r="A23" s="3">
        <v>3</v>
      </c>
      <c r="B23" s="3">
        <v>4146</v>
      </c>
      <c r="C23" s="3">
        <v>4792</v>
      </c>
      <c r="D23" s="3" t="s">
        <v>88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>
        <f>X30</f>
        <v>120.85</v>
      </c>
      <c r="Z23" t="str">
        <f>D23</f>
        <v>TJ Slovan J.Hradec, z.s. B</v>
      </c>
      <c r="AA23">
        <v>1</v>
      </c>
    </row>
    <row r="24" spans="1:27" x14ac:dyDescent="0.3">
      <c r="B24">
        <v>252801</v>
      </c>
      <c r="C24">
        <v>4792</v>
      </c>
      <c r="D24" t="s">
        <v>89</v>
      </c>
      <c r="E24">
        <v>2013</v>
      </c>
      <c r="F24" t="s">
        <v>34</v>
      </c>
      <c r="G24" t="s">
        <v>87</v>
      </c>
      <c r="H24" s="4">
        <v>3</v>
      </c>
      <c r="I24" s="4">
        <v>8.4499999999999993</v>
      </c>
      <c r="J24" s="4">
        <v>0</v>
      </c>
      <c r="K24" s="5">
        <f t="shared" ref="K24:K29" si="10">H24+I24-J24</f>
        <v>11.45</v>
      </c>
      <c r="L24" s="4">
        <v>1.9</v>
      </c>
      <c r="M24" s="4">
        <v>8.9499999999999993</v>
      </c>
      <c r="N24" s="4">
        <v>0</v>
      </c>
      <c r="O24" s="5">
        <f t="shared" ref="O24:O29" si="11">L24+M24-N24</f>
        <v>10.85</v>
      </c>
      <c r="P24" s="4">
        <v>2.5</v>
      </c>
      <c r="Q24" s="4">
        <v>7.45</v>
      </c>
      <c r="R24" s="4">
        <v>0</v>
      </c>
      <c r="S24" s="5">
        <f t="shared" ref="S24:S29" si="12">P24+Q24-R24</f>
        <v>9.9499999999999993</v>
      </c>
      <c r="T24" s="4">
        <v>2.8</v>
      </c>
      <c r="U24" s="4">
        <v>7.55</v>
      </c>
      <c r="V24" s="4">
        <v>0</v>
      </c>
      <c r="W24" s="5">
        <f t="shared" ref="W24:W29" si="13">T24+U24-V24</f>
        <v>10.35</v>
      </c>
      <c r="X24" s="5">
        <f t="shared" ref="X24:X30" si="14">K24+O24+S24+W24</f>
        <v>42.6</v>
      </c>
      <c r="Y24">
        <f>X30</f>
        <v>120.85</v>
      </c>
      <c r="Z24" t="str">
        <f>D23</f>
        <v>TJ Slovan J.Hradec, z.s. B</v>
      </c>
      <c r="AA24">
        <v>2</v>
      </c>
    </row>
    <row r="25" spans="1:27" x14ac:dyDescent="0.3">
      <c r="B25">
        <v>223713</v>
      </c>
      <c r="C25">
        <v>4792</v>
      </c>
      <c r="D25" t="s">
        <v>90</v>
      </c>
      <c r="E25">
        <v>2013</v>
      </c>
      <c r="F25" t="s">
        <v>34</v>
      </c>
      <c r="G25" t="s">
        <v>87</v>
      </c>
      <c r="H25" s="4">
        <v>3</v>
      </c>
      <c r="I25" s="4">
        <v>7.9</v>
      </c>
      <c r="J25" s="4">
        <v>0</v>
      </c>
      <c r="K25" s="5">
        <f t="shared" si="10"/>
        <v>10.9</v>
      </c>
      <c r="L25" s="4">
        <v>1.3</v>
      </c>
      <c r="M25" s="4">
        <v>6.95</v>
      </c>
      <c r="N25" s="4">
        <v>0</v>
      </c>
      <c r="O25" s="5">
        <f t="shared" si="11"/>
        <v>8.25</v>
      </c>
      <c r="P25" s="4">
        <v>2.5</v>
      </c>
      <c r="Q25" s="4">
        <v>7.5</v>
      </c>
      <c r="R25" s="4">
        <v>0</v>
      </c>
      <c r="S25" s="5">
        <f t="shared" si="12"/>
        <v>10</v>
      </c>
      <c r="T25" s="4">
        <v>2.8</v>
      </c>
      <c r="U25" s="4">
        <v>7.6</v>
      </c>
      <c r="V25" s="4">
        <v>0</v>
      </c>
      <c r="W25" s="5">
        <f t="shared" si="13"/>
        <v>10.399999999999999</v>
      </c>
      <c r="X25" s="5">
        <f t="shared" si="14"/>
        <v>39.549999999999997</v>
      </c>
      <c r="Y25">
        <f>X30</f>
        <v>120.85</v>
      </c>
      <c r="Z25" t="str">
        <f>D23</f>
        <v>TJ Slovan J.Hradec, z.s. B</v>
      </c>
      <c r="AA25">
        <v>3</v>
      </c>
    </row>
    <row r="26" spans="1:27" x14ac:dyDescent="0.3">
      <c r="B26">
        <v>487117</v>
      </c>
      <c r="C26">
        <v>4792</v>
      </c>
      <c r="D26" t="s">
        <v>91</v>
      </c>
      <c r="E26">
        <v>2013</v>
      </c>
      <c r="F26" t="s">
        <v>34</v>
      </c>
      <c r="G26" t="s">
        <v>92</v>
      </c>
      <c r="H26" s="4">
        <v>3</v>
      </c>
      <c r="I26" s="4">
        <v>7.9</v>
      </c>
      <c r="J26" s="4">
        <v>0</v>
      </c>
      <c r="K26" s="5">
        <f t="shared" si="10"/>
        <v>10.9</v>
      </c>
      <c r="L26" s="4">
        <v>1.9</v>
      </c>
      <c r="M26" s="4">
        <v>7.65</v>
      </c>
      <c r="N26" s="4">
        <v>0</v>
      </c>
      <c r="O26" s="5">
        <f t="shared" si="11"/>
        <v>9.5500000000000007</v>
      </c>
      <c r="P26" s="4">
        <v>2.7</v>
      </c>
      <c r="Q26" s="4">
        <v>5.8</v>
      </c>
      <c r="R26" s="4">
        <v>0</v>
      </c>
      <c r="S26" s="5">
        <f t="shared" si="12"/>
        <v>8.5</v>
      </c>
      <c r="T26" s="4">
        <v>2.8</v>
      </c>
      <c r="U26" s="4">
        <v>6</v>
      </c>
      <c r="V26" s="4">
        <v>0</v>
      </c>
      <c r="W26" s="5">
        <f t="shared" si="13"/>
        <v>8.8000000000000007</v>
      </c>
      <c r="X26" s="5">
        <f t="shared" si="14"/>
        <v>37.75</v>
      </c>
      <c r="Y26">
        <f>X30</f>
        <v>120.85</v>
      </c>
      <c r="Z26" t="str">
        <f>D23</f>
        <v>TJ Slovan J.Hradec, z.s. B</v>
      </c>
      <c r="AA26">
        <v>4</v>
      </c>
    </row>
    <row r="27" spans="1:27" x14ac:dyDescent="0.3">
      <c r="B27">
        <v>666893</v>
      </c>
      <c r="C27">
        <v>4792</v>
      </c>
      <c r="D27" t="s">
        <v>93</v>
      </c>
      <c r="E27">
        <v>2013</v>
      </c>
      <c r="F27" t="s">
        <v>34</v>
      </c>
      <c r="G27" t="s">
        <v>38</v>
      </c>
      <c r="H27" s="4">
        <v>3</v>
      </c>
      <c r="I27" s="4">
        <v>8.3000000000000007</v>
      </c>
      <c r="J27" s="4">
        <v>0</v>
      </c>
      <c r="K27" s="5">
        <f t="shared" si="10"/>
        <v>11.3</v>
      </c>
      <c r="L27" s="4">
        <v>1.1000000000000001</v>
      </c>
      <c r="M27" s="4">
        <v>7</v>
      </c>
      <c r="N27" s="4">
        <v>0</v>
      </c>
      <c r="O27" s="5">
        <f t="shared" si="11"/>
        <v>8.1</v>
      </c>
      <c r="P27" s="4">
        <v>2.1</v>
      </c>
      <c r="Q27" s="4">
        <v>5.2</v>
      </c>
      <c r="R27" s="4">
        <v>0</v>
      </c>
      <c r="S27" s="5">
        <f t="shared" si="12"/>
        <v>7.3000000000000007</v>
      </c>
      <c r="T27" s="4">
        <v>2.7</v>
      </c>
      <c r="U27" s="4">
        <v>6.65</v>
      </c>
      <c r="V27" s="4">
        <v>0</v>
      </c>
      <c r="W27" s="5">
        <f t="shared" si="13"/>
        <v>9.3500000000000014</v>
      </c>
      <c r="X27" s="5">
        <f t="shared" si="14"/>
        <v>36.049999999999997</v>
      </c>
      <c r="Y27">
        <f>X30</f>
        <v>120.85</v>
      </c>
      <c r="Z27" t="str">
        <f>D23</f>
        <v>TJ Slovan J.Hradec, z.s. B</v>
      </c>
      <c r="AA27">
        <v>5</v>
      </c>
    </row>
    <row r="28" spans="1:27" x14ac:dyDescent="0.3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Y28">
        <f>X30</f>
        <v>120.85</v>
      </c>
      <c r="Z28" t="str">
        <f>D23</f>
        <v>TJ Slovan J.Hradec, z.s. B</v>
      </c>
      <c r="AA28">
        <v>6</v>
      </c>
    </row>
    <row r="29" spans="1:27" x14ac:dyDescent="0.3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Y29">
        <f>X30</f>
        <v>120.85</v>
      </c>
      <c r="Z29" t="str">
        <f>D23</f>
        <v>TJ Slovan J.Hradec, z.s. B</v>
      </c>
      <c r="AA29">
        <v>7</v>
      </c>
    </row>
    <row r="30" spans="1:27" x14ac:dyDescent="0.3">
      <c r="A30" s="5"/>
      <c r="B30" s="5"/>
      <c r="C30" s="5"/>
      <c r="D30" s="5" t="s">
        <v>28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33.650000000000006</v>
      </c>
      <c r="L30" s="5"/>
      <c r="M30" s="5"/>
      <c r="N30" s="5">
        <v>0</v>
      </c>
      <c r="O30" s="5">
        <f>LARGE(O24:O29,3)+LARGE(O24:O29,2)+LARGE(O24:O29,1)-N30</f>
        <v>28.65</v>
      </c>
      <c r="P30" s="5"/>
      <c r="Q30" s="5"/>
      <c r="R30" s="5">
        <v>0</v>
      </c>
      <c r="S30" s="5">
        <f>LARGE(S24:S29,3)+LARGE(S24:S29,2)+LARGE(S24:S29,1)-R30</f>
        <v>28.45</v>
      </c>
      <c r="T30" s="5"/>
      <c r="U30" s="5"/>
      <c r="V30" s="5">
        <v>0</v>
      </c>
      <c r="W30" s="5">
        <f>LARGE(W24:W29,3)+LARGE(W24:W29,2)+LARGE(W24:W29,1)-V30</f>
        <v>30.1</v>
      </c>
      <c r="X30" s="5">
        <f t="shared" si="14"/>
        <v>120.85</v>
      </c>
      <c r="Y30">
        <f>X30</f>
        <v>120.85</v>
      </c>
      <c r="Z30" t="str">
        <f>D23</f>
        <v>TJ Slovan J.Hradec, z.s. B</v>
      </c>
      <c r="AA30">
        <v>8</v>
      </c>
    </row>
    <row r="31" spans="1:27" x14ac:dyDescent="0.3">
      <c r="A31" s="3">
        <v>4</v>
      </c>
      <c r="B31" s="3">
        <v>4038</v>
      </c>
      <c r="C31" s="3">
        <v>5995</v>
      </c>
      <c r="D31" s="3" t="s">
        <v>21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>
        <f>X37</f>
        <v>117.85</v>
      </c>
      <c r="Z31" t="str">
        <f>D31</f>
        <v>TJ Lokomotiva Veselí nad Lužnicí z.s.</v>
      </c>
      <c r="AA31">
        <v>1</v>
      </c>
    </row>
    <row r="32" spans="1:27" x14ac:dyDescent="0.3">
      <c r="B32">
        <v>323791</v>
      </c>
      <c r="C32">
        <v>5995</v>
      </c>
      <c r="D32" t="s">
        <v>73</v>
      </c>
      <c r="E32">
        <v>2012</v>
      </c>
      <c r="F32" s="6" t="s">
        <v>23</v>
      </c>
      <c r="G32" t="s">
        <v>74</v>
      </c>
      <c r="H32" s="4">
        <v>3</v>
      </c>
      <c r="I32" s="4">
        <v>8.1999999999999993</v>
      </c>
      <c r="J32" s="4">
        <v>0</v>
      </c>
      <c r="K32" s="5">
        <f t="shared" ref="K32:K36" si="15">H32+I32-J32</f>
        <v>11.2</v>
      </c>
      <c r="L32" s="4">
        <v>0</v>
      </c>
      <c r="M32" s="4">
        <v>0</v>
      </c>
      <c r="N32" s="4">
        <v>0</v>
      </c>
      <c r="O32" s="5">
        <f t="shared" ref="O32:O36" si="16">L32+M32-N32</f>
        <v>0</v>
      </c>
      <c r="P32" s="4">
        <v>2.7</v>
      </c>
      <c r="Q32" s="4">
        <v>5.15</v>
      </c>
      <c r="R32" s="4">
        <v>0</v>
      </c>
      <c r="S32" s="5">
        <f t="shared" ref="S32:S36" si="17">P32+Q32-R32</f>
        <v>7.8500000000000005</v>
      </c>
      <c r="T32" s="4">
        <v>2.5</v>
      </c>
      <c r="U32" s="4">
        <v>6.3</v>
      </c>
      <c r="V32" s="4">
        <v>0</v>
      </c>
      <c r="W32" s="5">
        <f t="shared" ref="W32:W36" si="18">T32+U32-V32</f>
        <v>8.8000000000000007</v>
      </c>
      <c r="X32" s="5">
        <f t="shared" ref="X32:X37" si="19">K32+O32+S32+W32</f>
        <v>27.85</v>
      </c>
      <c r="Y32">
        <f>X37</f>
        <v>117.85</v>
      </c>
      <c r="Z32" t="str">
        <f>D31</f>
        <v>TJ Lokomotiva Veselí nad Lužnicí z.s.</v>
      </c>
      <c r="AA32">
        <v>3</v>
      </c>
    </row>
    <row r="33" spans="1:27" x14ac:dyDescent="0.3">
      <c r="B33">
        <v>784082</v>
      </c>
      <c r="C33">
        <v>5995</v>
      </c>
      <c r="D33" t="s">
        <v>75</v>
      </c>
      <c r="E33">
        <v>2012</v>
      </c>
      <c r="F33" s="6" t="s">
        <v>23</v>
      </c>
      <c r="G33" t="s">
        <v>76</v>
      </c>
      <c r="H33" s="4">
        <v>3</v>
      </c>
      <c r="I33" s="4">
        <v>7.85</v>
      </c>
      <c r="J33" s="4">
        <v>0</v>
      </c>
      <c r="K33" s="5">
        <f t="shared" si="15"/>
        <v>10.85</v>
      </c>
      <c r="L33" s="4">
        <v>1.1000000000000001</v>
      </c>
      <c r="M33" s="4">
        <v>6.4</v>
      </c>
      <c r="N33" s="4">
        <v>0</v>
      </c>
      <c r="O33" s="5">
        <f t="shared" si="16"/>
        <v>7.5</v>
      </c>
      <c r="P33" s="4">
        <v>2.9</v>
      </c>
      <c r="Q33" s="4">
        <v>7.05</v>
      </c>
      <c r="R33" s="4">
        <v>0</v>
      </c>
      <c r="S33" s="5">
        <f t="shared" si="17"/>
        <v>9.9499999999999993</v>
      </c>
      <c r="T33" s="4">
        <v>2.2000000000000002</v>
      </c>
      <c r="U33" s="4">
        <v>6.1</v>
      </c>
      <c r="V33" s="4">
        <v>0</v>
      </c>
      <c r="W33" s="5">
        <f t="shared" si="18"/>
        <v>8.3000000000000007</v>
      </c>
      <c r="X33" s="5">
        <f t="shared" si="19"/>
        <v>36.6</v>
      </c>
      <c r="Y33">
        <f>X37</f>
        <v>117.85</v>
      </c>
      <c r="Z33" t="str">
        <f>D31</f>
        <v>TJ Lokomotiva Veselí nad Lužnicí z.s.</v>
      </c>
      <c r="AA33">
        <v>4</v>
      </c>
    </row>
    <row r="34" spans="1:27" x14ac:dyDescent="0.3">
      <c r="B34">
        <v>386986</v>
      </c>
      <c r="C34">
        <v>5995</v>
      </c>
      <c r="D34" t="s">
        <v>77</v>
      </c>
      <c r="E34">
        <v>2012</v>
      </c>
      <c r="F34" s="6" t="s">
        <v>23</v>
      </c>
      <c r="G34" t="s">
        <v>74</v>
      </c>
      <c r="H34" s="4">
        <v>3</v>
      </c>
      <c r="I34" s="4">
        <v>7.45</v>
      </c>
      <c r="J34" s="4">
        <v>0</v>
      </c>
      <c r="K34" s="5">
        <f t="shared" si="15"/>
        <v>10.45</v>
      </c>
      <c r="L34" s="4">
        <v>1.1000000000000001</v>
      </c>
      <c r="M34" s="4">
        <v>7.3</v>
      </c>
      <c r="N34" s="4">
        <v>0</v>
      </c>
      <c r="O34" s="5">
        <f t="shared" si="16"/>
        <v>8.4</v>
      </c>
      <c r="P34" s="4">
        <v>0</v>
      </c>
      <c r="Q34" s="4">
        <v>0</v>
      </c>
      <c r="R34" s="4">
        <v>0</v>
      </c>
      <c r="S34" s="5">
        <f t="shared" si="17"/>
        <v>0</v>
      </c>
      <c r="T34" s="4">
        <v>0</v>
      </c>
      <c r="U34" s="4">
        <v>0</v>
      </c>
      <c r="V34" s="4">
        <v>0</v>
      </c>
      <c r="W34" s="5">
        <f t="shared" si="18"/>
        <v>0</v>
      </c>
      <c r="X34" s="5">
        <f t="shared" si="19"/>
        <v>18.850000000000001</v>
      </c>
      <c r="Y34">
        <f>X37</f>
        <v>117.85</v>
      </c>
      <c r="Z34" t="str">
        <f>D31</f>
        <v>TJ Lokomotiva Veselí nad Lužnicí z.s.</v>
      </c>
      <c r="AA34">
        <v>5</v>
      </c>
    </row>
    <row r="35" spans="1:27" x14ac:dyDescent="0.3">
      <c r="B35">
        <v>236948</v>
      </c>
      <c r="C35">
        <v>5995</v>
      </c>
      <c r="D35" t="s">
        <v>78</v>
      </c>
      <c r="E35">
        <v>2012</v>
      </c>
      <c r="F35" s="6" t="s">
        <v>23</v>
      </c>
      <c r="G35" t="s">
        <v>76</v>
      </c>
      <c r="H35" s="4">
        <v>3</v>
      </c>
      <c r="I35" s="4">
        <v>8.5</v>
      </c>
      <c r="J35" s="4">
        <v>0</v>
      </c>
      <c r="K35" s="5">
        <f t="shared" si="15"/>
        <v>11.5</v>
      </c>
      <c r="L35" s="4">
        <v>1.1000000000000001</v>
      </c>
      <c r="M35" s="4">
        <v>7.7</v>
      </c>
      <c r="N35" s="4">
        <v>0</v>
      </c>
      <c r="O35" s="5">
        <f t="shared" si="16"/>
        <v>8.8000000000000007</v>
      </c>
      <c r="P35" s="4">
        <v>3</v>
      </c>
      <c r="Q35" s="4">
        <v>6.3</v>
      </c>
      <c r="R35" s="4">
        <v>0</v>
      </c>
      <c r="S35" s="5">
        <f t="shared" si="17"/>
        <v>9.3000000000000007</v>
      </c>
      <c r="T35" s="4">
        <v>2.8</v>
      </c>
      <c r="U35" s="4">
        <v>7.15</v>
      </c>
      <c r="V35" s="4">
        <v>0</v>
      </c>
      <c r="W35" s="5">
        <f t="shared" si="18"/>
        <v>9.9499999999999993</v>
      </c>
      <c r="X35" s="5">
        <f t="shared" si="19"/>
        <v>39.549999999999997</v>
      </c>
      <c r="Y35">
        <f>X37</f>
        <v>117.85</v>
      </c>
      <c r="Z35" t="str">
        <f>D31</f>
        <v>TJ Lokomotiva Veselí nad Lužnicí z.s.</v>
      </c>
      <c r="AA35">
        <v>6</v>
      </c>
    </row>
    <row r="36" spans="1:27" x14ac:dyDescent="0.3">
      <c r="B36">
        <v>467390</v>
      </c>
      <c r="C36">
        <v>5995</v>
      </c>
      <c r="D36" t="s">
        <v>79</v>
      </c>
      <c r="E36">
        <v>2012</v>
      </c>
      <c r="F36" s="6" t="s">
        <v>23</v>
      </c>
      <c r="G36" t="s">
        <v>74</v>
      </c>
      <c r="H36" s="4">
        <v>0</v>
      </c>
      <c r="I36" s="4">
        <v>0</v>
      </c>
      <c r="J36" s="4">
        <v>0</v>
      </c>
      <c r="K36" s="5">
        <f t="shared" si="15"/>
        <v>0</v>
      </c>
      <c r="L36" s="4">
        <v>1.5</v>
      </c>
      <c r="M36" s="4">
        <v>7.7</v>
      </c>
      <c r="N36" s="4">
        <v>0</v>
      </c>
      <c r="O36" s="5">
        <f t="shared" si="16"/>
        <v>9.1999999999999993</v>
      </c>
      <c r="P36" s="4">
        <v>2.9</v>
      </c>
      <c r="Q36" s="4">
        <v>6.95</v>
      </c>
      <c r="R36" s="4">
        <v>0</v>
      </c>
      <c r="S36" s="5">
        <f t="shared" si="17"/>
        <v>9.85</v>
      </c>
      <c r="T36" s="4">
        <v>2.8</v>
      </c>
      <c r="U36" s="4">
        <v>7.25</v>
      </c>
      <c r="V36" s="4">
        <v>0</v>
      </c>
      <c r="W36" s="5">
        <f t="shared" si="18"/>
        <v>10.050000000000001</v>
      </c>
      <c r="X36" s="5">
        <f t="shared" si="19"/>
        <v>29.099999999999998</v>
      </c>
      <c r="Y36">
        <f>X37</f>
        <v>117.85</v>
      </c>
      <c r="Z36" t="str">
        <f>D31</f>
        <v>TJ Lokomotiva Veselí nad Lužnicí z.s.</v>
      </c>
      <c r="AA36">
        <v>7</v>
      </c>
    </row>
    <row r="37" spans="1:27" x14ac:dyDescent="0.3">
      <c r="A37" s="5"/>
      <c r="B37" s="5"/>
      <c r="C37" s="5"/>
      <c r="D37" s="5" t="s">
        <v>28</v>
      </c>
      <c r="E37" s="5"/>
      <c r="F37" s="5"/>
      <c r="G37" s="5"/>
      <c r="H37" s="5"/>
      <c r="I37" s="5"/>
      <c r="J37" s="5">
        <v>0</v>
      </c>
      <c r="K37" s="5">
        <f>LARGE(K32:K36,3)+LARGE(K32:K36,2)+LARGE(K32:K36,1)-J37</f>
        <v>33.549999999999997</v>
      </c>
      <c r="L37" s="5"/>
      <c r="M37" s="5"/>
      <c r="N37" s="5">
        <v>0</v>
      </c>
      <c r="O37" s="5">
        <f>LARGE(O32:O36,3)+LARGE(O32:O36,2)+LARGE(O32:O36,1)-N37</f>
        <v>26.400000000000002</v>
      </c>
      <c r="P37" s="5"/>
      <c r="Q37" s="5"/>
      <c r="R37" s="5">
        <v>0</v>
      </c>
      <c r="S37" s="5">
        <f>LARGE(S32:S36,3)+LARGE(S32:S36,2)+LARGE(S32:S36,1)-R37</f>
        <v>29.099999999999998</v>
      </c>
      <c r="T37" s="5"/>
      <c r="U37" s="5"/>
      <c r="V37" s="5">
        <v>0</v>
      </c>
      <c r="W37" s="5">
        <f>LARGE(W32:W36,3)+LARGE(W32:W36,2)+LARGE(W32:W36,1)-V37</f>
        <v>28.8</v>
      </c>
      <c r="X37" s="5">
        <f t="shared" si="19"/>
        <v>117.85</v>
      </c>
      <c r="Y37">
        <f>X37</f>
        <v>117.85</v>
      </c>
      <c r="Z37" t="str">
        <f>D31</f>
        <v>TJ Lokomotiva Veselí nad Lužnicí z.s.</v>
      </c>
      <c r="AA37">
        <v>8</v>
      </c>
    </row>
    <row r="38" spans="1:27" x14ac:dyDescent="0.3">
      <c r="A38" s="3">
        <v>5</v>
      </c>
      <c r="B38" s="3">
        <v>4209</v>
      </c>
      <c r="C38" s="3">
        <v>3479</v>
      </c>
      <c r="D38" s="3" t="s">
        <v>62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>
        <f>X45</f>
        <v>106.9</v>
      </c>
      <c r="Z38" t="str">
        <f>D38</f>
        <v>Merkur České Budějovice, z.s. B</v>
      </c>
      <c r="AA38">
        <v>1</v>
      </c>
    </row>
    <row r="39" spans="1:27" x14ac:dyDescent="0.3">
      <c r="B39">
        <v>439549</v>
      </c>
      <c r="C39">
        <v>3479</v>
      </c>
      <c r="D39" t="s">
        <v>63</v>
      </c>
      <c r="E39">
        <v>2012</v>
      </c>
      <c r="F39" t="s">
        <v>57</v>
      </c>
      <c r="G39" s="11" t="s">
        <v>64</v>
      </c>
      <c r="H39" s="4">
        <v>0</v>
      </c>
      <c r="I39" s="4">
        <v>0</v>
      </c>
      <c r="J39" s="4">
        <v>0</v>
      </c>
      <c r="K39" s="5">
        <f t="shared" ref="K39:K44" si="20">H39+I39-J39</f>
        <v>0</v>
      </c>
      <c r="L39" s="4">
        <v>1.1000000000000001</v>
      </c>
      <c r="M39" s="4">
        <v>7.1</v>
      </c>
      <c r="N39" s="4">
        <v>0</v>
      </c>
      <c r="O39" s="5">
        <f t="shared" ref="O39:O44" si="21">L39+M39-N39</f>
        <v>8.1999999999999993</v>
      </c>
      <c r="P39" s="4">
        <v>2.6</v>
      </c>
      <c r="Q39" s="4">
        <v>5.5</v>
      </c>
      <c r="R39" s="4">
        <v>0</v>
      </c>
      <c r="S39" s="5">
        <f t="shared" ref="S39:S44" si="22">P39+Q39-R39</f>
        <v>8.1</v>
      </c>
      <c r="T39" s="4">
        <v>2.8</v>
      </c>
      <c r="U39" s="4">
        <v>7.7</v>
      </c>
      <c r="V39" s="4">
        <v>0</v>
      </c>
      <c r="W39" s="5">
        <f t="shared" ref="W39:W44" si="23">T39+U39-V39</f>
        <v>10.5</v>
      </c>
      <c r="X39" s="5">
        <f t="shared" ref="X39:X45" si="24">K39+O39+S39+W39</f>
        <v>26.799999999999997</v>
      </c>
      <c r="Y39">
        <f>X45</f>
        <v>106.9</v>
      </c>
      <c r="Z39" t="str">
        <f>D38</f>
        <v>Merkur České Budějovice, z.s. B</v>
      </c>
      <c r="AA39">
        <v>2</v>
      </c>
    </row>
    <row r="40" spans="1:27" x14ac:dyDescent="0.3">
      <c r="B40">
        <v>749018</v>
      </c>
      <c r="C40">
        <v>3479</v>
      </c>
      <c r="D40" t="s">
        <v>65</v>
      </c>
      <c r="E40">
        <v>2014</v>
      </c>
      <c r="F40" t="s">
        <v>57</v>
      </c>
      <c r="G40" s="11" t="s">
        <v>64</v>
      </c>
      <c r="H40" s="4">
        <v>0</v>
      </c>
      <c r="I40" s="4">
        <v>7.65</v>
      </c>
      <c r="J40" s="4">
        <v>0</v>
      </c>
      <c r="K40" s="5">
        <f t="shared" si="20"/>
        <v>7.65</v>
      </c>
      <c r="L40" s="4">
        <v>1.1000000000000001</v>
      </c>
      <c r="M40" s="4">
        <v>7.65</v>
      </c>
      <c r="N40" s="4">
        <v>0</v>
      </c>
      <c r="O40" s="5">
        <f t="shared" si="21"/>
        <v>8.75</v>
      </c>
      <c r="P40" s="4">
        <v>0</v>
      </c>
      <c r="Q40" s="4">
        <v>0</v>
      </c>
      <c r="R40" s="4">
        <v>0</v>
      </c>
      <c r="S40" s="5">
        <f t="shared" si="22"/>
        <v>0</v>
      </c>
      <c r="T40" s="4">
        <v>2.8</v>
      </c>
      <c r="U40" s="4">
        <v>7.1</v>
      </c>
      <c r="V40" s="4">
        <v>0</v>
      </c>
      <c r="W40" s="5">
        <f t="shared" si="23"/>
        <v>9.8999999999999986</v>
      </c>
      <c r="X40" s="5">
        <f t="shared" si="24"/>
        <v>26.299999999999997</v>
      </c>
      <c r="Y40">
        <f>X45</f>
        <v>106.9</v>
      </c>
      <c r="Z40" t="str">
        <f>D38</f>
        <v>Merkur České Budějovice, z.s. B</v>
      </c>
      <c r="AA40">
        <v>3</v>
      </c>
    </row>
    <row r="41" spans="1:27" x14ac:dyDescent="0.3">
      <c r="B41">
        <v>955276</v>
      </c>
      <c r="C41">
        <v>3479</v>
      </c>
      <c r="D41" t="s">
        <v>66</v>
      </c>
      <c r="E41">
        <v>2013</v>
      </c>
      <c r="F41" t="s">
        <v>57</v>
      </c>
      <c r="G41" s="11" t="s">
        <v>64</v>
      </c>
      <c r="H41" s="4">
        <v>0</v>
      </c>
      <c r="I41" s="4">
        <v>7.7</v>
      </c>
      <c r="J41" s="4">
        <v>0</v>
      </c>
      <c r="K41" s="5">
        <f t="shared" si="20"/>
        <v>7.7</v>
      </c>
      <c r="L41" s="4">
        <v>1.1000000000000001</v>
      </c>
      <c r="M41" s="4">
        <v>8.35</v>
      </c>
      <c r="N41" s="4">
        <v>0</v>
      </c>
      <c r="O41" s="5">
        <f t="shared" si="21"/>
        <v>9.4499999999999993</v>
      </c>
      <c r="P41" s="4">
        <v>2.6</v>
      </c>
      <c r="Q41" s="4">
        <v>7.4</v>
      </c>
      <c r="R41" s="4">
        <v>0</v>
      </c>
      <c r="S41" s="5">
        <f t="shared" si="22"/>
        <v>10</v>
      </c>
      <c r="T41" s="4">
        <v>0</v>
      </c>
      <c r="U41" s="4">
        <v>0</v>
      </c>
      <c r="V41" s="4">
        <v>0</v>
      </c>
      <c r="W41" s="5">
        <f t="shared" si="23"/>
        <v>0</v>
      </c>
      <c r="X41" s="5">
        <f t="shared" si="24"/>
        <v>27.15</v>
      </c>
      <c r="Y41">
        <f>X45</f>
        <v>106.9</v>
      </c>
      <c r="Z41" t="str">
        <f>D38</f>
        <v>Merkur České Budějovice, z.s. B</v>
      </c>
      <c r="AA41">
        <v>4</v>
      </c>
    </row>
    <row r="42" spans="1:27" x14ac:dyDescent="0.3">
      <c r="B42">
        <v>174987</v>
      </c>
      <c r="C42">
        <v>3479</v>
      </c>
      <c r="D42" t="s">
        <v>67</v>
      </c>
      <c r="E42">
        <v>2012</v>
      </c>
      <c r="F42" t="s">
        <v>57</v>
      </c>
      <c r="G42" s="11" t="s">
        <v>64</v>
      </c>
      <c r="H42" s="4">
        <v>0</v>
      </c>
      <c r="I42" s="4">
        <v>7.3</v>
      </c>
      <c r="J42" s="4">
        <v>0</v>
      </c>
      <c r="K42" s="5">
        <f t="shared" si="20"/>
        <v>7.3</v>
      </c>
      <c r="L42" s="4">
        <v>0</v>
      </c>
      <c r="M42" s="4">
        <v>0</v>
      </c>
      <c r="N42" s="4">
        <v>0</v>
      </c>
      <c r="O42" s="5">
        <f t="shared" si="21"/>
        <v>0</v>
      </c>
      <c r="P42" s="4">
        <v>1.4</v>
      </c>
      <c r="Q42" s="4">
        <v>5.2</v>
      </c>
      <c r="R42" s="4">
        <v>0</v>
      </c>
      <c r="S42" s="5">
        <f t="shared" si="22"/>
        <v>6.6</v>
      </c>
      <c r="T42" s="4">
        <v>2.8</v>
      </c>
      <c r="U42" s="4">
        <v>7.3</v>
      </c>
      <c r="V42" s="4">
        <v>0</v>
      </c>
      <c r="W42" s="5">
        <f t="shared" si="23"/>
        <v>10.1</v>
      </c>
      <c r="X42" s="5">
        <f t="shared" si="24"/>
        <v>24</v>
      </c>
      <c r="Y42">
        <f>X45</f>
        <v>106.9</v>
      </c>
      <c r="Z42" t="str">
        <f>D38</f>
        <v>Merkur České Budějovice, z.s. B</v>
      </c>
      <c r="AA42">
        <v>5</v>
      </c>
    </row>
    <row r="43" spans="1:27" x14ac:dyDescent="0.3">
      <c r="B43">
        <v>738812</v>
      </c>
      <c r="C43">
        <v>3479</v>
      </c>
      <c r="D43" t="s">
        <v>68</v>
      </c>
      <c r="E43">
        <v>2013</v>
      </c>
      <c r="F43" t="s">
        <v>57</v>
      </c>
      <c r="G43" s="11" t="s">
        <v>64</v>
      </c>
      <c r="H43" s="4">
        <v>0</v>
      </c>
      <c r="I43" s="4">
        <v>7.15</v>
      </c>
      <c r="J43" s="4">
        <v>0</v>
      </c>
      <c r="K43" s="5">
        <f t="shared" si="20"/>
        <v>7.15</v>
      </c>
      <c r="L43" s="4">
        <v>1.1000000000000001</v>
      </c>
      <c r="M43" s="4">
        <v>7.6</v>
      </c>
      <c r="N43" s="4">
        <v>0</v>
      </c>
      <c r="O43" s="5">
        <f t="shared" si="21"/>
        <v>8.6999999999999993</v>
      </c>
      <c r="P43" s="4">
        <v>2.6</v>
      </c>
      <c r="Q43" s="4">
        <v>5.9</v>
      </c>
      <c r="R43" s="4">
        <v>0</v>
      </c>
      <c r="S43" s="5">
        <f t="shared" si="22"/>
        <v>8.5</v>
      </c>
      <c r="T43" s="4">
        <v>2.8</v>
      </c>
      <c r="U43" s="4">
        <v>7.35</v>
      </c>
      <c r="V43" s="4">
        <v>0</v>
      </c>
      <c r="W43" s="5">
        <f t="shared" si="23"/>
        <v>10.149999999999999</v>
      </c>
      <c r="X43" s="5">
        <f t="shared" si="24"/>
        <v>34.5</v>
      </c>
      <c r="Y43">
        <f>X45</f>
        <v>106.9</v>
      </c>
      <c r="Z43" t="str">
        <f>D38</f>
        <v>Merkur České Budějovice, z.s. B</v>
      </c>
      <c r="AA43">
        <v>6</v>
      </c>
    </row>
    <row r="44" spans="1:27" x14ac:dyDescent="0.3">
      <c r="B44">
        <v>0</v>
      </c>
      <c r="C44">
        <v>0</v>
      </c>
      <c r="H44" s="4">
        <v>0</v>
      </c>
      <c r="I44" s="4">
        <v>0</v>
      </c>
      <c r="J44" s="4">
        <v>0</v>
      </c>
      <c r="K44" s="5">
        <f t="shared" si="20"/>
        <v>0</v>
      </c>
      <c r="L44" s="4">
        <v>0</v>
      </c>
      <c r="M44" s="4">
        <v>0</v>
      </c>
      <c r="N44" s="4">
        <v>0</v>
      </c>
      <c r="O44" s="5">
        <f t="shared" si="21"/>
        <v>0</v>
      </c>
      <c r="P44" s="4">
        <v>0</v>
      </c>
      <c r="Q44" s="4">
        <v>0</v>
      </c>
      <c r="R44" s="4">
        <v>0</v>
      </c>
      <c r="S44" s="5">
        <f t="shared" si="22"/>
        <v>0</v>
      </c>
      <c r="T44" s="4">
        <v>0</v>
      </c>
      <c r="U44" s="4">
        <v>0</v>
      </c>
      <c r="V44" s="4">
        <v>0</v>
      </c>
      <c r="W44" s="5">
        <f t="shared" si="23"/>
        <v>0</v>
      </c>
      <c r="X44" s="5">
        <f t="shared" si="24"/>
        <v>0</v>
      </c>
      <c r="Y44">
        <f>X45</f>
        <v>106.9</v>
      </c>
      <c r="Z44" t="str">
        <f>D38</f>
        <v>Merkur České Budějovice, z.s. B</v>
      </c>
      <c r="AA44">
        <v>7</v>
      </c>
    </row>
    <row r="45" spans="1:27" x14ac:dyDescent="0.3">
      <c r="A45" s="5"/>
      <c r="B45" s="5"/>
      <c r="C45" s="5"/>
      <c r="D45" s="5" t="s">
        <v>28</v>
      </c>
      <c r="E45" s="5"/>
      <c r="F45" s="5"/>
      <c r="G45" s="5"/>
      <c r="H45" s="5"/>
      <c r="I45" s="5"/>
      <c r="J45" s="5">
        <v>0</v>
      </c>
      <c r="K45" s="5">
        <f>LARGE(K39:K44,3)+LARGE(K39:K44,2)+LARGE(K39:K44,1)-J45</f>
        <v>22.65</v>
      </c>
      <c r="L45" s="5"/>
      <c r="M45" s="5"/>
      <c r="N45" s="5">
        <v>0</v>
      </c>
      <c r="O45" s="5">
        <f>LARGE(O39:O44,3)+LARGE(O39:O44,2)+LARGE(O39:O44,1)-N45</f>
        <v>26.9</v>
      </c>
      <c r="P45" s="5"/>
      <c r="Q45" s="5"/>
      <c r="R45" s="5">
        <v>0</v>
      </c>
      <c r="S45" s="5">
        <f>LARGE(S39:S44,3)+LARGE(S39:S44,2)+LARGE(S39:S44,1)-R45</f>
        <v>26.6</v>
      </c>
      <c r="T45" s="5"/>
      <c r="U45" s="5"/>
      <c r="V45" s="5">
        <v>0</v>
      </c>
      <c r="W45" s="5">
        <f>LARGE(W39:W44,3)+LARGE(W39:W44,2)+LARGE(W39:W44,1)-V45</f>
        <v>30.75</v>
      </c>
      <c r="X45" s="5">
        <f t="shared" si="24"/>
        <v>106.9</v>
      </c>
      <c r="Y45">
        <f>X45</f>
        <v>106.9</v>
      </c>
      <c r="Z45" t="str">
        <f>D38</f>
        <v>Merkur České Budějovice, z.s. B</v>
      </c>
      <c r="AA45">
        <v>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A45">
    <sortCondition descending="1" ref="Y7:Y45"/>
  </sortState>
  <pageMargins left="0.25" right="0.25" top="0.75" bottom="0.75" header="0.3" footer="0.3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0"/>
  <sheetViews>
    <sheetView workbookViewId="0">
      <selection activeCell="G34" sqref="G34"/>
    </sheetView>
  </sheetViews>
  <sheetFormatPr defaultRowHeight="14.4" x14ac:dyDescent="0.3"/>
  <cols>
    <col min="1" max="1" width="6.44140625" customWidth="1"/>
    <col min="2" max="3" width="10" hidden="1" customWidth="1"/>
    <col min="4" max="4" width="17.33203125" customWidth="1"/>
    <col min="5" max="5" width="6" customWidth="1"/>
    <col min="6" max="6" width="14.5546875" customWidth="1"/>
    <col min="7" max="7" width="19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8" hidden="1" customWidth="1"/>
    <col min="26" max="26" width="20" hidden="1" customWidth="1"/>
    <col min="27" max="27" width="8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151</v>
      </c>
    </row>
    <row r="3" spans="1:27" ht="18" x14ac:dyDescent="0.35">
      <c r="D3" s="1" t="s">
        <v>94</v>
      </c>
      <c r="G3" s="10" t="s">
        <v>152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4132</v>
      </c>
      <c r="C7" s="3">
        <v>3479</v>
      </c>
      <c r="D7" s="3" t="s">
        <v>95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128.85</v>
      </c>
      <c r="Z7" t="str">
        <f>D7</f>
        <v>Merkur České Budějovice A</v>
      </c>
      <c r="AA7">
        <v>1</v>
      </c>
    </row>
    <row r="8" spans="1:27" x14ac:dyDescent="0.3">
      <c r="B8">
        <v>335927</v>
      </c>
      <c r="C8">
        <v>3479</v>
      </c>
      <c r="D8" t="s">
        <v>96</v>
      </c>
      <c r="E8">
        <v>2010</v>
      </c>
      <c r="F8" t="s">
        <v>57</v>
      </c>
      <c r="G8" t="s">
        <v>97</v>
      </c>
      <c r="H8" s="4">
        <v>2</v>
      </c>
      <c r="I8" s="4">
        <v>8.4499999999999993</v>
      </c>
      <c r="J8" s="4">
        <v>0</v>
      </c>
      <c r="K8" s="5">
        <f t="shared" ref="K8:K13" si="0">H8+I8-J8</f>
        <v>10.45</v>
      </c>
      <c r="L8" s="4">
        <v>2</v>
      </c>
      <c r="M8" s="4">
        <v>8.1</v>
      </c>
      <c r="N8" s="4">
        <v>0</v>
      </c>
      <c r="O8" s="5">
        <f t="shared" ref="O8:O13" si="1">L8+M8-N8</f>
        <v>10.1</v>
      </c>
      <c r="P8" s="4">
        <v>3.1</v>
      </c>
      <c r="Q8" s="4">
        <v>7.35</v>
      </c>
      <c r="R8" s="4">
        <v>0</v>
      </c>
      <c r="S8" s="5">
        <f t="shared" ref="S8:S13" si="2">P8+Q8-R8</f>
        <v>10.45</v>
      </c>
      <c r="T8" s="4">
        <v>3</v>
      </c>
      <c r="U8" s="4">
        <v>7.4</v>
      </c>
      <c r="V8" s="4">
        <v>0</v>
      </c>
      <c r="W8" s="5">
        <f t="shared" ref="W8:W13" si="3">T8+U8-V8</f>
        <v>10.4</v>
      </c>
      <c r="X8" s="5">
        <f t="shared" ref="X8:X14" si="4">K8+O8+S8+W8</f>
        <v>41.4</v>
      </c>
      <c r="Y8">
        <f>X14</f>
        <v>128.85</v>
      </c>
      <c r="Z8" t="str">
        <f>D7</f>
        <v>Merkur České Budějovice A</v>
      </c>
      <c r="AA8">
        <v>2</v>
      </c>
    </row>
    <row r="9" spans="1:27" x14ac:dyDescent="0.3">
      <c r="B9">
        <v>677048</v>
      </c>
      <c r="C9">
        <v>3479</v>
      </c>
      <c r="D9" t="s">
        <v>98</v>
      </c>
      <c r="E9">
        <v>2010</v>
      </c>
      <c r="F9" t="s">
        <v>57</v>
      </c>
      <c r="G9" t="s">
        <v>99</v>
      </c>
      <c r="H9" s="4">
        <v>2.8</v>
      </c>
      <c r="I9" s="4">
        <v>8.6999999999999993</v>
      </c>
      <c r="J9" s="4">
        <v>0</v>
      </c>
      <c r="K9" s="5">
        <f t="shared" si="0"/>
        <v>11.5</v>
      </c>
      <c r="L9" s="4">
        <v>2.1</v>
      </c>
      <c r="M9" s="4">
        <v>8.5</v>
      </c>
      <c r="N9" s="4">
        <v>0</v>
      </c>
      <c r="O9" s="5">
        <f t="shared" si="1"/>
        <v>10.6</v>
      </c>
      <c r="P9" s="4">
        <v>2.7</v>
      </c>
      <c r="Q9" s="4">
        <v>4.9000000000000004</v>
      </c>
      <c r="R9" s="4">
        <v>0</v>
      </c>
      <c r="S9" s="5">
        <f t="shared" si="2"/>
        <v>7.6000000000000005</v>
      </c>
      <c r="T9" s="4">
        <v>2.8</v>
      </c>
      <c r="U9" s="4">
        <v>8.1999999999999993</v>
      </c>
      <c r="V9" s="4">
        <v>0</v>
      </c>
      <c r="W9" s="5">
        <f t="shared" si="3"/>
        <v>11</v>
      </c>
      <c r="X9" s="5">
        <f t="shared" si="4"/>
        <v>40.700000000000003</v>
      </c>
      <c r="Y9">
        <f>X14</f>
        <v>128.85</v>
      </c>
      <c r="Z9" t="str">
        <f>D7</f>
        <v>Merkur České Budějovice A</v>
      </c>
      <c r="AA9">
        <v>3</v>
      </c>
    </row>
    <row r="10" spans="1:27" x14ac:dyDescent="0.3">
      <c r="B10">
        <v>604045</v>
      </c>
      <c r="C10">
        <v>3479</v>
      </c>
      <c r="D10" t="s">
        <v>100</v>
      </c>
      <c r="E10">
        <v>2010</v>
      </c>
      <c r="F10" t="s">
        <v>57</v>
      </c>
      <c r="G10" t="s">
        <v>97</v>
      </c>
      <c r="H10" s="4">
        <v>2.8</v>
      </c>
      <c r="I10" s="4">
        <v>8.6999999999999993</v>
      </c>
      <c r="J10" s="4">
        <v>0</v>
      </c>
      <c r="K10" s="5">
        <f t="shared" si="0"/>
        <v>11.5</v>
      </c>
      <c r="L10" s="4">
        <v>2.1</v>
      </c>
      <c r="M10" s="4">
        <v>8.1999999999999993</v>
      </c>
      <c r="N10" s="4">
        <v>0</v>
      </c>
      <c r="O10" s="5">
        <f t="shared" si="1"/>
        <v>10.299999999999999</v>
      </c>
      <c r="P10" s="4">
        <v>3</v>
      </c>
      <c r="Q10" s="4">
        <v>6.95</v>
      </c>
      <c r="R10" s="4">
        <v>0</v>
      </c>
      <c r="S10" s="5">
        <f t="shared" si="2"/>
        <v>9.9499999999999993</v>
      </c>
      <c r="T10" s="4">
        <v>3.1</v>
      </c>
      <c r="U10" s="4">
        <v>8.5</v>
      </c>
      <c r="V10" s="4">
        <v>0</v>
      </c>
      <c r="W10" s="5">
        <f t="shared" si="3"/>
        <v>11.6</v>
      </c>
      <c r="X10" s="5">
        <f t="shared" si="4"/>
        <v>43.349999999999994</v>
      </c>
      <c r="Y10">
        <f>X14</f>
        <v>128.85</v>
      </c>
      <c r="Z10" t="str">
        <f>D7</f>
        <v>Merkur České Budějovice A</v>
      </c>
      <c r="AA10">
        <v>4</v>
      </c>
    </row>
    <row r="11" spans="1:27" x14ac:dyDescent="0.3">
      <c r="B11">
        <v>936265</v>
      </c>
      <c r="C11">
        <v>3479</v>
      </c>
      <c r="D11" t="s">
        <v>101</v>
      </c>
      <c r="E11">
        <v>2010</v>
      </c>
      <c r="F11" t="s">
        <v>57</v>
      </c>
      <c r="G11" t="s">
        <v>97</v>
      </c>
      <c r="H11" s="4">
        <v>2</v>
      </c>
      <c r="I11" s="4">
        <v>8.35</v>
      </c>
      <c r="J11" s="4">
        <v>0</v>
      </c>
      <c r="K11" s="5">
        <f t="shared" si="0"/>
        <v>10.35</v>
      </c>
      <c r="L11" s="4">
        <v>2</v>
      </c>
      <c r="M11" s="4">
        <v>7.35</v>
      </c>
      <c r="N11" s="4">
        <v>0</v>
      </c>
      <c r="O11" s="5">
        <f t="shared" si="1"/>
        <v>9.35</v>
      </c>
      <c r="P11" s="4">
        <v>3</v>
      </c>
      <c r="Q11" s="4">
        <v>8</v>
      </c>
      <c r="R11" s="4">
        <v>0</v>
      </c>
      <c r="S11" s="5">
        <f t="shared" si="2"/>
        <v>11</v>
      </c>
      <c r="T11" s="4">
        <v>3</v>
      </c>
      <c r="U11" s="4">
        <v>7.1</v>
      </c>
      <c r="V11" s="4">
        <v>0</v>
      </c>
      <c r="W11" s="5">
        <f t="shared" si="3"/>
        <v>10.1</v>
      </c>
      <c r="X11" s="5">
        <f t="shared" si="4"/>
        <v>40.799999999999997</v>
      </c>
      <c r="Y11">
        <f>X14</f>
        <v>128.85</v>
      </c>
      <c r="Z11" t="str">
        <f>D7</f>
        <v>Merkur České Budějovice A</v>
      </c>
      <c r="AA11">
        <v>5</v>
      </c>
    </row>
    <row r="12" spans="1:27" x14ac:dyDescent="0.3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Y12">
        <f>X14</f>
        <v>128.85</v>
      </c>
      <c r="Z12" t="str">
        <f>D7</f>
        <v>Merkur České Budějovice A</v>
      </c>
      <c r="AA12">
        <v>6</v>
      </c>
    </row>
    <row r="13" spans="1:27" x14ac:dyDescent="0.3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Y13">
        <f>X14</f>
        <v>128.85</v>
      </c>
      <c r="Z13" t="str">
        <f>D7</f>
        <v>Merkur České Budějovice A</v>
      </c>
      <c r="AA13">
        <v>7</v>
      </c>
    </row>
    <row r="14" spans="1:27" x14ac:dyDescent="0.3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33.450000000000003</v>
      </c>
      <c r="L14" s="5"/>
      <c r="M14" s="5"/>
      <c r="N14" s="5">
        <v>0</v>
      </c>
      <c r="O14" s="5">
        <f>LARGE(O8:O13,3)+LARGE(O8:O13,2)+LARGE(O8:O13,1)-N14</f>
        <v>31</v>
      </c>
      <c r="P14" s="5"/>
      <c r="Q14" s="5"/>
      <c r="R14" s="5">
        <v>0</v>
      </c>
      <c r="S14" s="5">
        <f>LARGE(S8:S13,3)+LARGE(S8:S13,2)+LARGE(S8:S13,1)-R14</f>
        <v>31.4</v>
      </c>
      <c r="T14" s="5"/>
      <c r="U14" s="5"/>
      <c r="V14" s="5">
        <v>0</v>
      </c>
      <c r="W14" s="5">
        <f>LARGE(W8:W13,3)+LARGE(W8:W13,2)+LARGE(W8:W13,1)-V14</f>
        <v>33</v>
      </c>
      <c r="X14" s="5">
        <f t="shared" si="4"/>
        <v>128.85</v>
      </c>
      <c r="Y14">
        <f>X14</f>
        <v>128.85</v>
      </c>
      <c r="Z14" t="str">
        <f>D7</f>
        <v>Merkur České Budějovice A</v>
      </c>
      <c r="AA14">
        <v>8</v>
      </c>
    </row>
    <row r="15" spans="1:27" x14ac:dyDescent="0.3">
      <c r="A15" s="3">
        <v>2</v>
      </c>
      <c r="B15" s="3">
        <v>3990</v>
      </c>
      <c r="C15" s="3">
        <v>1482</v>
      </c>
      <c r="D15" s="3" t="s">
        <v>69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>
        <f>X22</f>
        <v>127.8</v>
      </c>
      <c r="Z15" t="str">
        <f>D15</f>
        <v>Tělovýchovná jednota Spartak MAS Sezimovo Ústí z.s</v>
      </c>
      <c r="AA15">
        <v>1</v>
      </c>
    </row>
    <row r="16" spans="1:27" x14ac:dyDescent="0.3">
      <c r="B16">
        <v>967271</v>
      </c>
      <c r="C16">
        <v>1482</v>
      </c>
      <c r="D16" t="s">
        <v>108</v>
      </c>
      <c r="E16">
        <v>2011</v>
      </c>
      <c r="F16" s="9" t="s">
        <v>44</v>
      </c>
      <c r="G16" t="s">
        <v>45</v>
      </c>
      <c r="H16" s="4">
        <v>2</v>
      </c>
      <c r="I16" s="4">
        <v>8.65</v>
      </c>
      <c r="J16" s="4">
        <v>0</v>
      </c>
      <c r="K16" s="5">
        <f t="shared" ref="K16:K21" si="5">H16+I16-J16</f>
        <v>10.65</v>
      </c>
      <c r="L16" s="4">
        <v>2.1</v>
      </c>
      <c r="M16" s="4">
        <v>7</v>
      </c>
      <c r="N16" s="4">
        <v>0</v>
      </c>
      <c r="O16" s="5">
        <f t="shared" ref="O16:O21" si="6">L16+M16-N16</f>
        <v>9.1</v>
      </c>
      <c r="P16" s="4">
        <v>0</v>
      </c>
      <c r="Q16" s="4">
        <v>0</v>
      </c>
      <c r="R16" s="4">
        <v>0</v>
      </c>
      <c r="S16" s="5">
        <f t="shared" ref="S16:S21" si="7">P16+Q16-R16</f>
        <v>0</v>
      </c>
      <c r="T16" s="4">
        <v>0</v>
      </c>
      <c r="U16" s="4">
        <v>0</v>
      </c>
      <c r="V16" s="4">
        <v>0</v>
      </c>
      <c r="W16" s="5">
        <f t="shared" ref="W16:W21" si="8">T16+U16-V16</f>
        <v>0</v>
      </c>
      <c r="X16" s="5">
        <f t="shared" ref="X16:X22" si="9">K16+O16+S16+W16</f>
        <v>19.75</v>
      </c>
      <c r="Y16">
        <f>X22</f>
        <v>127.8</v>
      </c>
      <c r="Z16" t="str">
        <f>D15</f>
        <v>Tělovýchovná jednota Spartak MAS Sezimovo Ústí z.s</v>
      </c>
      <c r="AA16">
        <v>2</v>
      </c>
    </row>
    <row r="17" spans="1:27" x14ac:dyDescent="0.3">
      <c r="B17">
        <v>681353</v>
      </c>
      <c r="C17">
        <v>1482</v>
      </c>
      <c r="D17" t="s">
        <v>109</v>
      </c>
      <c r="E17">
        <v>2010</v>
      </c>
      <c r="F17" s="9" t="s">
        <v>44</v>
      </c>
      <c r="G17" t="s">
        <v>45</v>
      </c>
      <c r="H17" s="4">
        <v>2</v>
      </c>
      <c r="I17" s="4">
        <v>8.9499999999999993</v>
      </c>
      <c r="J17" s="4">
        <v>0</v>
      </c>
      <c r="K17" s="5">
        <f t="shared" si="5"/>
        <v>10.95</v>
      </c>
      <c r="L17" s="4">
        <v>2.1</v>
      </c>
      <c r="M17" s="4">
        <v>8.3000000000000007</v>
      </c>
      <c r="N17" s="4">
        <v>0</v>
      </c>
      <c r="O17" s="5">
        <f t="shared" si="6"/>
        <v>10.4</v>
      </c>
      <c r="P17" s="4">
        <v>2.6</v>
      </c>
      <c r="Q17" s="4">
        <v>7.25</v>
      </c>
      <c r="R17" s="4">
        <v>0</v>
      </c>
      <c r="S17" s="5">
        <f t="shared" si="7"/>
        <v>9.85</v>
      </c>
      <c r="T17" s="4">
        <v>3.1</v>
      </c>
      <c r="U17" s="4">
        <v>7.05</v>
      </c>
      <c r="V17" s="4">
        <v>0</v>
      </c>
      <c r="W17" s="5">
        <f t="shared" si="8"/>
        <v>10.15</v>
      </c>
      <c r="X17" s="5">
        <f t="shared" si="9"/>
        <v>41.35</v>
      </c>
      <c r="Y17">
        <f>X22</f>
        <v>127.8</v>
      </c>
      <c r="Z17" t="str">
        <f>D15</f>
        <v>Tělovýchovná jednota Spartak MAS Sezimovo Ústí z.s</v>
      </c>
      <c r="AA17">
        <v>3</v>
      </c>
    </row>
    <row r="18" spans="1:27" x14ac:dyDescent="0.3">
      <c r="B18">
        <v>763561</v>
      </c>
      <c r="C18">
        <v>1482</v>
      </c>
      <c r="D18" t="s">
        <v>110</v>
      </c>
      <c r="E18">
        <v>2009</v>
      </c>
      <c r="F18" s="9" t="s">
        <v>44</v>
      </c>
      <c r="G18" t="s">
        <v>45</v>
      </c>
      <c r="H18" s="4">
        <v>0</v>
      </c>
      <c r="I18" s="4">
        <v>0</v>
      </c>
      <c r="J18" s="4">
        <v>0</v>
      </c>
      <c r="K18" s="5">
        <f t="shared" si="5"/>
        <v>0</v>
      </c>
      <c r="L18" s="4">
        <v>2</v>
      </c>
      <c r="M18" s="4">
        <v>7.25</v>
      </c>
      <c r="N18" s="4">
        <v>0</v>
      </c>
      <c r="O18" s="5">
        <f t="shared" si="6"/>
        <v>9.25</v>
      </c>
      <c r="P18" s="4">
        <v>2.7</v>
      </c>
      <c r="Q18" s="4">
        <v>7.9</v>
      </c>
      <c r="R18" s="4">
        <v>0</v>
      </c>
      <c r="S18" s="5">
        <f t="shared" si="7"/>
        <v>10.600000000000001</v>
      </c>
      <c r="T18" s="4">
        <v>3.5</v>
      </c>
      <c r="U18" s="4">
        <v>7.4</v>
      </c>
      <c r="V18" s="4">
        <v>0</v>
      </c>
      <c r="W18" s="5">
        <f t="shared" si="8"/>
        <v>10.9</v>
      </c>
      <c r="X18" s="5">
        <f t="shared" si="9"/>
        <v>30.75</v>
      </c>
      <c r="Y18">
        <f>X22</f>
        <v>127.8</v>
      </c>
      <c r="Z18" t="str">
        <f>D15</f>
        <v>Tělovýchovná jednota Spartak MAS Sezimovo Ústí z.s</v>
      </c>
      <c r="AA18">
        <v>4</v>
      </c>
    </row>
    <row r="19" spans="1:27" x14ac:dyDescent="0.3">
      <c r="B19">
        <v>423758</v>
      </c>
      <c r="C19">
        <v>1482</v>
      </c>
      <c r="D19" t="s">
        <v>111</v>
      </c>
      <c r="E19">
        <v>2009</v>
      </c>
      <c r="F19" s="9" t="s">
        <v>44</v>
      </c>
      <c r="G19" t="s">
        <v>45</v>
      </c>
      <c r="H19" s="4">
        <v>2.8</v>
      </c>
      <c r="I19" s="4">
        <v>8.9</v>
      </c>
      <c r="J19" s="4">
        <v>0</v>
      </c>
      <c r="K19" s="5">
        <f t="shared" si="5"/>
        <v>11.7</v>
      </c>
      <c r="L19" s="4">
        <v>0</v>
      </c>
      <c r="M19" s="4">
        <v>0</v>
      </c>
      <c r="N19" s="4">
        <v>0</v>
      </c>
      <c r="O19" s="5">
        <f t="shared" si="6"/>
        <v>0</v>
      </c>
      <c r="P19" s="4">
        <v>3</v>
      </c>
      <c r="Q19" s="4">
        <v>8.9</v>
      </c>
      <c r="R19" s="4">
        <v>0</v>
      </c>
      <c r="S19" s="5">
        <f t="shared" si="7"/>
        <v>11.9</v>
      </c>
      <c r="T19" s="4">
        <v>3.4</v>
      </c>
      <c r="U19" s="4">
        <v>7.1</v>
      </c>
      <c r="V19" s="4">
        <v>0</v>
      </c>
      <c r="W19" s="5">
        <f t="shared" si="8"/>
        <v>10.5</v>
      </c>
      <c r="X19" s="5">
        <f t="shared" si="9"/>
        <v>34.1</v>
      </c>
      <c r="Y19">
        <f>X22</f>
        <v>127.8</v>
      </c>
      <c r="Z19" t="str">
        <f>D15</f>
        <v>Tělovýchovná jednota Spartak MAS Sezimovo Ústí z.s</v>
      </c>
      <c r="AA19">
        <v>5</v>
      </c>
    </row>
    <row r="20" spans="1:27" x14ac:dyDescent="0.3">
      <c r="B20">
        <v>503782</v>
      </c>
      <c r="C20">
        <v>1482</v>
      </c>
      <c r="D20" t="s">
        <v>112</v>
      </c>
      <c r="E20">
        <v>2011</v>
      </c>
      <c r="F20" s="9" t="s">
        <v>44</v>
      </c>
      <c r="G20" t="s">
        <v>45</v>
      </c>
      <c r="H20" s="4">
        <v>2</v>
      </c>
      <c r="I20" s="4">
        <v>8.9499999999999993</v>
      </c>
      <c r="J20" s="4">
        <v>0</v>
      </c>
      <c r="K20" s="5">
        <f t="shared" si="5"/>
        <v>10.95</v>
      </c>
      <c r="L20" s="4">
        <v>2.1</v>
      </c>
      <c r="M20" s="4">
        <v>7.95</v>
      </c>
      <c r="N20" s="4">
        <v>0</v>
      </c>
      <c r="O20" s="5">
        <f t="shared" si="6"/>
        <v>10.050000000000001</v>
      </c>
      <c r="P20" s="4">
        <v>3</v>
      </c>
      <c r="Q20" s="4">
        <v>7.05</v>
      </c>
      <c r="R20" s="4">
        <v>0</v>
      </c>
      <c r="S20" s="5">
        <f t="shared" si="7"/>
        <v>10.050000000000001</v>
      </c>
      <c r="T20" s="4">
        <v>3.1</v>
      </c>
      <c r="U20" s="4">
        <v>7.45</v>
      </c>
      <c r="V20" s="4">
        <v>0</v>
      </c>
      <c r="W20" s="5">
        <f t="shared" si="8"/>
        <v>10.55</v>
      </c>
      <c r="X20" s="5">
        <f t="shared" si="9"/>
        <v>41.6</v>
      </c>
      <c r="Y20">
        <f>X22</f>
        <v>127.8</v>
      </c>
      <c r="Z20" t="str">
        <f>D15</f>
        <v>Tělovýchovná jednota Spartak MAS Sezimovo Ústí z.s</v>
      </c>
      <c r="AA20">
        <v>6</v>
      </c>
    </row>
    <row r="21" spans="1:27" x14ac:dyDescent="0.3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Y21">
        <f>X22</f>
        <v>127.8</v>
      </c>
      <c r="Z21" t="str">
        <f>D15</f>
        <v>Tělovýchovná jednota Spartak MAS Sezimovo Ústí z.s</v>
      </c>
      <c r="AA21">
        <v>7</v>
      </c>
    </row>
    <row r="22" spans="1:27" x14ac:dyDescent="0.3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33.599999999999994</v>
      </c>
      <c r="L22" s="5"/>
      <c r="M22" s="5"/>
      <c r="N22" s="5">
        <v>0</v>
      </c>
      <c r="O22" s="5">
        <f>LARGE(O16:O21,3)+LARGE(O16:O21,2)+LARGE(O16:O21,1)-N22</f>
        <v>29.700000000000003</v>
      </c>
      <c r="P22" s="5"/>
      <c r="Q22" s="5"/>
      <c r="R22" s="5">
        <v>0</v>
      </c>
      <c r="S22" s="5">
        <f>LARGE(S16:S21,3)+LARGE(S16:S21,2)+LARGE(S16:S21,1)-R22</f>
        <v>32.550000000000004</v>
      </c>
      <c r="T22" s="5"/>
      <c r="U22" s="5"/>
      <c r="V22" s="5">
        <v>0</v>
      </c>
      <c r="W22" s="5">
        <f>LARGE(W16:W21,3)+LARGE(W16:W21,2)+LARGE(W16:W21,1)-V22</f>
        <v>31.950000000000003</v>
      </c>
      <c r="X22" s="5">
        <f t="shared" si="9"/>
        <v>127.8</v>
      </c>
      <c r="Y22">
        <f>X22</f>
        <v>127.8</v>
      </c>
      <c r="Z22" t="str">
        <f>D15</f>
        <v>Tělovýchovná jednota Spartak MAS Sezimovo Ústí z.s</v>
      </c>
      <c r="AA22">
        <v>8</v>
      </c>
    </row>
    <row r="23" spans="1:27" x14ac:dyDescent="0.3">
      <c r="A23" s="3">
        <v>3</v>
      </c>
      <c r="B23" s="3">
        <v>4133</v>
      </c>
      <c r="C23" s="3">
        <v>3479</v>
      </c>
      <c r="D23" s="3" t="s">
        <v>102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>
        <f>X30</f>
        <v>115.6</v>
      </c>
      <c r="Z23" t="str">
        <f>D23</f>
        <v>Merkur České Budějovice B</v>
      </c>
      <c r="AA23">
        <v>1</v>
      </c>
    </row>
    <row r="24" spans="1:27" x14ac:dyDescent="0.3">
      <c r="B24">
        <v>430237</v>
      </c>
      <c r="C24">
        <v>3479</v>
      </c>
      <c r="D24" t="s">
        <v>103</v>
      </c>
      <c r="E24">
        <v>2013</v>
      </c>
      <c r="F24" t="s">
        <v>57</v>
      </c>
      <c r="G24" s="11" t="s">
        <v>104</v>
      </c>
      <c r="H24" s="4">
        <v>2</v>
      </c>
      <c r="I24" s="4">
        <v>8.4</v>
      </c>
      <c r="J24" s="4">
        <v>0</v>
      </c>
      <c r="K24" s="5">
        <f t="shared" ref="K24:K29" si="10">H24+I24-J24</f>
        <v>10.4</v>
      </c>
      <c r="L24" s="4">
        <v>0</v>
      </c>
      <c r="M24" s="4">
        <v>0</v>
      </c>
      <c r="N24" s="4">
        <v>0</v>
      </c>
      <c r="O24" s="5">
        <f t="shared" ref="O24:O29" si="11">L24+M24-N24</f>
        <v>0</v>
      </c>
      <c r="P24" s="4">
        <v>2.4</v>
      </c>
      <c r="Q24" s="4">
        <v>5.65</v>
      </c>
      <c r="R24" s="4">
        <v>0</v>
      </c>
      <c r="S24" s="5">
        <f t="shared" ref="S24:S29" si="12">P24+Q24-R24</f>
        <v>8.0500000000000007</v>
      </c>
      <c r="T24" s="4">
        <v>2.9</v>
      </c>
      <c r="U24" s="4">
        <v>7.65</v>
      </c>
      <c r="V24" s="4">
        <v>0</v>
      </c>
      <c r="W24" s="5">
        <f t="shared" ref="W24:W29" si="13">T24+U24-V24</f>
        <v>10.55</v>
      </c>
      <c r="X24" s="5">
        <f t="shared" ref="X24:X30" si="14">K24+O24+S24+W24</f>
        <v>29.000000000000004</v>
      </c>
      <c r="Y24">
        <f>X30</f>
        <v>115.6</v>
      </c>
      <c r="Z24" t="str">
        <f>D23</f>
        <v>Merkur České Budějovice B</v>
      </c>
      <c r="AA24">
        <v>2</v>
      </c>
    </row>
    <row r="25" spans="1:27" x14ac:dyDescent="0.3">
      <c r="B25">
        <v>613266</v>
      </c>
      <c r="C25">
        <v>3479</v>
      </c>
      <c r="D25" t="s">
        <v>105</v>
      </c>
      <c r="E25">
        <v>2012</v>
      </c>
      <c r="F25" t="s">
        <v>57</v>
      </c>
      <c r="G25" s="11" t="s">
        <v>104</v>
      </c>
      <c r="H25" s="4">
        <v>2</v>
      </c>
      <c r="I25" s="4">
        <v>8.5</v>
      </c>
      <c r="J25" s="4">
        <v>0</v>
      </c>
      <c r="K25" s="5">
        <f t="shared" si="10"/>
        <v>10.5</v>
      </c>
      <c r="L25" s="4">
        <v>1.5</v>
      </c>
      <c r="M25" s="4">
        <v>7.35</v>
      </c>
      <c r="N25" s="4">
        <v>0</v>
      </c>
      <c r="O25" s="5">
        <f t="shared" si="11"/>
        <v>8.85</v>
      </c>
      <c r="P25" s="4">
        <v>2.5</v>
      </c>
      <c r="Q25" s="4">
        <v>6.75</v>
      </c>
      <c r="R25" s="4">
        <v>0</v>
      </c>
      <c r="S25" s="5">
        <f t="shared" si="12"/>
        <v>9.25</v>
      </c>
      <c r="T25" s="4">
        <v>2.2999999999999998</v>
      </c>
      <c r="U25" s="4">
        <v>7.1</v>
      </c>
      <c r="V25" s="4">
        <v>0</v>
      </c>
      <c r="W25" s="5">
        <f t="shared" si="13"/>
        <v>9.3999999999999986</v>
      </c>
      <c r="X25" s="5">
        <f t="shared" si="14"/>
        <v>38</v>
      </c>
      <c r="Y25">
        <f>X30</f>
        <v>115.6</v>
      </c>
      <c r="Z25" t="str">
        <f>D23</f>
        <v>Merkur České Budějovice B</v>
      </c>
      <c r="AA25">
        <v>3</v>
      </c>
    </row>
    <row r="26" spans="1:27" x14ac:dyDescent="0.3">
      <c r="B26">
        <v>429068</v>
      </c>
      <c r="C26">
        <v>3479</v>
      </c>
      <c r="D26" t="s">
        <v>106</v>
      </c>
      <c r="E26">
        <v>2011</v>
      </c>
      <c r="F26" t="s">
        <v>57</v>
      </c>
      <c r="G26" t="s">
        <v>97</v>
      </c>
      <c r="H26" s="4">
        <v>2.8</v>
      </c>
      <c r="I26" s="4">
        <v>8.4</v>
      </c>
      <c r="J26" s="4">
        <v>0</v>
      </c>
      <c r="K26" s="5">
        <f t="shared" si="10"/>
        <v>11.2</v>
      </c>
      <c r="L26" s="4">
        <v>1.5</v>
      </c>
      <c r="M26" s="4">
        <v>5.7</v>
      </c>
      <c r="N26" s="4">
        <v>0</v>
      </c>
      <c r="O26" s="5">
        <f t="shared" si="11"/>
        <v>7.2</v>
      </c>
      <c r="P26" s="4">
        <v>2.4</v>
      </c>
      <c r="Q26" s="4">
        <v>5.25</v>
      </c>
      <c r="R26" s="4">
        <v>0</v>
      </c>
      <c r="S26" s="5">
        <f t="shared" si="12"/>
        <v>7.65</v>
      </c>
      <c r="T26" s="4">
        <v>3</v>
      </c>
      <c r="U26" s="4">
        <v>8</v>
      </c>
      <c r="V26" s="4">
        <v>0</v>
      </c>
      <c r="W26" s="5">
        <f t="shared" si="13"/>
        <v>11</v>
      </c>
      <c r="X26" s="5">
        <f t="shared" si="14"/>
        <v>37.049999999999997</v>
      </c>
      <c r="Y26">
        <f>X30</f>
        <v>115.6</v>
      </c>
      <c r="Z26" t="str">
        <f>D23</f>
        <v>Merkur České Budějovice B</v>
      </c>
      <c r="AA26">
        <v>4</v>
      </c>
    </row>
    <row r="27" spans="1:27" x14ac:dyDescent="0.3">
      <c r="B27">
        <v>401856</v>
      </c>
      <c r="C27">
        <v>3479</v>
      </c>
      <c r="D27" t="s">
        <v>107</v>
      </c>
      <c r="E27">
        <v>2011</v>
      </c>
      <c r="F27" t="s">
        <v>57</v>
      </c>
      <c r="G27" t="s">
        <v>97</v>
      </c>
      <c r="H27" s="4">
        <v>2</v>
      </c>
      <c r="I27" s="4">
        <v>8.5500000000000007</v>
      </c>
      <c r="J27" s="4">
        <v>0</v>
      </c>
      <c r="K27" s="5">
        <f t="shared" si="10"/>
        <v>10.55</v>
      </c>
      <c r="L27" s="4">
        <v>1.5</v>
      </c>
      <c r="M27" s="4">
        <v>7.75</v>
      </c>
      <c r="N27" s="4">
        <v>0</v>
      </c>
      <c r="O27" s="5">
        <f t="shared" si="11"/>
        <v>9.25</v>
      </c>
      <c r="P27" s="4">
        <v>3.1</v>
      </c>
      <c r="Q27" s="4">
        <v>5.25</v>
      </c>
      <c r="R27" s="4">
        <v>0</v>
      </c>
      <c r="S27" s="5">
        <f t="shared" si="12"/>
        <v>8.35</v>
      </c>
      <c r="T27" s="4">
        <v>3</v>
      </c>
      <c r="U27" s="4">
        <v>7.85</v>
      </c>
      <c r="V27" s="4">
        <v>0</v>
      </c>
      <c r="W27" s="5">
        <f t="shared" si="13"/>
        <v>10.85</v>
      </c>
      <c r="X27" s="5">
        <f t="shared" si="14"/>
        <v>39</v>
      </c>
      <c r="Y27">
        <f>X30</f>
        <v>115.6</v>
      </c>
      <c r="Z27" t="str">
        <f>D23</f>
        <v>Merkur České Budějovice B</v>
      </c>
      <c r="AA27">
        <v>5</v>
      </c>
    </row>
    <row r="28" spans="1:27" x14ac:dyDescent="0.3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Y28">
        <f>X30</f>
        <v>115.6</v>
      </c>
      <c r="Z28" t="str">
        <f>D23</f>
        <v>Merkur České Budějovice B</v>
      </c>
      <c r="AA28">
        <v>6</v>
      </c>
    </row>
    <row r="29" spans="1:27" x14ac:dyDescent="0.3">
      <c r="B29">
        <v>0</v>
      </c>
      <c r="C29">
        <v>0</v>
      </c>
      <c r="H29" s="4">
        <v>0</v>
      </c>
      <c r="I29" s="4">
        <v>0</v>
      </c>
      <c r="J29" s="4">
        <v>0</v>
      </c>
      <c r="K29" s="5">
        <f t="shared" si="10"/>
        <v>0</v>
      </c>
      <c r="L29" s="4">
        <v>0</v>
      </c>
      <c r="M29" s="4">
        <v>0</v>
      </c>
      <c r="N29" s="4">
        <v>0</v>
      </c>
      <c r="O29" s="5">
        <f t="shared" si="11"/>
        <v>0</v>
      </c>
      <c r="P29" s="4">
        <v>0</v>
      </c>
      <c r="Q29" s="4">
        <v>0</v>
      </c>
      <c r="R29" s="4">
        <v>0</v>
      </c>
      <c r="S29" s="5">
        <f t="shared" si="12"/>
        <v>0</v>
      </c>
      <c r="T29" s="4">
        <v>0</v>
      </c>
      <c r="U29" s="4">
        <v>0</v>
      </c>
      <c r="V29" s="4">
        <v>0</v>
      </c>
      <c r="W29" s="5">
        <f t="shared" si="13"/>
        <v>0</v>
      </c>
      <c r="X29" s="5">
        <f t="shared" si="14"/>
        <v>0</v>
      </c>
      <c r="Y29">
        <f>X30</f>
        <v>115.6</v>
      </c>
      <c r="Z29" t="str">
        <f>D23</f>
        <v>Merkur České Budějovice B</v>
      </c>
      <c r="AA29">
        <v>7</v>
      </c>
    </row>
    <row r="30" spans="1:27" x14ac:dyDescent="0.3">
      <c r="A30" s="5"/>
      <c r="B30" s="5"/>
      <c r="C30" s="5"/>
      <c r="D30" s="5" t="s">
        <v>28</v>
      </c>
      <c r="E30" s="5"/>
      <c r="F30" s="5"/>
      <c r="G30" s="5"/>
      <c r="H30" s="5"/>
      <c r="I30" s="5"/>
      <c r="J30" s="5">
        <v>0</v>
      </c>
      <c r="K30" s="5">
        <f>LARGE(K24:K29,3)+LARGE(K24:K29,2)+LARGE(K24:K29,1)-J30</f>
        <v>32.25</v>
      </c>
      <c r="L30" s="5"/>
      <c r="M30" s="5"/>
      <c r="N30" s="5">
        <v>0</v>
      </c>
      <c r="O30" s="5">
        <f>LARGE(O24:O29,3)+LARGE(O24:O29,2)+LARGE(O24:O29,1)-N30</f>
        <v>25.3</v>
      </c>
      <c r="P30" s="5"/>
      <c r="Q30" s="5"/>
      <c r="R30" s="5">
        <v>0</v>
      </c>
      <c r="S30" s="5">
        <f>LARGE(S24:S29,3)+LARGE(S24:S29,2)+LARGE(S24:S29,1)-R30</f>
        <v>25.65</v>
      </c>
      <c r="T30" s="5"/>
      <c r="U30" s="5"/>
      <c r="V30" s="5">
        <v>0</v>
      </c>
      <c r="W30" s="5">
        <f>LARGE(W24:W29,3)+LARGE(W24:W29,2)+LARGE(W24:W29,1)-V30</f>
        <v>32.4</v>
      </c>
      <c r="X30" s="5">
        <f t="shared" si="14"/>
        <v>115.6</v>
      </c>
      <c r="Y30">
        <f>X30</f>
        <v>115.6</v>
      </c>
      <c r="Z30" t="str">
        <f>D23</f>
        <v>Merkur České Budějovice B</v>
      </c>
      <c r="AA30">
        <v>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A30">
    <sortCondition descending="1" ref="Y7:Y30"/>
  </sortState>
  <pageMargins left="0.25" right="0.25" top="0.75" bottom="0.75" header="0.3" footer="0.3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A29"/>
  <sheetViews>
    <sheetView workbookViewId="0">
      <selection activeCell="A22" sqref="A22"/>
    </sheetView>
  </sheetViews>
  <sheetFormatPr defaultRowHeight="14.4" x14ac:dyDescent="0.3"/>
  <cols>
    <col min="1" max="1" width="6.33203125" customWidth="1"/>
    <col min="2" max="3" width="10" hidden="1" customWidth="1"/>
    <col min="4" max="4" width="18.6640625" customWidth="1"/>
    <col min="5" max="5" width="6" customWidth="1"/>
    <col min="6" max="6" width="19" customWidth="1"/>
    <col min="7" max="7" width="16.332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8" hidden="1" customWidth="1"/>
    <col min="26" max="26" width="20" hidden="1" customWidth="1"/>
    <col min="27" max="27" width="8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151</v>
      </c>
    </row>
    <row r="3" spans="1:27" ht="18" x14ac:dyDescent="0.35">
      <c r="D3" s="1" t="s">
        <v>113</v>
      </c>
      <c r="G3" s="10" t="s">
        <v>152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3988</v>
      </c>
      <c r="C7" s="3">
        <v>1482</v>
      </c>
      <c r="D7" s="3" t="s">
        <v>69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X13</f>
        <v>133.80000000000001</v>
      </c>
      <c r="Z7" t="str">
        <f>D7</f>
        <v>Tělovýchovná jednota Spartak MAS Sezimovo Ústí z.s</v>
      </c>
      <c r="AA7">
        <v>1</v>
      </c>
    </row>
    <row r="8" spans="1:27" x14ac:dyDescent="0.3">
      <c r="B8">
        <v>895143</v>
      </c>
      <c r="C8">
        <v>1482</v>
      </c>
      <c r="D8" t="s">
        <v>114</v>
      </c>
      <c r="E8">
        <v>2004</v>
      </c>
      <c r="F8" s="6" t="s">
        <v>44</v>
      </c>
      <c r="G8" t="s">
        <v>45</v>
      </c>
      <c r="H8" s="4">
        <v>2</v>
      </c>
      <c r="I8" s="4">
        <v>9.4</v>
      </c>
      <c r="J8" s="4">
        <v>0</v>
      </c>
      <c r="K8" s="5">
        <f t="shared" ref="K8:K12" si="0">H8+I8-J8</f>
        <v>11.4</v>
      </c>
      <c r="L8" s="4">
        <v>2</v>
      </c>
      <c r="M8" s="4">
        <v>8.25</v>
      </c>
      <c r="N8" s="4">
        <v>0</v>
      </c>
      <c r="O8" s="5">
        <f t="shared" ref="O8:O12" si="1">L8+M8-N8</f>
        <v>10.25</v>
      </c>
      <c r="P8" s="4">
        <v>2.7</v>
      </c>
      <c r="Q8" s="4">
        <v>7.7</v>
      </c>
      <c r="R8" s="4">
        <v>0</v>
      </c>
      <c r="S8" s="5">
        <f t="shared" ref="S8:S12" si="2">P8+Q8-R8</f>
        <v>10.4</v>
      </c>
      <c r="T8" s="4">
        <v>3.3</v>
      </c>
      <c r="U8" s="4">
        <v>8</v>
      </c>
      <c r="V8" s="4">
        <v>0</v>
      </c>
      <c r="W8" s="5">
        <f t="shared" ref="W8:W12" si="3">T8+U8-V8</f>
        <v>11.3</v>
      </c>
      <c r="X8" s="5">
        <f t="shared" ref="X8:X13" si="4">K8+O8+S8+W8</f>
        <v>43.349999999999994</v>
      </c>
      <c r="Y8">
        <f>X13</f>
        <v>133.80000000000001</v>
      </c>
      <c r="Z8" t="str">
        <f>D7</f>
        <v>Tělovýchovná jednota Spartak MAS Sezimovo Ústí z.s</v>
      </c>
      <c r="AA8">
        <v>3</v>
      </c>
    </row>
    <row r="9" spans="1:27" x14ac:dyDescent="0.3">
      <c r="B9">
        <v>677581</v>
      </c>
      <c r="C9">
        <v>1482</v>
      </c>
      <c r="D9" t="s">
        <v>115</v>
      </c>
      <c r="E9">
        <v>2007</v>
      </c>
      <c r="F9" s="6" t="s">
        <v>44</v>
      </c>
      <c r="G9" t="s">
        <v>45</v>
      </c>
      <c r="H9" s="4">
        <v>2.8</v>
      </c>
      <c r="I9" s="4">
        <v>9</v>
      </c>
      <c r="J9" s="4">
        <v>0</v>
      </c>
      <c r="K9" s="5">
        <f t="shared" si="0"/>
        <v>11.8</v>
      </c>
      <c r="L9" s="4">
        <v>2</v>
      </c>
      <c r="M9" s="4">
        <v>8.5</v>
      </c>
      <c r="N9" s="4">
        <v>0</v>
      </c>
      <c r="O9" s="5">
        <f t="shared" si="1"/>
        <v>10.5</v>
      </c>
      <c r="P9" s="4">
        <v>3</v>
      </c>
      <c r="Q9" s="4">
        <v>8.4</v>
      </c>
      <c r="R9" s="4">
        <v>0</v>
      </c>
      <c r="S9" s="5">
        <f t="shared" si="2"/>
        <v>11.4</v>
      </c>
      <c r="T9" s="4">
        <v>3.1</v>
      </c>
      <c r="U9" s="4">
        <v>8.35</v>
      </c>
      <c r="V9" s="4">
        <v>0</v>
      </c>
      <c r="W9" s="5">
        <f t="shared" si="3"/>
        <v>11.45</v>
      </c>
      <c r="X9" s="5">
        <f t="shared" si="4"/>
        <v>45.150000000000006</v>
      </c>
      <c r="Y9">
        <f>X13</f>
        <v>133.80000000000001</v>
      </c>
      <c r="Z9" t="str">
        <f>D7</f>
        <v>Tělovýchovná jednota Spartak MAS Sezimovo Ústí z.s</v>
      </c>
      <c r="AA9">
        <v>4</v>
      </c>
    </row>
    <row r="10" spans="1:27" x14ac:dyDescent="0.3">
      <c r="B10">
        <v>516418</v>
      </c>
      <c r="C10">
        <v>1482</v>
      </c>
      <c r="D10" t="s">
        <v>116</v>
      </c>
      <c r="E10">
        <v>2007</v>
      </c>
      <c r="F10" s="6" t="s">
        <v>44</v>
      </c>
      <c r="G10" t="s">
        <v>45</v>
      </c>
      <c r="H10" s="4">
        <v>2.8</v>
      </c>
      <c r="I10" s="4">
        <v>8.8000000000000007</v>
      </c>
      <c r="J10" s="4">
        <v>0</v>
      </c>
      <c r="K10" s="5">
        <f t="shared" si="0"/>
        <v>11.600000000000001</v>
      </c>
      <c r="L10" s="4">
        <v>0</v>
      </c>
      <c r="M10" s="4">
        <v>0</v>
      </c>
      <c r="N10" s="4">
        <v>0</v>
      </c>
      <c r="O10" s="5">
        <f t="shared" si="1"/>
        <v>0</v>
      </c>
      <c r="P10" s="4">
        <v>2.9</v>
      </c>
      <c r="Q10" s="4">
        <v>7.75</v>
      </c>
      <c r="R10" s="4">
        <v>0</v>
      </c>
      <c r="S10" s="5">
        <f t="shared" si="2"/>
        <v>10.65</v>
      </c>
      <c r="T10" s="4">
        <v>3.2</v>
      </c>
      <c r="U10" s="4">
        <v>7.8</v>
      </c>
      <c r="V10" s="4">
        <v>0</v>
      </c>
      <c r="W10" s="5">
        <f t="shared" si="3"/>
        <v>11</v>
      </c>
      <c r="X10" s="5">
        <f t="shared" si="4"/>
        <v>33.25</v>
      </c>
      <c r="Y10">
        <f>X13</f>
        <v>133.80000000000001</v>
      </c>
      <c r="Z10" t="str">
        <f>D7</f>
        <v>Tělovýchovná jednota Spartak MAS Sezimovo Ústí z.s</v>
      </c>
      <c r="AA10">
        <v>5</v>
      </c>
    </row>
    <row r="11" spans="1:27" x14ac:dyDescent="0.3">
      <c r="B11">
        <v>834489</v>
      </c>
      <c r="C11">
        <v>1482</v>
      </c>
      <c r="D11" t="s">
        <v>117</v>
      </c>
      <c r="E11">
        <v>2006</v>
      </c>
      <c r="F11" s="6" t="s">
        <v>44</v>
      </c>
      <c r="G11" t="s">
        <v>45</v>
      </c>
      <c r="H11" s="4">
        <v>0</v>
      </c>
      <c r="I11" s="4">
        <v>0</v>
      </c>
      <c r="J11" s="4">
        <v>0</v>
      </c>
      <c r="K11" s="5">
        <f t="shared" si="0"/>
        <v>0</v>
      </c>
      <c r="L11" s="4">
        <v>2.6</v>
      </c>
      <c r="M11" s="4">
        <v>8.25</v>
      </c>
      <c r="N11" s="4">
        <v>0</v>
      </c>
      <c r="O11" s="5">
        <f t="shared" si="1"/>
        <v>10.85</v>
      </c>
      <c r="P11" s="4">
        <v>3.1</v>
      </c>
      <c r="Q11" s="4">
        <v>8.5</v>
      </c>
      <c r="R11" s="4">
        <v>0</v>
      </c>
      <c r="S11" s="5">
        <f t="shared" si="2"/>
        <v>11.6</v>
      </c>
      <c r="T11" s="4">
        <v>0</v>
      </c>
      <c r="U11" s="4">
        <v>0</v>
      </c>
      <c r="V11" s="4">
        <v>0</v>
      </c>
      <c r="W11" s="5">
        <f t="shared" si="3"/>
        <v>0</v>
      </c>
      <c r="X11" s="5">
        <f t="shared" si="4"/>
        <v>22.45</v>
      </c>
      <c r="Y11">
        <f>X13</f>
        <v>133.80000000000001</v>
      </c>
      <c r="Z11" t="str">
        <f>D7</f>
        <v>Tělovýchovná jednota Spartak MAS Sezimovo Ústí z.s</v>
      </c>
      <c r="AA11">
        <v>6</v>
      </c>
    </row>
    <row r="12" spans="1:27" x14ac:dyDescent="0.3">
      <c r="B12">
        <v>889990</v>
      </c>
      <c r="C12">
        <v>1482</v>
      </c>
      <c r="D12" t="s">
        <v>118</v>
      </c>
      <c r="E12">
        <v>2006</v>
      </c>
      <c r="F12" s="6" t="s">
        <v>44</v>
      </c>
      <c r="G12" t="s">
        <v>45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2.6</v>
      </c>
      <c r="M12" s="4">
        <v>7.65</v>
      </c>
      <c r="N12" s="4">
        <v>0</v>
      </c>
      <c r="O12" s="5">
        <f t="shared" si="1"/>
        <v>10.25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10.25</v>
      </c>
      <c r="Y12">
        <f>X13</f>
        <v>133.80000000000001</v>
      </c>
      <c r="Z12" t="str">
        <f>D7</f>
        <v>Tělovýchovná jednota Spartak MAS Sezimovo Ústí z.s</v>
      </c>
      <c r="AA12">
        <v>7</v>
      </c>
    </row>
    <row r="13" spans="1:27" x14ac:dyDescent="0.3">
      <c r="A13" s="5"/>
      <c r="B13" s="5"/>
      <c r="C13" s="5"/>
      <c r="D13" s="5" t="s">
        <v>28</v>
      </c>
      <c r="E13" s="5"/>
      <c r="F13" s="5"/>
      <c r="G13" s="5"/>
      <c r="H13" s="5"/>
      <c r="I13" s="5"/>
      <c r="J13" s="5">
        <v>0</v>
      </c>
      <c r="K13" s="5">
        <f>LARGE(K8:K12,3)+LARGE(K8:K12,2)+LARGE(K8:K12,1)-J13</f>
        <v>34.799999999999997</v>
      </c>
      <c r="L13" s="5"/>
      <c r="M13" s="5"/>
      <c r="N13" s="5">
        <v>0</v>
      </c>
      <c r="O13" s="5">
        <f>LARGE(O8:O12,3)+LARGE(O8:O12,2)+LARGE(O8:O12,1)-N13</f>
        <v>31.6</v>
      </c>
      <c r="P13" s="5"/>
      <c r="Q13" s="5"/>
      <c r="R13" s="5">
        <v>0</v>
      </c>
      <c r="S13" s="5">
        <f>LARGE(S8:S12,3)+LARGE(S8:S12,2)+LARGE(S8:S12,1)-R13</f>
        <v>33.65</v>
      </c>
      <c r="T13" s="5"/>
      <c r="U13" s="5"/>
      <c r="V13" s="5">
        <v>0</v>
      </c>
      <c r="W13" s="5">
        <f>LARGE(W8:W12,3)+LARGE(W8:W12,2)+LARGE(W8:W12,1)-V13</f>
        <v>33.75</v>
      </c>
      <c r="X13" s="5">
        <f t="shared" si="4"/>
        <v>133.80000000000001</v>
      </c>
      <c r="Y13">
        <f>X13</f>
        <v>133.80000000000001</v>
      </c>
      <c r="Z13" t="str">
        <f>D7</f>
        <v>Tělovýchovná jednota Spartak MAS Sezimovo Ústí z.s</v>
      </c>
      <c r="AA13">
        <v>8</v>
      </c>
    </row>
    <row r="14" spans="1:27" x14ac:dyDescent="0.3">
      <c r="A14" s="3">
        <v>2</v>
      </c>
      <c r="B14" s="3">
        <v>4147</v>
      </c>
      <c r="C14" s="3">
        <v>4792</v>
      </c>
      <c r="D14" s="3" t="s">
        <v>29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>
        <f>X21</f>
        <v>128.55000000000001</v>
      </c>
      <c r="Z14" t="str">
        <f>D14</f>
        <v>TJ Slovan J.Hradec, z.s.</v>
      </c>
      <c r="AA14">
        <v>1</v>
      </c>
    </row>
    <row r="15" spans="1:27" x14ac:dyDescent="0.3">
      <c r="B15">
        <v>270859</v>
      </c>
      <c r="C15">
        <v>4792</v>
      </c>
      <c r="D15" t="s">
        <v>119</v>
      </c>
      <c r="E15">
        <v>2011</v>
      </c>
      <c r="F15" t="s">
        <v>34</v>
      </c>
      <c r="G15" s="9" t="s">
        <v>85</v>
      </c>
      <c r="H15" s="4">
        <v>2</v>
      </c>
      <c r="I15" s="4">
        <v>8.4499999999999993</v>
      </c>
      <c r="J15" s="4">
        <v>0</v>
      </c>
      <c r="K15" s="5">
        <f t="shared" ref="K15:K20" si="5">H15+I15-J15</f>
        <v>10.45</v>
      </c>
      <c r="L15" s="4">
        <v>2</v>
      </c>
      <c r="M15" s="4">
        <v>7.05</v>
      </c>
      <c r="N15" s="4">
        <v>0</v>
      </c>
      <c r="O15" s="5">
        <f t="shared" ref="O15:O20" si="6">L15+M15-N15</f>
        <v>9.0500000000000007</v>
      </c>
      <c r="P15" s="4">
        <v>3</v>
      </c>
      <c r="Q15" s="4">
        <v>8.1999999999999993</v>
      </c>
      <c r="R15" s="4">
        <v>0</v>
      </c>
      <c r="S15" s="5">
        <f t="shared" ref="S15:S20" si="7">P15+Q15-R15</f>
        <v>11.2</v>
      </c>
      <c r="T15" s="4">
        <v>2.9</v>
      </c>
      <c r="U15" s="4">
        <v>8</v>
      </c>
      <c r="V15" s="4">
        <v>0</v>
      </c>
      <c r="W15" s="5">
        <f t="shared" ref="W15:W20" si="8">T15+U15-V15</f>
        <v>10.9</v>
      </c>
      <c r="X15" s="5">
        <f t="shared" ref="X15:X21" si="9">K15+O15+S15+W15</f>
        <v>41.6</v>
      </c>
      <c r="Y15">
        <f>X21</f>
        <v>128.55000000000001</v>
      </c>
      <c r="Z15" t="str">
        <f>D14</f>
        <v>TJ Slovan J.Hradec, z.s.</v>
      </c>
      <c r="AA15">
        <v>2</v>
      </c>
    </row>
    <row r="16" spans="1:27" x14ac:dyDescent="0.3">
      <c r="B16">
        <v>876805</v>
      </c>
      <c r="C16">
        <v>4792</v>
      </c>
      <c r="D16" t="s">
        <v>120</v>
      </c>
      <c r="E16">
        <v>2011</v>
      </c>
      <c r="F16" t="s">
        <v>34</v>
      </c>
      <c r="G16" s="9" t="s">
        <v>85</v>
      </c>
      <c r="H16" s="4">
        <v>2</v>
      </c>
      <c r="I16" s="4">
        <v>8.9</v>
      </c>
      <c r="J16" s="4">
        <v>0</v>
      </c>
      <c r="K16" s="5">
        <f t="shared" si="5"/>
        <v>10.9</v>
      </c>
      <c r="L16" s="4">
        <v>2</v>
      </c>
      <c r="M16" s="4">
        <v>8.1999999999999993</v>
      </c>
      <c r="N16" s="4">
        <v>0</v>
      </c>
      <c r="O16" s="5">
        <f t="shared" si="6"/>
        <v>10.199999999999999</v>
      </c>
      <c r="P16" s="4">
        <v>3.1</v>
      </c>
      <c r="Q16" s="4">
        <v>8.15</v>
      </c>
      <c r="R16" s="4">
        <v>0</v>
      </c>
      <c r="S16" s="5">
        <f t="shared" si="7"/>
        <v>11.25</v>
      </c>
      <c r="T16" s="4">
        <v>2.9</v>
      </c>
      <c r="U16" s="4">
        <v>8.15</v>
      </c>
      <c r="V16" s="4">
        <v>0</v>
      </c>
      <c r="W16" s="5">
        <f t="shared" si="8"/>
        <v>11.05</v>
      </c>
      <c r="X16" s="5">
        <f t="shared" si="9"/>
        <v>43.400000000000006</v>
      </c>
      <c r="Y16">
        <f>X21</f>
        <v>128.55000000000001</v>
      </c>
      <c r="Z16" t="str">
        <f>D14</f>
        <v>TJ Slovan J.Hradec, z.s.</v>
      </c>
      <c r="AA16">
        <v>3</v>
      </c>
    </row>
    <row r="17" spans="1:27" x14ac:dyDescent="0.3">
      <c r="B17">
        <v>956013</v>
      </c>
      <c r="C17">
        <v>4792</v>
      </c>
      <c r="D17" t="s">
        <v>121</v>
      </c>
      <c r="E17">
        <v>2010</v>
      </c>
      <c r="F17" t="s">
        <v>34</v>
      </c>
      <c r="G17" s="9" t="s">
        <v>83</v>
      </c>
      <c r="H17" s="4">
        <v>2</v>
      </c>
      <c r="I17" s="4">
        <v>8.5500000000000007</v>
      </c>
      <c r="J17" s="4">
        <v>0</v>
      </c>
      <c r="K17" s="5">
        <f t="shared" si="5"/>
        <v>10.55</v>
      </c>
      <c r="L17" s="4">
        <v>0</v>
      </c>
      <c r="M17" s="4">
        <v>0</v>
      </c>
      <c r="N17" s="4">
        <v>0</v>
      </c>
      <c r="O17" s="5">
        <f t="shared" si="6"/>
        <v>0</v>
      </c>
      <c r="P17" s="4">
        <v>2.5</v>
      </c>
      <c r="Q17" s="4">
        <v>8.15</v>
      </c>
      <c r="R17" s="4">
        <v>0</v>
      </c>
      <c r="S17" s="5">
        <f t="shared" si="7"/>
        <v>10.65</v>
      </c>
      <c r="T17" s="4">
        <v>2.9</v>
      </c>
      <c r="U17" s="4">
        <v>7.85</v>
      </c>
      <c r="V17" s="4">
        <v>0</v>
      </c>
      <c r="W17" s="5">
        <f t="shared" si="8"/>
        <v>10.75</v>
      </c>
      <c r="X17" s="5">
        <f t="shared" si="9"/>
        <v>31.950000000000003</v>
      </c>
      <c r="Y17">
        <f>X21</f>
        <v>128.55000000000001</v>
      </c>
      <c r="Z17" t="str">
        <f>D14</f>
        <v>TJ Slovan J.Hradec, z.s.</v>
      </c>
      <c r="AA17">
        <v>4</v>
      </c>
    </row>
    <row r="18" spans="1:27" x14ac:dyDescent="0.3">
      <c r="B18">
        <v>288563</v>
      </c>
      <c r="C18">
        <v>4792</v>
      </c>
      <c r="D18" t="s">
        <v>122</v>
      </c>
      <c r="E18">
        <v>2008</v>
      </c>
      <c r="F18" t="s">
        <v>34</v>
      </c>
      <c r="G18" s="9" t="s">
        <v>123</v>
      </c>
      <c r="H18" s="4">
        <v>2</v>
      </c>
      <c r="I18" s="4">
        <v>8.9</v>
      </c>
      <c r="J18" s="4">
        <v>0</v>
      </c>
      <c r="K18" s="5">
        <f t="shared" si="5"/>
        <v>10.9</v>
      </c>
      <c r="L18" s="4">
        <v>2</v>
      </c>
      <c r="M18" s="4">
        <v>8.35</v>
      </c>
      <c r="N18" s="4">
        <v>0</v>
      </c>
      <c r="O18" s="5">
        <f t="shared" si="6"/>
        <v>10.35</v>
      </c>
      <c r="P18" s="4">
        <v>0</v>
      </c>
      <c r="Q18" s="4">
        <v>0</v>
      </c>
      <c r="R18" s="4">
        <v>0</v>
      </c>
      <c r="S18" s="5">
        <f t="shared" si="7"/>
        <v>0</v>
      </c>
      <c r="T18" s="4">
        <v>3</v>
      </c>
      <c r="U18" s="4">
        <v>7.5</v>
      </c>
      <c r="V18" s="4">
        <v>0</v>
      </c>
      <c r="W18" s="5">
        <f t="shared" si="8"/>
        <v>10.5</v>
      </c>
      <c r="X18" s="5">
        <f t="shared" si="9"/>
        <v>31.75</v>
      </c>
      <c r="Y18">
        <f>X21</f>
        <v>128.55000000000001</v>
      </c>
      <c r="Z18" t="str">
        <f>D14</f>
        <v>TJ Slovan J.Hradec, z.s.</v>
      </c>
      <c r="AA18">
        <v>5</v>
      </c>
    </row>
    <row r="19" spans="1:27" x14ac:dyDescent="0.3">
      <c r="B19">
        <v>623515</v>
      </c>
      <c r="C19">
        <v>4792</v>
      </c>
      <c r="D19" t="s">
        <v>124</v>
      </c>
      <c r="E19">
        <v>2011</v>
      </c>
      <c r="F19" t="s">
        <v>34</v>
      </c>
      <c r="G19" s="9" t="s">
        <v>83</v>
      </c>
      <c r="H19" s="4">
        <v>0</v>
      </c>
      <c r="I19" s="4">
        <v>0</v>
      </c>
      <c r="J19" s="4">
        <v>0</v>
      </c>
      <c r="K19" s="5">
        <f t="shared" si="5"/>
        <v>0</v>
      </c>
      <c r="L19" s="4">
        <v>2</v>
      </c>
      <c r="M19" s="4">
        <v>7.85</v>
      </c>
      <c r="N19" s="4">
        <v>0</v>
      </c>
      <c r="O19" s="5">
        <f t="shared" si="6"/>
        <v>9.85</v>
      </c>
      <c r="P19" s="4">
        <v>3.1</v>
      </c>
      <c r="Q19" s="4">
        <v>7.55</v>
      </c>
      <c r="R19" s="4">
        <v>0</v>
      </c>
      <c r="S19" s="5">
        <f t="shared" si="7"/>
        <v>10.65</v>
      </c>
      <c r="T19" s="4">
        <v>0</v>
      </c>
      <c r="U19" s="4">
        <v>0</v>
      </c>
      <c r="V19" s="4">
        <v>0</v>
      </c>
      <c r="W19" s="5">
        <f t="shared" si="8"/>
        <v>0</v>
      </c>
      <c r="X19" s="5">
        <f t="shared" si="9"/>
        <v>20.5</v>
      </c>
      <c r="Y19">
        <f>X21</f>
        <v>128.55000000000001</v>
      </c>
      <c r="Z19" t="str">
        <f>D14</f>
        <v>TJ Slovan J.Hradec, z.s.</v>
      </c>
      <c r="AA19">
        <v>6</v>
      </c>
    </row>
    <row r="20" spans="1:27" x14ac:dyDescent="0.3">
      <c r="B20">
        <v>0</v>
      </c>
      <c r="C20">
        <v>0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0</v>
      </c>
      <c r="Q20" s="4">
        <v>0</v>
      </c>
      <c r="R20" s="4">
        <v>0</v>
      </c>
      <c r="S20" s="5">
        <f t="shared" si="7"/>
        <v>0</v>
      </c>
      <c r="T20" s="4">
        <v>0</v>
      </c>
      <c r="U20" s="4">
        <v>0</v>
      </c>
      <c r="V20" s="4">
        <v>0</v>
      </c>
      <c r="W20" s="5">
        <f t="shared" si="8"/>
        <v>0</v>
      </c>
      <c r="X20" s="5">
        <f t="shared" si="9"/>
        <v>0</v>
      </c>
      <c r="Y20">
        <f>X21</f>
        <v>128.55000000000001</v>
      </c>
      <c r="Z20" t="str">
        <f>D14</f>
        <v>TJ Slovan J.Hradec, z.s.</v>
      </c>
      <c r="AA20">
        <v>7</v>
      </c>
    </row>
    <row r="21" spans="1:27" x14ac:dyDescent="0.3">
      <c r="A21" s="5"/>
      <c r="B21" s="5"/>
      <c r="C21" s="5"/>
      <c r="D21" s="5" t="s">
        <v>28</v>
      </c>
      <c r="E21" s="5"/>
      <c r="F21" s="5"/>
      <c r="G21" s="5"/>
      <c r="H21" s="5"/>
      <c r="I21" s="5"/>
      <c r="J21" s="5">
        <v>0</v>
      </c>
      <c r="K21" s="5">
        <f>LARGE(K15:K20,3)+LARGE(K15:K20,2)+LARGE(K15:K20,1)-J21</f>
        <v>32.35</v>
      </c>
      <c r="L21" s="5"/>
      <c r="M21" s="5"/>
      <c r="N21" s="5">
        <v>0</v>
      </c>
      <c r="O21" s="5">
        <f>LARGE(O15:O20,3)+LARGE(O15:O20,2)+LARGE(O15:O20,1)-N21</f>
        <v>30.4</v>
      </c>
      <c r="P21" s="5"/>
      <c r="Q21" s="5"/>
      <c r="R21" s="5">
        <v>0</v>
      </c>
      <c r="S21" s="5">
        <f>LARGE(S15:S20,3)+LARGE(S15:S20,2)+LARGE(S15:S20,1)-R21</f>
        <v>33.1</v>
      </c>
      <c r="T21" s="5"/>
      <c r="U21" s="5"/>
      <c r="V21" s="5">
        <v>0</v>
      </c>
      <c r="W21" s="5">
        <f>LARGE(W15:W20,3)+LARGE(W15:W20,2)+LARGE(W15:W20,1)-V21</f>
        <v>32.700000000000003</v>
      </c>
      <c r="X21" s="5">
        <f t="shared" si="9"/>
        <v>128.55000000000001</v>
      </c>
      <c r="Y21">
        <f>X21</f>
        <v>128.55000000000001</v>
      </c>
      <c r="Z21" t="str">
        <f>D14</f>
        <v>TJ Slovan J.Hradec, z.s.</v>
      </c>
      <c r="AA21">
        <v>8</v>
      </c>
    </row>
    <row r="22" spans="1:27" x14ac:dyDescent="0.3">
      <c r="A22" s="3">
        <v>3</v>
      </c>
      <c r="B22" s="3">
        <v>4156</v>
      </c>
      <c r="C22" s="3">
        <v>6453</v>
      </c>
      <c r="D22" s="3" t="s">
        <v>42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>
        <f>X29</f>
        <v>124.95</v>
      </c>
      <c r="Z22" t="str">
        <f>D22</f>
        <v>TJ Spartak Trhové Sviny z.s.</v>
      </c>
      <c r="AA22">
        <v>1</v>
      </c>
    </row>
    <row r="23" spans="1:27" x14ac:dyDescent="0.3">
      <c r="B23">
        <v>366529</v>
      </c>
      <c r="C23">
        <v>6453</v>
      </c>
      <c r="D23" t="s">
        <v>125</v>
      </c>
      <c r="E23">
        <v>2011</v>
      </c>
      <c r="F23" s="12" t="s">
        <v>48</v>
      </c>
      <c r="G23" t="s">
        <v>51</v>
      </c>
      <c r="H23" s="4">
        <v>2</v>
      </c>
      <c r="I23" s="4">
        <v>7.4</v>
      </c>
      <c r="J23" s="4">
        <v>0</v>
      </c>
      <c r="K23" s="5">
        <f t="shared" ref="K23:K28" si="10">H23+I23-J23</f>
        <v>9.4</v>
      </c>
      <c r="L23" s="4">
        <v>2</v>
      </c>
      <c r="M23" s="4">
        <v>7.25</v>
      </c>
      <c r="N23" s="4">
        <v>0</v>
      </c>
      <c r="O23" s="5">
        <f t="shared" ref="O23:O28" si="11">L23+M23-N23</f>
        <v>9.25</v>
      </c>
      <c r="P23" s="4">
        <v>2.2000000000000002</v>
      </c>
      <c r="Q23" s="4">
        <v>7.05</v>
      </c>
      <c r="R23" s="4">
        <v>0</v>
      </c>
      <c r="S23" s="5">
        <f t="shared" ref="S23:S28" si="12">P23+Q23-R23</f>
        <v>9.25</v>
      </c>
      <c r="T23" s="4">
        <v>3</v>
      </c>
      <c r="U23" s="4">
        <v>8.25</v>
      </c>
      <c r="V23" s="4">
        <v>0</v>
      </c>
      <c r="W23" s="5">
        <f t="shared" ref="W23:W28" si="13">T23+U23-V23</f>
        <v>11.25</v>
      </c>
      <c r="X23" s="5">
        <f t="shared" ref="X23:X29" si="14">K23+O23+S23+W23</f>
        <v>39.15</v>
      </c>
      <c r="Y23">
        <f>X29</f>
        <v>124.95</v>
      </c>
      <c r="Z23" t="str">
        <f>D22</f>
        <v>TJ Spartak Trhové Sviny z.s.</v>
      </c>
      <c r="AA23">
        <v>2</v>
      </c>
    </row>
    <row r="24" spans="1:27" x14ac:dyDescent="0.3">
      <c r="B24">
        <v>100917</v>
      </c>
      <c r="C24">
        <v>6453</v>
      </c>
      <c r="D24" t="s">
        <v>126</v>
      </c>
      <c r="E24">
        <v>2010</v>
      </c>
      <c r="F24" s="12" t="s">
        <v>48</v>
      </c>
      <c r="G24" t="s">
        <v>51</v>
      </c>
      <c r="H24" s="4">
        <v>2</v>
      </c>
      <c r="I24" s="4">
        <v>7.35</v>
      </c>
      <c r="J24" s="4">
        <v>0</v>
      </c>
      <c r="K24" s="5">
        <f t="shared" si="10"/>
        <v>9.35</v>
      </c>
      <c r="L24" s="4">
        <v>1.4</v>
      </c>
      <c r="M24" s="4">
        <v>6.85</v>
      </c>
      <c r="N24" s="4">
        <v>0</v>
      </c>
      <c r="O24" s="5">
        <f t="shared" si="11"/>
        <v>8.25</v>
      </c>
      <c r="P24" s="4">
        <v>1.7</v>
      </c>
      <c r="Q24" s="4">
        <v>5.5</v>
      </c>
      <c r="R24" s="4">
        <v>0</v>
      </c>
      <c r="S24" s="5">
        <f t="shared" si="12"/>
        <v>7.2</v>
      </c>
      <c r="T24" s="4">
        <v>2.9</v>
      </c>
      <c r="U24" s="4">
        <v>7.7</v>
      </c>
      <c r="V24" s="4">
        <v>0</v>
      </c>
      <c r="W24" s="5">
        <f t="shared" si="13"/>
        <v>10.6</v>
      </c>
      <c r="X24" s="5">
        <f t="shared" si="14"/>
        <v>35.4</v>
      </c>
      <c r="Y24">
        <f>X29</f>
        <v>124.95</v>
      </c>
      <c r="Z24" t="str">
        <f>D22</f>
        <v>TJ Spartak Trhové Sviny z.s.</v>
      </c>
      <c r="AA24">
        <v>3</v>
      </c>
    </row>
    <row r="25" spans="1:27" x14ac:dyDescent="0.3">
      <c r="B25">
        <v>304044</v>
      </c>
      <c r="C25">
        <v>6453</v>
      </c>
      <c r="D25" t="s">
        <v>127</v>
      </c>
      <c r="E25">
        <v>2005</v>
      </c>
      <c r="F25" s="12" t="s">
        <v>48</v>
      </c>
      <c r="G25" t="s">
        <v>51</v>
      </c>
      <c r="H25" s="4">
        <v>0</v>
      </c>
      <c r="I25" s="4">
        <v>0</v>
      </c>
      <c r="J25" s="4">
        <v>0</v>
      </c>
      <c r="K25" s="5">
        <f t="shared" si="10"/>
        <v>0</v>
      </c>
      <c r="L25" s="4">
        <v>0</v>
      </c>
      <c r="M25" s="4">
        <v>0</v>
      </c>
      <c r="N25" s="4">
        <v>0</v>
      </c>
      <c r="O25" s="5">
        <f t="shared" si="11"/>
        <v>0</v>
      </c>
      <c r="P25" s="4">
        <v>2.1</v>
      </c>
      <c r="Q25" s="4">
        <v>7.95</v>
      </c>
      <c r="R25" s="4">
        <v>0</v>
      </c>
      <c r="S25" s="5">
        <f t="shared" si="12"/>
        <v>10.050000000000001</v>
      </c>
      <c r="T25" s="4">
        <v>0</v>
      </c>
      <c r="U25" s="4">
        <v>0</v>
      </c>
      <c r="V25" s="4">
        <v>0</v>
      </c>
      <c r="W25" s="5">
        <f t="shared" si="13"/>
        <v>0</v>
      </c>
      <c r="X25" s="5">
        <f t="shared" si="14"/>
        <v>10.050000000000001</v>
      </c>
      <c r="Y25">
        <f>X29</f>
        <v>124.95</v>
      </c>
      <c r="Z25" t="str">
        <f>D22</f>
        <v>TJ Spartak Trhové Sviny z.s.</v>
      </c>
      <c r="AA25">
        <v>4</v>
      </c>
    </row>
    <row r="26" spans="1:27" x14ac:dyDescent="0.3">
      <c r="B26">
        <v>411830</v>
      </c>
      <c r="C26">
        <v>6453</v>
      </c>
      <c r="D26" t="s">
        <v>128</v>
      </c>
      <c r="E26">
        <v>2005</v>
      </c>
      <c r="F26" s="12" t="s">
        <v>48</v>
      </c>
      <c r="G26" t="s">
        <v>51</v>
      </c>
      <c r="H26" s="4">
        <v>2.8</v>
      </c>
      <c r="I26" s="4">
        <v>8.5500000000000007</v>
      </c>
      <c r="J26" s="4">
        <v>0</v>
      </c>
      <c r="K26" s="5">
        <f t="shared" si="10"/>
        <v>11.350000000000001</v>
      </c>
      <c r="L26" s="4">
        <v>2.5</v>
      </c>
      <c r="M26" s="4">
        <v>7.65</v>
      </c>
      <c r="N26" s="4">
        <v>0</v>
      </c>
      <c r="O26" s="5">
        <f t="shared" si="11"/>
        <v>10.15</v>
      </c>
      <c r="P26" s="4">
        <v>2.2000000000000002</v>
      </c>
      <c r="Q26" s="4">
        <v>8</v>
      </c>
      <c r="R26" s="4">
        <v>0</v>
      </c>
      <c r="S26" s="5">
        <f t="shared" si="12"/>
        <v>10.199999999999999</v>
      </c>
      <c r="T26" s="4">
        <v>2.8</v>
      </c>
      <c r="U26" s="4">
        <v>8.35</v>
      </c>
      <c r="V26" s="4">
        <v>0</v>
      </c>
      <c r="W26" s="5">
        <f t="shared" si="13"/>
        <v>11.149999999999999</v>
      </c>
      <c r="X26" s="5">
        <f t="shared" si="14"/>
        <v>42.849999999999994</v>
      </c>
      <c r="Y26">
        <f>X29</f>
        <v>124.95</v>
      </c>
      <c r="Z26" t="str">
        <f>D22</f>
        <v>TJ Spartak Trhové Sviny z.s.</v>
      </c>
      <c r="AA26">
        <v>5</v>
      </c>
    </row>
    <row r="27" spans="1:27" x14ac:dyDescent="0.3">
      <c r="B27">
        <v>387934</v>
      </c>
      <c r="C27">
        <v>6453</v>
      </c>
      <c r="D27" t="s">
        <v>129</v>
      </c>
      <c r="E27">
        <v>2007</v>
      </c>
      <c r="F27" s="12" t="s">
        <v>48</v>
      </c>
      <c r="G27" t="s">
        <v>51</v>
      </c>
      <c r="H27" s="4">
        <v>2.8</v>
      </c>
      <c r="I27" s="4">
        <v>8.35</v>
      </c>
      <c r="J27" s="4">
        <v>0</v>
      </c>
      <c r="K27" s="5">
        <f t="shared" si="10"/>
        <v>11.149999999999999</v>
      </c>
      <c r="L27" s="4">
        <v>2.5</v>
      </c>
      <c r="M27" s="4">
        <v>8.1999999999999993</v>
      </c>
      <c r="N27" s="4">
        <v>0</v>
      </c>
      <c r="O27" s="5">
        <f t="shared" si="11"/>
        <v>10.7</v>
      </c>
      <c r="P27" s="4">
        <v>0</v>
      </c>
      <c r="Q27" s="4">
        <v>0</v>
      </c>
      <c r="R27" s="4">
        <v>0</v>
      </c>
      <c r="S27" s="5">
        <f t="shared" si="12"/>
        <v>0</v>
      </c>
      <c r="T27" s="4">
        <v>3</v>
      </c>
      <c r="U27" s="4">
        <v>8.0500000000000007</v>
      </c>
      <c r="V27" s="4">
        <v>0</v>
      </c>
      <c r="W27" s="5">
        <f t="shared" si="13"/>
        <v>11.05</v>
      </c>
      <c r="X27" s="5">
        <f t="shared" si="14"/>
        <v>32.9</v>
      </c>
      <c r="Y27">
        <f>X29</f>
        <v>124.95</v>
      </c>
      <c r="Z27" t="str">
        <f>D22</f>
        <v>TJ Spartak Trhové Sviny z.s.</v>
      </c>
      <c r="AA27">
        <v>6</v>
      </c>
    </row>
    <row r="28" spans="1:27" x14ac:dyDescent="0.3">
      <c r="B28">
        <v>0</v>
      </c>
      <c r="C28">
        <v>0</v>
      </c>
      <c r="H28" s="4">
        <v>0</v>
      </c>
      <c r="I28" s="4">
        <v>0</v>
      </c>
      <c r="J28" s="4">
        <v>0</v>
      </c>
      <c r="K28" s="5">
        <f t="shared" si="10"/>
        <v>0</v>
      </c>
      <c r="L28" s="4">
        <v>0</v>
      </c>
      <c r="M28" s="4">
        <v>0</v>
      </c>
      <c r="N28" s="4">
        <v>0</v>
      </c>
      <c r="O28" s="5">
        <f t="shared" si="11"/>
        <v>0</v>
      </c>
      <c r="P28" s="4">
        <v>0</v>
      </c>
      <c r="Q28" s="4">
        <v>0</v>
      </c>
      <c r="R28" s="4">
        <v>0</v>
      </c>
      <c r="S28" s="5">
        <f t="shared" si="12"/>
        <v>0</v>
      </c>
      <c r="T28" s="4">
        <v>0</v>
      </c>
      <c r="U28" s="4">
        <v>0</v>
      </c>
      <c r="V28" s="4">
        <v>0</v>
      </c>
      <c r="W28" s="5">
        <f t="shared" si="13"/>
        <v>0</v>
      </c>
      <c r="X28" s="5">
        <f t="shared" si="14"/>
        <v>0</v>
      </c>
      <c r="Y28">
        <f>X29</f>
        <v>124.95</v>
      </c>
      <c r="Z28" t="str">
        <f>D22</f>
        <v>TJ Spartak Trhové Sviny z.s.</v>
      </c>
      <c r="AA28">
        <v>7</v>
      </c>
    </row>
    <row r="29" spans="1:27" x14ac:dyDescent="0.3">
      <c r="A29" s="5"/>
      <c r="B29" s="5"/>
      <c r="C29" s="5"/>
      <c r="D29" s="5" t="s">
        <v>28</v>
      </c>
      <c r="E29" s="5"/>
      <c r="F29" s="5"/>
      <c r="G29" s="5"/>
      <c r="H29" s="5"/>
      <c r="I29" s="5"/>
      <c r="J29" s="5">
        <v>0</v>
      </c>
      <c r="K29" s="5">
        <f>LARGE(K23:K28,3)+LARGE(K23:K28,2)+LARGE(K23:K28,1)-J29</f>
        <v>31.9</v>
      </c>
      <c r="L29" s="5"/>
      <c r="M29" s="5"/>
      <c r="N29" s="5">
        <v>0</v>
      </c>
      <c r="O29" s="5">
        <f>LARGE(O23:O28,3)+LARGE(O23:O28,2)+LARGE(O23:O28,1)-N29</f>
        <v>30.099999999999998</v>
      </c>
      <c r="P29" s="5"/>
      <c r="Q29" s="5"/>
      <c r="R29" s="5">
        <v>0</v>
      </c>
      <c r="S29" s="5">
        <f>LARGE(S23:S28,3)+LARGE(S23:S28,2)+LARGE(S23:S28,1)-R29</f>
        <v>29.5</v>
      </c>
      <c r="T29" s="5"/>
      <c r="U29" s="5"/>
      <c r="V29" s="5">
        <v>0</v>
      </c>
      <c r="W29" s="5">
        <f>LARGE(W23:W28,3)+LARGE(W23:W28,2)+LARGE(W23:W28,1)-V29</f>
        <v>33.450000000000003</v>
      </c>
      <c r="X29" s="5">
        <f t="shared" si="14"/>
        <v>124.95</v>
      </c>
      <c r="Y29">
        <f>X29</f>
        <v>124.95</v>
      </c>
      <c r="Z29" t="str">
        <f>D22</f>
        <v>TJ Spartak Trhové Sviny z.s.</v>
      </c>
      <c r="AA29">
        <v>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AA29">
    <sortCondition descending="1" ref="Y7:Y29"/>
  </sortState>
  <pageMargins left="0.25" right="0.25" top="0.75" bottom="0.75" header="0.3" footer="0.3"/>
  <pageSetup paperSize="9" scale="7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AA14"/>
  <sheetViews>
    <sheetView workbookViewId="0">
      <selection activeCell="A7" sqref="A7"/>
    </sheetView>
  </sheetViews>
  <sheetFormatPr defaultRowHeight="14.4" x14ac:dyDescent="0.3"/>
  <cols>
    <col min="1" max="1" width="6.44140625" customWidth="1"/>
    <col min="2" max="3" width="10" hidden="1" customWidth="1"/>
    <col min="4" max="4" width="16.33203125" customWidth="1"/>
    <col min="5" max="5" width="6" customWidth="1"/>
    <col min="6" max="6" width="18.6640625" customWidth="1"/>
    <col min="7" max="7" width="13.554687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8" hidden="1" customWidth="1"/>
    <col min="26" max="26" width="20" hidden="1" customWidth="1"/>
    <col min="27" max="27" width="8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151</v>
      </c>
    </row>
    <row r="3" spans="1:27" ht="18" x14ac:dyDescent="0.35">
      <c r="D3" s="1" t="s">
        <v>143</v>
      </c>
      <c r="G3" s="10" t="s">
        <v>152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4033</v>
      </c>
      <c r="C7" s="3">
        <v>1482</v>
      </c>
      <c r="D7" s="3" t="s">
        <v>69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122.25</v>
      </c>
      <c r="Z7" t="str">
        <f>D7</f>
        <v>Tělovýchovná jednota Spartak MAS Sezimovo Ústí z.s</v>
      </c>
      <c r="AA7">
        <v>1</v>
      </c>
    </row>
    <row r="8" spans="1:27" x14ac:dyDescent="0.3">
      <c r="B8">
        <v>274024</v>
      </c>
      <c r="C8">
        <v>1482</v>
      </c>
      <c r="D8" t="s">
        <v>144</v>
      </c>
      <c r="E8">
        <v>2010</v>
      </c>
      <c r="F8" s="6" t="s">
        <v>44</v>
      </c>
      <c r="G8" t="s">
        <v>45</v>
      </c>
      <c r="H8" s="4">
        <v>2</v>
      </c>
      <c r="I8" s="4">
        <v>8.3000000000000007</v>
      </c>
      <c r="J8" s="4">
        <v>0</v>
      </c>
      <c r="K8" s="5">
        <f t="shared" ref="K8:K13" si="0">H8+I8-J8</f>
        <v>10.3</v>
      </c>
      <c r="L8" s="4">
        <v>1</v>
      </c>
      <c r="M8" s="4">
        <v>8</v>
      </c>
      <c r="N8" s="4">
        <v>0</v>
      </c>
      <c r="O8" s="5">
        <f t="shared" ref="O8:O13" si="1">L8+M8-N8</f>
        <v>9</v>
      </c>
      <c r="P8" s="4">
        <v>2.9</v>
      </c>
      <c r="Q8" s="4">
        <v>7.8</v>
      </c>
      <c r="R8" s="4">
        <v>0</v>
      </c>
      <c r="S8" s="5">
        <f t="shared" ref="S8:S13" si="2">P8+Q8-R8</f>
        <v>10.7</v>
      </c>
      <c r="T8" s="4">
        <v>2.9</v>
      </c>
      <c r="U8" s="4">
        <v>7</v>
      </c>
      <c r="V8" s="4">
        <v>0</v>
      </c>
      <c r="W8" s="5">
        <f t="shared" ref="W8:W13" si="3">T8+U8-V8</f>
        <v>9.9</v>
      </c>
      <c r="X8" s="5">
        <f t="shared" ref="X8:X14" si="4">K8+O8+S8+W8</f>
        <v>39.9</v>
      </c>
      <c r="Y8">
        <f>X14</f>
        <v>122.25</v>
      </c>
      <c r="Z8" t="str">
        <f>D7</f>
        <v>Tělovýchovná jednota Spartak MAS Sezimovo Ústí z.s</v>
      </c>
      <c r="AA8">
        <v>2</v>
      </c>
    </row>
    <row r="9" spans="1:27" x14ac:dyDescent="0.3">
      <c r="B9">
        <v>762116</v>
      </c>
      <c r="C9">
        <v>1482</v>
      </c>
      <c r="D9" t="s">
        <v>145</v>
      </c>
      <c r="E9">
        <v>2009</v>
      </c>
      <c r="F9" s="6" t="s">
        <v>44</v>
      </c>
      <c r="G9" t="s">
        <v>45</v>
      </c>
      <c r="H9" s="4">
        <v>2</v>
      </c>
      <c r="I9" s="4">
        <v>8.0500000000000007</v>
      </c>
      <c r="J9" s="4">
        <v>0</v>
      </c>
      <c r="K9" s="5">
        <f t="shared" si="0"/>
        <v>10.050000000000001</v>
      </c>
      <c r="L9" s="4">
        <v>0.9</v>
      </c>
      <c r="M9" s="4">
        <v>8.25</v>
      </c>
      <c r="N9" s="4">
        <v>0</v>
      </c>
      <c r="O9" s="5">
        <f t="shared" si="1"/>
        <v>9.15</v>
      </c>
      <c r="P9" s="4">
        <v>2.1</v>
      </c>
      <c r="Q9" s="4">
        <v>6.2</v>
      </c>
      <c r="R9" s="4">
        <v>0</v>
      </c>
      <c r="S9" s="5">
        <f t="shared" si="2"/>
        <v>8.3000000000000007</v>
      </c>
      <c r="T9" s="4">
        <v>2.2999999999999998</v>
      </c>
      <c r="U9" s="4">
        <v>7.2</v>
      </c>
      <c r="V9" s="4">
        <v>0</v>
      </c>
      <c r="W9" s="5">
        <f t="shared" si="3"/>
        <v>9.5</v>
      </c>
      <c r="X9" s="5">
        <f t="shared" si="4"/>
        <v>37</v>
      </c>
      <c r="Y9">
        <f>X14</f>
        <v>122.25</v>
      </c>
      <c r="Z9" t="str">
        <f>D7</f>
        <v>Tělovýchovná jednota Spartak MAS Sezimovo Ústí z.s</v>
      </c>
      <c r="AA9">
        <v>3</v>
      </c>
    </row>
    <row r="10" spans="1:27" x14ac:dyDescent="0.3">
      <c r="B10">
        <v>258425</v>
      </c>
      <c r="C10">
        <v>1482</v>
      </c>
      <c r="D10" t="s">
        <v>146</v>
      </c>
      <c r="E10">
        <v>2011</v>
      </c>
      <c r="F10" s="6" t="s">
        <v>44</v>
      </c>
      <c r="G10" t="s">
        <v>45</v>
      </c>
      <c r="H10" s="4">
        <v>2</v>
      </c>
      <c r="I10" s="4">
        <v>8.5</v>
      </c>
      <c r="J10" s="4">
        <v>0</v>
      </c>
      <c r="K10" s="5">
        <f t="shared" si="0"/>
        <v>10.5</v>
      </c>
      <c r="L10" s="4">
        <v>2.6</v>
      </c>
      <c r="M10" s="4">
        <v>8.15</v>
      </c>
      <c r="N10" s="4">
        <v>0</v>
      </c>
      <c r="O10" s="5">
        <f t="shared" si="1"/>
        <v>10.75</v>
      </c>
      <c r="P10" s="4">
        <v>3</v>
      </c>
      <c r="Q10" s="4">
        <v>6.9</v>
      </c>
      <c r="R10" s="4">
        <v>0</v>
      </c>
      <c r="S10" s="5">
        <f t="shared" si="2"/>
        <v>9.9</v>
      </c>
      <c r="T10" s="4">
        <v>2.9</v>
      </c>
      <c r="U10" s="4">
        <v>8.25</v>
      </c>
      <c r="V10" s="4">
        <v>0</v>
      </c>
      <c r="W10" s="5">
        <f t="shared" si="3"/>
        <v>11.15</v>
      </c>
      <c r="X10" s="5">
        <f t="shared" si="4"/>
        <v>42.3</v>
      </c>
      <c r="Y10">
        <f>X14</f>
        <v>122.25</v>
      </c>
      <c r="Z10" t="str">
        <f>D7</f>
        <v>Tělovýchovná jednota Spartak MAS Sezimovo Ústí z.s</v>
      </c>
      <c r="AA10">
        <v>4</v>
      </c>
    </row>
    <row r="11" spans="1:27" x14ac:dyDescent="0.3">
      <c r="B11">
        <v>350477</v>
      </c>
      <c r="C11">
        <v>1482</v>
      </c>
      <c r="D11" t="s">
        <v>147</v>
      </c>
      <c r="E11">
        <v>2012</v>
      </c>
      <c r="F11" s="6" t="s">
        <v>44</v>
      </c>
      <c r="G11" t="s">
        <v>45</v>
      </c>
      <c r="H11" s="4">
        <v>2</v>
      </c>
      <c r="I11" s="4">
        <v>8.4499999999999993</v>
      </c>
      <c r="J11" s="4">
        <v>0</v>
      </c>
      <c r="K11" s="5">
        <f t="shared" si="0"/>
        <v>10.45</v>
      </c>
      <c r="L11" s="4">
        <v>1.9</v>
      </c>
      <c r="M11" s="4">
        <v>7.95</v>
      </c>
      <c r="N11" s="4">
        <v>0</v>
      </c>
      <c r="O11" s="5">
        <f t="shared" si="1"/>
        <v>9.85</v>
      </c>
      <c r="P11" s="4">
        <v>2.9</v>
      </c>
      <c r="Q11" s="4">
        <v>6.6</v>
      </c>
      <c r="R11" s="4">
        <v>0</v>
      </c>
      <c r="S11" s="5">
        <f t="shared" si="2"/>
        <v>9.5</v>
      </c>
      <c r="T11" s="4">
        <v>2.9</v>
      </c>
      <c r="U11" s="4">
        <v>7.2</v>
      </c>
      <c r="V11" s="4">
        <v>0</v>
      </c>
      <c r="W11" s="5">
        <f t="shared" si="3"/>
        <v>10.1</v>
      </c>
      <c r="X11" s="5">
        <f t="shared" si="4"/>
        <v>39.9</v>
      </c>
      <c r="Y11">
        <f>X14</f>
        <v>122.25</v>
      </c>
      <c r="Z11" t="str">
        <f>D7</f>
        <v>Tělovýchovná jednota Spartak MAS Sezimovo Ústí z.s</v>
      </c>
      <c r="AA11">
        <v>5</v>
      </c>
    </row>
    <row r="12" spans="1:27" x14ac:dyDescent="0.3">
      <c r="B12">
        <v>0</v>
      </c>
      <c r="C12">
        <v>0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0</v>
      </c>
      <c r="M12" s="4">
        <v>0</v>
      </c>
      <c r="N12" s="4">
        <v>0</v>
      </c>
      <c r="O12" s="5">
        <f t="shared" si="1"/>
        <v>0</v>
      </c>
      <c r="P12" s="4">
        <v>0</v>
      </c>
      <c r="Q12" s="4">
        <v>0</v>
      </c>
      <c r="R12" s="4">
        <v>0</v>
      </c>
      <c r="S12" s="5">
        <f t="shared" si="2"/>
        <v>0</v>
      </c>
      <c r="T12" s="4">
        <v>0</v>
      </c>
      <c r="U12" s="4">
        <v>0</v>
      </c>
      <c r="V12" s="4">
        <v>0</v>
      </c>
      <c r="W12" s="5">
        <f t="shared" si="3"/>
        <v>0</v>
      </c>
      <c r="X12" s="5">
        <f t="shared" si="4"/>
        <v>0</v>
      </c>
      <c r="Y12">
        <f>X14</f>
        <v>122.25</v>
      </c>
      <c r="Z12" t="str">
        <f>D7</f>
        <v>Tělovýchovná jednota Spartak MAS Sezimovo Ústí z.s</v>
      </c>
      <c r="AA12">
        <v>6</v>
      </c>
    </row>
    <row r="13" spans="1:27" x14ac:dyDescent="0.3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Y13">
        <f>X14</f>
        <v>122.25</v>
      </c>
      <c r="Z13" t="str">
        <f>D7</f>
        <v>Tělovýchovná jednota Spartak MAS Sezimovo Ústí z.s</v>
      </c>
      <c r="AA13">
        <v>7</v>
      </c>
    </row>
    <row r="14" spans="1:27" x14ac:dyDescent="0.3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31.25</v>
      </c>
      <c r="L14" s="5"/>
      <c r="M14" s="5"/>
      <c r="N14" s="5">
        <v>0</v>
      </c>
      <c r="O14" s="5">
        <f>LARGE(O8:O13,3)+LARGE(O8:O13,2)+LARGE(O8:O13,1)-N14</f>
        <v>29.75</v>
      </c>
      <c r="P14" s="5"/>
      <c r="Q14" s="5"/>
      <c r="R14" s="5">
        <v>0</v>
      </c>
      <c r="S14" s="5">
        <f>LARGE(S8:S13,3)+LARGE(S8:S13,2)+LARGE(S8:S13,1)-R14</f>
        <v>30.099999999999998</v>
      </c>
      <c r="T14" s="5"/>
      <c r="U14" s="5"/>
      <c r="V14" s="5">
        <v>0</v>
      </c>
      <c r="W14" s="5">
        <f>LARGE(W8:W13,3)+LARGE(W8:W13,2)+LARGE(W8:W13,1)-V14</f>
        <v>31.15</v>
      </c>
      <c r="X14" s="5">
        <f t="shared" si="4"/>
        <v>122.25</v>
      </c>
      <c r="Y14">
        <f>X14</f>
        <v>122.25</v>
      </c>
      <c r="Z14" t="str">
        <f>D7</f>
        <v>Tělovýchovná jednota Spartak MAS Sezimovo Ústí z.s</v>
      </c>
      <c r="AA14">
        <v>8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22"/>
  <sheetViews>
    <sheetView workbookViewId="0">
      <selection activeCell="AC31" sqref="AC31"/>
    </sheetView>
  </sheetViews>
  <sheetFormatPr defaultRowHeight="14.4" x14ac:dyDescent="0.3"/>
  <cols>
    <col min="1" max="1" width="6.33203125" customWidth="1"/>
    <col min="2" max="3" width="10" hidden="1" customWidth="1"/>
    <col min="4" max="4" width="16.88671875" customWidth="1"/>
    <col min="5" max="5" width="6.33203125" customWidth="1"/>
    <col min="6" max="6" width="15.88671875" customWidth="1"/>
    <col min="7" max="7" width="14.66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8" hidden="1" customWidth="1"/>
    <col min="26" max="26" width="20" hidden="1" customWidth="1"/>
    <col min="27" max="27" width="8" hidden="1" customWidth="1"/>
  </cols>
  <sheetData>
    <row r="1" spans="1:27" ht="18" x14ac:dyDescent="0.35">
      <c r="D1" s="1" t="s">
        <v>0</v>
      </c>
    </row>
    <row r="2" spans="1:27" ht="18" x14ac:dyDescent="0.35">
      <c r="D2" s="1" t="s">
        <v>1</v>
      </c>
      <c r="G2" s="10" t="s">
        <v>151</v>
      </c>
    </row>
    <row r="3" spans="1:27" ht="18" x14ac:dyDescent="0.35">
      <c r="D3" s="1" t="s">
        <v>130</v>
      </c>
      <c r="G3" s="10" t="s">
        <v>152</v>
      </c>
    </row>
    <row r="6" spans="1:27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  <c r="AA6" s="2" t="s">
        <v>20</v>
      </c>
    </row>
    <row r="7" spans="1:27" x14ac:dyDescent="0.3">
      <c r="A7" s="3">
        <v>1</v>
      </c>
      <c r="B7" s="3">
        <v>4134</v>
      </c>
      <c r="C7" s="3">
        <v>3479</v>
      </c>
      <c r="D7" s="3" t="s">
        <v>55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>
        <f>X14</f>
        <v>127.1</v>
      </c>
      <c r="Z7" t="str">
        <f>D7</f>
        <v>Merkur České Budějovice, z.s.</v>
      </c>
      <c r="AA7">
        <v>1</v>
      </c>
    </row>
    <row r="8" spans="1:27" x14ac:dyDescent="0.3">
      <c r="B8">
        <v>841779</v>
      </c>
      <c r="C8">
        <v>3479</v>
      </c>
      <c r="D8" t="s">
        <v>131</v>
      </c>
      <c r="E8">
        <v>2007</v>
      </c>
      <c r="F8" t="s">
        <v>57</v>
      </c>
      <c r="G8" t="s">
        <v>99</v>
      </c>
      <c r="H8" s="4">
        <v>3</v>
      </c>
      <c r="I8" s="4">
        <v>8.6999999999999993</v>
      </c>
      <c r="J8" s="4">
        <v>0</v>
      </c>
      <c r="K8" s="5">
        <f t="shared" ref="K8:K13" si="0">H8+I8-J8</f>
        <v>11.7</v>
      </c>
      <c r="L8" s="4">
        <v>1.9</v>
      </c>
      <c r="M8" s="4">
        <v>7.15</v>
      </c>
      <c r="N8" s="4">
        <v>0</v>
      </c>
      <c r="O8" s="5">
        <f t="shared" ref="O8:O13" si="1">L8+M8-N8</f>
        <v>9.0500000000000007</v>
      </c>
      <c r="P8" s="4">
        <v>2.4</v>
      </c>
      <c r="Q8" s="4">
        <v>6.95</v>
      </c>
      <c r="R8" s="4">
        <v>0</v>
      </c>
      <c r="S8" s="5">
        <f t="shared" ref="S8:S13" si="2">P8+Q8-R8</f>
        <v>9.35</v>
      </c>
      <c r="T8" s="4">
        <v>0</v>
      </c>
      <c r="U8" s="4">
        <v>0</v>
      </c>
      <c r="V8" s="4">
        <v>0</v>
      </c>
      <c r="W8" s="5">
        <f t="shared" ref="W8:W13" si="3">T8+U8-V8</f>
        <v>0</v>
      </c>
      <c r="X8" s="5">
        <f t="shared" ref="X8:X14" si="4">K8+O8+S8+W8</f>
        <v>30.1</v>
      </c>
      <c r="Y8">
        <f>X14</f>
        <v>127.1</v>
      </c>
      <c r="Z8" t="str">
        <f>D7</f>
        <v>Merkur České Budějovice, z.s.</v>
      </c>
      <c r="AA8">
        <v>2</v>
      </c>
    </row>
    <row r="9" spans="1:27" x14ac:dyDescent="0.3">
      <c r="B9">
        <v>601025</v>
      </c>
      <c r="C9">
        <v>3479</v>
      </c>
      <c r="D9" t="s">
        <v>132</v>
      </c>
      <c r="E9">
        <v>2009</v>
      </c>
      <c r="F9" t="s">
        <v>57</v>
      </c>
      <c r="G9" t="s">
        <v>99</v>
      </c>
      <c r="H9" s="4">
        <v>0</v>
      </c>
      <c r="I9" s="4">
        <v>0</v>
      </c>
      <c r="J9" s="4">
        <v>0</v>
      </c>
      <c r="K9" s="5">
        <f t="shared" si="0"/>
        <v>0</v>
      </c>
      <c r="L9" s="4">
        <v>2.6</v>
      </c>
      <c r="M9" s="4">
        <v>6.9</v>
      </c>
      <c r="N9" s="4">
        <v>0</v>
      </c>
      <c r="O9" s="5">
        <f t="shared" si="1"/>
        <v>9.5</v>
      </c>
      <c r="P9" s="4">
        <v>3.9</v>
      </c>
      <c r="Q9" s="4">
        <v>6.95</v>
      </c>
      <c r="R9" s="4">
        <v>0</v>
      </c>
      <c r="S9" s="5">
        <f t="shared" si="2"/>
        <v>10.85</v>
      </c>
      <c r="T9" s="4">
        <v>3.5</v>
      </c>
      <c r="U9" s="4">
        <v>6.75</v>
      </c>
      <c r="V9" s="4">
        <v>0</v>
      </c>
      <c r="W9" s="5">
        <f t="shared" si="3"/>
        <v>10.25</v>
      </c>
      <c r="X9" s="5">
        <f t="shared" si="4"/>
        <v>30.6</v>
      </c>
      <c r="Y9">
        <f>X14</f>
        <v>127.1</v>
      </c>
      <c r="Z9" t="str">
        <f>D7</f>
        <v>Merkur České Budějovice, z.s.</v>
      </c>
      <c r="AA9">
        <v>3</v>
      </c>
    </row>
    <row r="10" spans="1:27" x14ac:dyDescent="0.3">
      <c r="B10">
        <v>708527</v>
      </c>
      <c r="C10">
        <v>3479</v>
      </c>
      <c r="D10" t="s">
        <v>133</v>
      </c>
      <c r="E10">
        <v>2005</v>
      </c>
      <c r="F10" t="s">
        <v>57</v>
      </c>
      <c r="G10" t="s">
        <v>99</v>
      </c>
      <c r="H10" s="4">
        <v>3</v>
      </c>
      <c r="I10" s="4">
        <v>8.9</v>
      </c>
      <c r="J10" s="4">
        <v>0</v>
      </c>
      <c r="K10" s="5">
        <f t="shared" si="0"/>
        <v>11.9</v>
      </c>
      <c r="L10" s="4">
        <v>0</v>
      </c>
      <c r="M10" s="4">
        <v>0</v>
      </c>
      <c r="N10" s="4">
        <v>0</v>
      </c>
      <c r="O10" s="5">
        <f t="shared" si="1"/>
        <v>0</v>
      </c>
      <c r="P10" s="4">
        <v>0</v>
      </c>
      <c r="Q10" s="4">
        <v>0</v>
      </c>
      <c r="R10" s="4">
        <v>0</v>
      </c>
      <c r="S10" s="5">
        <f t="shared" si="2"/>
        <v>0</v>
      </c>
      <c r="T10" s="4">
        <v>3.4</v>
      </c>
      <c r="U10" s="4">
        <v>7.4</v>
      </c>
      <c r="V10" s="4">
        <v>0</v>
      </c>
      <c r="W10" s="5">
        <f t="shared" si="3"/>
        <v>10.8</v>
      </c>
      <c r="X10" s="5">
        <f t="shared" si="4"/>
        <v>22.700000000000003</v>
      </c>
      <c r="Y10">
        <f>X14</f>
        <v>127.1</v>
      </c>
      <c r="Z10" t="str">
        <f>D7</f>
        <v>Merkur České Budějovice, z.s.</v>
      </c>
      <c r="AA10">
        <v>4</v>
      </c>
    </row>
    <row r="11" spans="1:27" x14ac:dyDescent="0.3">
      <c r="B11">
        <v>282012</v>
      </c>
      <c r="C11">
        <v>3479</v>
      </c>
      <c r="D11" t="s">
        <v>134</v>
      </c>
      <c r="E11">
        <v>2008</v>
      </c>
      <c r="F11" t="s">
        <v>57</v>
      </c>
      <c r="G11" t="s">
        <v>99</v>
      </c>
      <c r="H11" s="4">
        <v>2.8</v>
      </c>
      <c r="I11" s="4">
        <v>8.9499999999999993</v>
      </c>
      <c r="J11" s="4">
        <v>0</v>
      </c>
      <c r="K11" s="5">
        <f t="shared" si="0"/>
        <v>11.75</v>
      </c>
      <c r="L11" s="4">
        <v>2.5</v>
      </c>
      <c r="M11" s="4">
        <v>5.9</v>
      </c>
      <c r="N11" s="4">
        <v>0</v>
      </c>
      <c r="O11" s="5">
        <f t="shared" si="1"/>
        <v>8.4</v>
      </c>
      <c r="P11" s="4">
        <v>3.1</v>
      </c>
      <c r="Q11" s="4">
        <v>7.65</v>
      </c>
      <c r="R11" s="4">
        <v>0</v>
      </c>
      <c r="S11" s="5">
        <f t="shared" si="2"/>
        <v>10.75</v>
      </c>
      <c r="T11" s="4">
        <v>3.5</v>
      </c>
      <c r="U11" s="4">
        <v>7.2</v>
      </c>
      <c r="V11" s="4">
        <v>0</v>
      </c>
      <c r="W11" s="5">
        <f t="shared" si="3"/>
        <v>10.7</v>
      </c>
      <c r="X11" s="5">
        <f t="shared" si="4"/>
        <v>41.599999999999994</v>
      </c>
      <c r="Y11">
        <f>X14</f>
        <v>127.1</v>
      </c>
      <c r="Z11" t="str">
        <f>D7</f>
        <v>Merkur České Budějovice, z.s.</v>
      </c>
      <c r="AA11">
        <v>5</v>
      </c>
    </row>
    <row r="12" spans="1:27" x14ac:dyDescent="0.3">
      <c r="B12">
        <v>600699</v>
      </c>
      <c r="C12">
        <v>3479</v>
      </c>
      <c r="D12" t="s">
        <v>135</v>
      </c>
      <c r="E12">
        <v>2006</v>
      </c>
      <c r="F12" t="s">
        <v>57</v>
      </c>
      <c r="G12" t="s">
        <v>99</v>
      </c>
      <c r="H12" s="4">
        <v>0</v>
      </c>
      <c r="I12" s="4">
        <v>0</v>
      </c>
      <c r="J12" s="4">
        <v>0</v>
      </c>
      <c r="K12" s="5">
        <f t="shared" si="0"/>
        <v>0</v>
      </c>
      <c r="L12" s="4">
        <v>2.7</v>
      </c>
      <c r="M12" s="4">
        <v>6.7</v>
      </c>
      <c r="N12" s="4">
        <v>0</v>
      </c>
      <c r="O12" s="5">
        <f t="shared" si="1"/>
        <v>9.4</v>
      </c>
      <c r="P12" s="4">
        <v>3.1</v>
      </c>
      <c r="Q12" s="4">
        <v>6.85</v>
      </c>
      <c r="R12" s="4">
        <v>0</v>
      </c>
      <c r="S12" s="5">
        <f t="shared" si="2"/>
        <v>9.9499999999999993</v>
      </c>
      <c r="T12" s="4">
        <v>3.4</v>
      </c>
      <c r="U12" s="4">
        <v>7.35</v>
      </c>
      <c r="V12" s="4">
        <v>0</v>
      </c>
      <c r="W12" s="5">
        <f t="shared" si="3"/>
        <v>10.75</v>
      </c>
      <c r="X12" s="5">
        <f t="shared" si="4"/>
        <v>30.1</v>
      </c>
      <c r="Y12">
        <f>X14</f>
        <v>127.1</v>
      </c>
      <c r="Z12" t="str">
        <f>D7</f>
        <v>Merkur České Budějovice, z.s.</v>
      </c>
      <c r="AA12">
        <v>6</v>
      </c>
    </row>
    <row r="13" spans="1:27" x14ac:dyDescent="0.3">
      <c r="B13">
        <v>0</v>
      </c>
      <c r="C13">
        <v>0</v>
      </c>
      <c r="H13" s="4">
        <v>0</v>
      </c>
      <c r="I13" s="4">
        <v>0</v>
      </c>
      <c r="J13" s="4">
        <v>0</v>
      </c>
      <c r="K13" s="5">
        <f t="shared" si="0"/>
        <v>0</v>
      </c>
      <c r="L13" s="4">
        <v>0</v>
      </c>
      <c r="M13" s="4">
        <v>0</v>
      </c>
      <c r="N13" s="4">
        <v>0</v>
      </c>
      <c r="O13" s="5">
        <f t="shared" si="1"/>
        <v>0</v>
      </c>
      <c r="P13" s="4">
        <v>0</v>
      </c>
      <c r="Q13" s="4">
        <v>0</v>
      </c>
      <c r="R13" s="4">
        <v>0</v>
      </c>
      <c r="S13" s="5">
        <f t="shared" si="2"/>
        <v>0</v>
      </c>
      <c r="T13" s="4">
        <v>0</v>
      </c>
      <c r="U13" s="4">
        <v>0</v>
      </c>
      <c r="V13" s="4">
        <v>0</v>
      </c>
      <c r="W13" s="5">
        <f t="shared" si="3"/>
        <v>0</v>
      </c>
      <c r="X13" s="5">
        <f t="shared" si="4"/>
        <v>0</v>
      </c>
      <c r="Y13">
        <f>X14</f>
        <v>127.1</v>
      </c>
      <c r="Z13" t="str">
        <f>D7</f>
        <v>Merkur České Budějovice, z.s.</v>
      </c>
      <c r="AA13">
        <v>7</v>
      </c>
    </row>
    <row r="14" spans="1:27" x14ac:dyDescent="0.3">
      <c r="A14" s="5"/>
      <c r="B14" s="5"/>
      <c r="C14" s="5"/>
      <c r="D14" s="5" t="s">
        <v>28</v>
      </c>
      <c r="E14" s="5"/>
      <c r="F14" s="5"/>
      <c r="G14" s="5"/>
      <c r="H14" s="5"/>
      <c r="I14" s="5"/>
      <c r="J14" s="5">
        <v>0</v>
      </c>
      <c r="K14" s="5">
        <f>LARGE(K8:K13,3)+LARGE(K8:K13,2)+LARGE(K8:K13,1)-J14</f>
        <v>35.35</v>
      </c>
      <c r="L14" s="5"/>
      <c r="M14" s="5"/>
      <c r="N14" s="5">
        <v>0</v>
      </c>
      <c r="O14" s="5">
        <f>LARGE(O8:O13,3)+LARGE(O8:O13,2)+LARGE(O8:O13,1)-N14</f>
        <v>27.950000000000003</v>
      </c>
      <c r="P14" s="5"/>
      <c r="Q14" s="5"/>
      <c r="R14" s="5">
        <v>0</v>
      </c>
      <c r="S14" s="5">
        <f>LARGE(S8:S13,3)+LARGE(S8:S13,2)+LARGE(S8:S13,1)-R14</f>
        <v>31.549999999999997</v>
      </c>
      <c r="T14" s="5"/>
      <c r="U14" s="5"/>
      <c r="V14" s="5">
        <v>0</v>
      </c>
      <c r="W14" s="5">
        <f>LARGE(W8:W13,3)+LARGE(W8:W13,2)+LARGE(W8:W13,1)-V14</f>
        <v>32.25</v>
      </c>
      <c r="X14" s="5">
        <f t="shared" si="4"/>
        <v>127.1</v>
      </c>
      <c r="Y14">
        <f>X14</f>
        <v>127.1</v>
      </c>
      <c r="Z14" t="str">
        <f>D7</f>
        <v>Merkur České Budějovice, z.s.</v>
      </c>
      <c r="AA14">
        <v>8</v>
      </c>
    </row>
    <row r="15" spans="1:27" x14ac:dyDescent="0.3">
      <c r="A15" s="3">
        <v>2</v>
      </c>
      <c r="B15" s="3">
        <v>4148</v>
      </c>
      <c r="C15" s="3">
        <v>4792</v>
      </c>
      <c r="D15" s="3" t="s">
        <v>29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>
        <f>X22</f>
        <v>120.49999999999999</v>
      </c>
      <c r="Z15" t="str">
        <f>D15</f>
        <v>TJ Slovan J.Hradec, z.s.</v>
      </c>
      <c r="AA15">
        <v>1</v>
      </c>
    </row>
    <row r="16" spans="1:27" x14ac:dyDescent="0.3">
      <c r="B16">
        <v>131168</v>
      </c>
      <c r="C16">
        <v>4792</v>
      </c>
      <c r="D16" t="s">
        <v>136</v>
      </c>
      <c r="E16">
        <v>2008</v>
      </c>
      <c r="F16" t="s">
        <v>34</v>
      </c>
      <c r="G16" s="9" t="s">
        <v>137</v>
      </c>
      <c r="H16" s="4">
        <v>3</v>
      </c>
      <c r="I16" s="4">
        <v>8.6999999999999993</v>
      </c>
      <c r="J16" s="4">
        <v>0</v>
      </c>
      <c r="K16" s="5">
        <f t="shared" ref="K16:K21" si="5">H16+I16-J16</f>
        <v>11.7</v>
      </c>
      <c r="L16" s="4">
        <v>2</v>
      </c>
      <c r="M16" s="4">
        <v>6.3</v>
      </c>
      <c r="N16" s="4">
        <v>0</v>
      </c>
      <c r="O16" s="5">
        <f t="shared" ref="O16:O21" si="6">L16+M16-N16</f>
        <v>8.3000000000000007</v>
      </c>
      <c r="P16" s="4">
        <v>2.2000000000000002</v>
      </c>
      <c r="Q16" s="4">
        <v>5.0999999999999996</v>
      </c>
      <c r="R16" s="4">
        <v>0</v>
      </c>
      <c r="S16" s="5">
        <f t="shared" ref="S16:S21" si="7">P16+Q16-R16</f>
        <v>7.3</v>
      </c>
      <c r="T16" s="4">
        <v>2.9</v>
      </c>
      <c r="U16" s="4">
        <v>6.9</v>
      </c>
      <c r="V16" s="4">
        <v>0</v>
      </c>
      <c r="W16" s="5">
        <f t="shared" ref="W16:W21" si="8">T16+U16-V16</f>
        <v>9.8000000000000007</v>
      </c>
      <c r="X16" s="5">
        <f>K16+O16+S16+W16</f>
        <v>37.1</v>
      </c>
      <c r="Y16">
        <f>X22</f>
        <v>120.49999999999999</v>
      </c>
      <c r="Z16" t="str">
        <f>D15</f>
        <v>TJ Slovan J.Hradec, z.s.</v>
      </c>
      <c r="AA16">
        <v>2</v>
      </c>
    </row>
    <row r="17" spans="1:27" x14ac:dyDescent="0.3">
      <c r="B17">
        <v>194683</v>
      </c>
      <c r="C17">
        <v>4792</v>
      </c>
      <c r="D17" t="s">
        <v>138</v>
      </c>
      <c r="E17">
        <v>2009</v>
      </c>
      <c r="F17" t="s">
        <v>34</v>
      </c>
      <c r="G17" s="9" t="s">
        <v>123</v>
      </c>
      <c r="H17" s="4">
        <v>2.8</v>
      </c>
      <c r="I17" s="4">
        <v>8.9</v>
      </c>
      <c r="J17" s="4">
        <v>0</v>
      </c>
      <c r="K17" s="5">
        <f t="shared" si="5"/>
        <v>11.7</v>
      </c>
      <c r="L17" s="4">
        <v>2.5</v>
      </c>
      <c r="M17" s="4">
        <v>6.6</v>
      </c>
      <c r="N17" s="4">
        <v>0</v>
      </c>
      <c r="O17" s="5">
        <f t="shared" si="6"/>
        <v>9.1</v>
      </c>
      <c r="P17" s="4">
        <v>2.8</v>
      </c>
      <c r="Q17" s="4">
        <v>5.8</v>
      </c>
      <c r="R17" s="4">
        <v>0</v>
      </c>
      <c r="S17" s="5">
        <f t="shared" si="7"/>
        <v>8.6</v>
      </c>
      <c r="T17" s="4">
        <v>2.8</v>
      </c>
      <c r="U17" s="4">
        <v>7.5</v>
      </c>
      <c r="V17" s="4">
        <v>0</v>
      </c>
      <c r="W17" s="5">
        <f t="shared" si="8"/>
        <v>10.3</v>
      </c>
      <c r="X17" s="5">
        <f>K17+O17+S17+W17</f>
        <v>39.700000000000003</v>
      </c>
      <c r="Y17">
        <f>X22</f>
        <v>120.49999999999999</v>
      </c>
      <c r="Z17" t="str">
        <f>D15</f>
        <v>TJ Slovan J.Hradec, z.s.</v>
      </c>
      <c r="AA17">
        <v>3</v>
      </c>
    </row>
    <row r="18" spans="1:27" x14ac:dyDescent="0.3">
      <c r="B18">
        <v>594888</v>
      </c>
      <c r="C18">
        <v>4792</v>
      </c>
      <c r="D18" t="s">
        <v>139</v>
      </c>
      <c r="E18">
        <v>2001</v>
      </c>
      <c r="F18" t="s">
        <v>34</v>
      </c>
      <c r="G18" s="9" t="s">
        <v>123</v>
      </c>
      <c r="H18" s="4">
        <v>3</v>
      </c>
      <c r="I18" s="4">
        <v>8.65</v>
      </c>
      <c r="J18" s="4">
        <v>0</v>
      </c>
      <c r="K18" s="5">
        <f t="shared" si="5"/>
        <v>11.65</v>
      </c>
      <c r="L18" s="4">
        <v>0</v>
      </c>
      <c r="M18" s="4">
        <v>0</v>
      </c>
      <c r="N18" s="4">
        <v>0</v>
      </c>
      <c r="O18" s="5">
        <f t="shared" si="6"/>
        <v>0</v>
      </c>
      <c r="P18" s="4">
        <v>0</v>
      </c>
      <c r="Q18" s="4">
        <v>0</v>
      </c>
      <c r="R18" s="4">
        <v>0</v>
      </c>
      <c r="S18" s="5">
        <f t="shared" si="7"/>
        <v>0</v>
      </c>
      <c r="T18" s="4">
        <v>0</v>
      </c>
      <c r="U18" s="4">
        <v>0</v>
      </c>
      <c r="V18" s="4">
        <v>0</v>
      </c>
      <c r="W18" s="5">
        <f t="shared" si="8"/>
        <v>0</v>
      </c>
      <c r="X18" s="5">
        <f t="shared" ref="X18:X22" si="9">K18+O18+S18+W18</f>
        <v>11.65</v>
      </c>
      <c r="Y18">
        <f>X22</f>
        <v>120.49999999999999</v>
      </c>
      <c r="Z18" t="str">
        <f>D15</f>
        <v>TJ Slovan J.Hradec, z.s.</v>
      </c>
      <c r="AA18">
        <v>4</v>
      </c>
    </row>
    <row r="19" spans="1:27" x14ac:dyDescent="0.3">
      <c r="B19">
        <v>884831</v>
      </c>
      <c r="C19">
        <v>4792</v>
      </c>
      <c r="D19" t="s">
        <v>140</v>
      </c>
      <c r="E19">
        <v>2007</v>
      </c>
      <c r="F19" t="s">
        <v>34</v>
      </c>
      <c r="G19" s="9" t="s">
        <v>123</v>
      </c>
      <c r="H19" s="4">
        <v>2.8</v>
      </c>
      <c r="I19" s="4">
        <v>8.5500000000000007</v>
      </c>
      <c r="J19" s="4">
        <v>0</v>
      </c>
      <c r="K19" s="5">
        <f t="shared" si="5"/>
        <v>11.350000000000001</v>
      </c>
      <c r="L19" s="4">
        <v>2.6</v>
      </c>
      <c r="M19" s="4">
        <v>7.35</v>
      </c>
      <c r="N19" s="4">
        <v>0</v>
      </c>
      <c r="O19" s="5">
        <f t="shared" si="6"/>
        <v>9.9499999999999993</v>
      </c>
      <c r="P19" s="4">
        <v>3.3</v>
      </c>
      <c r="Q19" s="4">
        <v>7.05</v>
      </c>
      <c r="R19" s="4">
        <v>0</v>
      </c>
      <c r="S19" s="5">
        <f t="shared" si="7"/>
        <v>10.35</v>
      </c>
      <c r="T19" s="4">
        <v>2.8</v>
      </c>
      <c r="U19" s="4">
        <v>7.55</v>
      </c>
      <c r="V19" s="4">
        <v>0</v>
      </c>
      <c r="W19" s="5">
        <f t="shared" si="8"/>
        <v>10.35</v>
      </c>
      <c r="X19" s="5">
        <f t="shared" si="9"/>
        <v>42</v>
      </c>
      <c r="Y19">
        <f>X22</f>
        <v>120.49999999999999</v>
      </c>
      <c r="Z19" t="str">
        <f>D15</f>
        <v>TJ Slovan J.Hradec, z.s.</v>
      </c>
      <c r="AA19">
        <v>5</v>
      </c>
    </row>
    <row r="20" spans="1:27" x14ac:dyDescent="0.3">
      <c r="B20">
        <v>790909</v>
      </c>
      <c r="C20">
        <v>4792</v>
      </c>
      <c r="D20" t="s">
        <v>141</v>
      </c>
      <c r="E20">
        <v>2008</v>
      </c>
      <c r="F20" t="s">
        <v>34</v>
      </c>
      <c r="G20" s="9" t="s">
        <v>142</v>
      </c>
      <c r="H20" s="4">
        <v>0</v>
      </c>
      <c r="I20" s="4">
        <v>0</v>
      </c>
      <c r="J20" s="4">
        <v>0</v>
      </c>
      <c r="K20" s="5">
        <f t="shared" si="5"/>
        <v>0</v>
      </c>
      <c r="L20" s="4">
        <v>0</v>
      </c>
      <c r="M20" s="4">
        <v>0</v>
      </c>
      <c r="N20" s="4">
        <v>0</v>
      </c>
      <c r="O20" s="5">
        <f t="shared" si="6"/>
        <v>0</v>
      </c>
      <c r="P20" s="4">
        <v>1.5</v>
      </c>
      <c r="Q20" s="4">
        <v>7.2</v>
      </c>
      <c r="R20" s="4">
        <v>0</v>
      </c>
      <c r="S20" s="5">
        <f t="shared" si="7"/>
        <v>8.6999999999999993</v>
      </c>
      <c r="T20" s="4">
        <v>2.7</v>
      </c>
      <c r="U20" s="4">
        <v>6.35</v>
      </c>
      <c r="V20" s="4">
        <v>0.5</v>
      </c>
      <c r="W20" s="5">
        <f t="shared" si="8"/>
        <v>8.5500000000000007</v>
      </c>
      <c r="X20" s="5">
        <f t="shared" si="9"/>
        <v>17.25</v>
      </c>
      <c r="Y20">
        <f>X22</f>
        <v>120.49999999999999</v>
      </c>
      <c r="Z20" t="str">
        <f>D15</f>
        <v>TJ Slovan J.Hradec, z.s.</v>
      </c>
      <c r="AA20">
        <v>6</v>
      </c>
    </row>
    <row r="21" spans="1:27" x14ac:dyDescent="0.3">
      <c r="B21">
        <v>0</v>
      </c>
      <c r="C21">
        <v>0</v>
      </c>
      <c r="H21" s="4">
        <v>0</v>
      </c>
      <c r="I21" s="4">
        <v>0</v>
      </c>
      <c r="J21" s="4">
        <v>0</v>
      </c>
      <c r="K21" s="5">
        <f t="shared" si="5"/>
        <v>0</v>
      </c>
      <c r="L21" s="4">
        <v>0</v>
      </c>
      <c r="M21" s="4">
        <v>0</v>
      </c>
      <c r="N21" s="4">
        <v>0</v>
      </c>
      <c r="O21" s="5">
        <f t="shared" si="6"/>
        <v>0</v>
      </c>
      <c r="P21" s="4">
        <v>0</v>
      </c>
      <c r="Q21" s="4">
        <v>0</v>
      </c>
      <c r="R21" s="4">
        <v>0</v>
      </c>
      <c r="S21" s="5">
        <f t="shared" si="7"/>
        <v>0</v>
      </c>
      <c r="T21" s="4">
        <v>0</v>
      </c>
      <c r="U21" s="4">
        <v>0</v>
      </c>
      <c r="V21" s="4">
        <v>0</v>
      </c>
      <c r="W21" s="5">
        <f t="shared" si="8"/>
        <v>0</v>
      </c>
      <c r="X21" s="5">
        <f t="shared" si="9"/>
        <v>0</v>
      </c>
      <c r="Y21">
        <f>X22</f>
        <v>120.49999999999999</v>
      </c>
      <c r="Z21" t="str">
        <f>D15</f>
        <v>TJ Slovan J.Hradec, z.s.</v>
      </c>
      <c r="AA21">
        <v>7</v>
      </c>
    </row>
    <row r="22" spans="1:27" x14ac:dyDescent="0.3">
      <c r="A22" s="5"/>
      <c r="B22" s="5"/>
      <c r="C22" s="5"/>
      <c r="D22" s="5" t="s">
        <v>28</v>
      </c>
      <c r="E22" s="5"/>
      <c r="F22" s="5"/>
      <c r="G22" s="5"/>
      <c r="H22" s="5"/>
      <c r="I22" s="5"/>
      <c r="J22" s="5">
        <v>0</v>
      </c>
      <c r="K22" s="5">
        <f>LARGE(K16:K21,3)+LARGE(K16:K21,2)+LARGE(K16:K21,1)-J22</f>
        <v>35.049999999999997</v>
      </c>
      <c r="L22" s="5"/>
      <c r="M22" s="5"/>
      <c r="N22" s="5">
        <v>0</v>
      </c>
      <c r="O22" s="5">
        <f>LARGE(O16:O21,3)+LARGE(O16:O21,2)+LARGE(O16:O21,1)-N22</f>
        <v>27.349999999999998</v>
      </c>
      <c r="P22" s="5"/>
      <c r="Q22" s="5"/>
      <c r="R22" s="5">
        <v>0</v>
      </c>
      <c r="S22" s="5">
        <f>LARGE(S16:S21,3)+LARGE(S16:S21,2)+LARGE(S16:S21,1)-R22</f>
        <v>27.65</v>
      </c>
      <c r="T22" s="5"/>
      <c r="U22" s="5"/>
      <c r="V22" s="5">
        <v>0</v>
      </c>
      <c r="W22" s="5">
        <f>LARGE(W16:W21,3)+LARGE(W16:W21,2)+LARGE(W16:W21,1)-V22</f>
        <v>30.450000000000003</v>
      </c>
      <c r="X22" s="5">
        <f t="shared" si="9"/>
        <v>120.49999999999999</v>
      </c>
      <c r="Y22">
        <f>X22</f>
        <v>120.49999999999999</v>
      </c>
      <c r="Z22" t="str">
        <f>D15</f>
        <v>TJ Slovan J.Hradec, z.s.</v>
      </c>
      <c r="AA22">
        <v>8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7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8"/>
  <sheetViews>
    <sheetView workbookViewId="0">
      <selection activeCell="I20" sqref="I20"/>
    </sheetView>
  </sheetViews>
  <sheetFormatPr defaultRowHeight="14.4" x14ac:dyDescent="0.3"/>
  <cols>
    <col min="1" max="3" width="30" customWidth="1"/>
    <col min="9" max="9" width="16" customWidth="1"/>
    <col min="10" max="10" width="13.33203125" customWidth="1"/>
  </cols>
  <sheetData>
    <row r="1" spans="1:11" ht="18" x14ac:dyDescent="0.35">
      <c r="A1" s="1" t="s">
        <v>0</v>
      </c>
    </row>
    <row r="2" spans="1:11" ht="18" x14ac:dyDescent="0.35">
      <c r="A2" s="1" t="s">
        <v>1</v>
      </c>
      <c r="B2" s="10" t="s">
        <v>151</v>
      </c>
    </row>
    <row r="3" spans="1:11" ht="18" x14ac:dyDescent="0.35">
      <c r="A3" s="1"/>
      <c r="B3" s="10" t="s">
        <v>152</v>
      </c>
    </row>
    <row r="6" spans="1:11" x14ac:dyDescent="0.3">
      <c r="A6" s="13" t="s">
        <v>153</v>
      </c>
    </row>
    <row r="7" spans="1:11" ht="15" thickBot="1" x14ac:dyDescent="0.35">
      <c r="A7" s="2" t="s">
        <v>6</v>
      </c>
      <c r="B7" s="2" t="s">
        <v>148</v>
      </c>
      <c r="C7" s="2" t="s">
        <v>149</v>
      </c>
    </row>
    <row r="8" spans="1:11" x14ac:dyDescent="0.3">
      <c r="A8" s="19" t="s">
        <v>154</v>
      </c>
      <c r="B8" s="20" t="s">
        <v>155</v>
      </c>
      <c r="C8" s="21" t="s">
        <v>156</v>
      </c>
    </row>
    <row r="9" spans="1:11" x14ac:dyDescent="0.3">
      <c r="A9" s="22" t="s">
        <v>180</v>
      </c>
      <c r="B9" s="23" t="s">
        <v>185</v>
      </c>
      <c r="C9" s="24" t="s">
        <v>31</v>
      </c>
      <c r="I9" s="17"/>
      <c r="J9" s="18"/>
      <c r="K9" s="18"/>
    </row>
    <row r="10" spans="1:11" x14ac:dyDescent="0.3">
      <c r="A10" s="22" t="s">
        <v>159</v>
      </c>
      <c r="B10" s="23" t="s">
        <v>160</v>
      </c>
      <c r="C10" s="24" t="s">
        <v>48</v>
      </c>
      <c r="I10" s="17"/>
      <c r="J10" s="18"/>
      <c r="K10" s="18"/>
    </row>
    <row r="11" spans="1:11" x14ac:dyDescent="0.3">
      <c r="A11" s="22" t="s">
        <v>186</v>
      </c>
      <c r="B11" s="23" t="s">
        <v>161</v>
      </c>
      <c r="C11" s="24" t="s">
        <v>44</v>
      </c>
      <c r="I11" s="17"/>
      <c r="J11" s="18"/>
      <c r="K11" s="18"/>
    </row>
    <row r="12" spans="1:11" x14ac:dyDescent="0.3">
      <c r="A12" s="14"/>
      <c r="B12" s="15"/>
      <c r="C12" s="16"/>
      <c r="I12" s="17"/>
      <c r="J12" s="18"/>
      <c r="K12" s="18"/>
    </row>
    <row r="13" spans="1:11" x14ac:dyDescent="0.3">
      <c r="A13" s="22" t="s">
        <v>150</v>
      </c>
      <c r="B13" s="23" t="s">
        <v>163</v>
      </c>
      <c r="C13" s="24" t="s">
        <v>164</v>
      </c>
      <c r="I13" s="17"/>
      <c r="J13" s="18"/>
      <c r="K13" s="18"/>
    </row>
    <row r="14" spans="1:11" x14ac:dyDescent="0.3">
      <c r="A14" s="22" t="s">
        <v>187</v>
      </c>
      <c r="B14" s="23" t="s">
        <v>188</v>
      </c>
      <c r="C14" s="24" t="s">
        <v>158</v>
      </c>
      <c r="I14" s="17"/>
      <c r="J14" s="18"/>
      <c r="K14" s="18"/>
    </row>
    <row r="15" spans="1:11" x14ac:dyDescent="0.3">
      <c r="A15" s="22" t="s">
        <v>170</v>
      </c>
      <c r="B15" s="23" t="s">
        <v>165</v>
      </c>
      <c r="C15" s="24" t="s">
        <v>156</v>
      </c>
      <c r="I15" s="17"/>
      <c r="J15" s="18"/>
      <c r="K15" s="18"/>
    </row>
    <row r="16" spans="1:11" x14ac:dyDescent="0.3">
      <c r="A16" s="22" t="s">
        <v>184</v>
      </c>
      <c r="B16" s="23" t="s">
        <v>167</v>
      </c>
      <c r="C16" s="24" t="s">
        <v>158</v>
      </c>
      <c r="I16" s="17"/>
      <c r="J16" s="18"/>
      <c r="K16" s="18"/>
    </row>
    <row r="17" spans="1:11" x14ac:dyDescent="0.3">
      <c r="A17" s="14"/>
      <c r="B17" s="15"/>
      <c r="C17" s="16"/>
      <c r="I17" s="17"/>
      <c r="J17" s="18"/>
      <c r="K17" s="18"/>
    </row>
    <row r="18" spans="1:11" x14ac:dyDescent="0.3">
      <c r="A18" s="22" t="s">
        <v>178</v>
      </c>
      <c r="B18" s="23" t="s">
        <v>168</v>
      </c>
      <c r="C18" s="24" t="s">
        <v>162</v>
      </c>
      <c r="I18" s="17"/>
      <c r="J18" s="18"/>
      <c r="K18" s="18"/>
    </row>
    <row r="19" spans="1:11" x14ac:dyDescent="0.3">
      <c r="A19" s="22" t="s">
        <v>189</v>
      </c>
      <c r="B19" s="23" t="s">
        <v>169</v>
      </c>
      <c r="C19" s="24" t="s">
        <v>44</v>
      </c>
      <c r="I19" s="17"/>
      <c r="J19" s="18"/>
      <c r="K19" s="18"/>
    </row>
    <row r="20" spans="1:11" x14ac:dyDescent="0.3">
      <c r="A20" s="22" t="s">
        <v>179</v>
      </c>
      <c r="B20" s="23" t="s">
        <v>171</v>
      </c>
      <c r="C20" s="24" t="s">
        <v>156</v>
      </c>
      <c r="I20" s="17"/>
      <c r="J20" s="18"/>
      <c r="K20" s="18"/>
    </row>
    <row r="21" spans="1:11" x14ac:dyDescent="0.3">
      <c r="A21" s="22" t="s">
        <v>172</v>
      </c>
      <c r="B21" s="23" t="s">
        <v>173</v>
      </c>
      <c r="C21" s="24" t="s">
        <v>158</v>
      </c>
      <c r="I21" s="17"/>
      <c r="J21" s="18"/>
      <c r="K21" s="18"/>
    </row>
    <row r="22" spans="1:11" x14ac:dyDescent="0.3">
      <c r="A22" s="22" t="s">
        <v>174</v>
      </c>
      <c r="B22" s="23" t="s">
        <v>175</v>
      </c>
      <c r="C22" s="24" t="s">
        <v>48</v>
      </c>
      <c r="I22" s="17"/>
      <c r="J22" s="18"/>
      <c r="K22" s="18"/>
    </row>
    <row r="23" spans="1:11" x14ac:dyDescent="0.3">
      <c r="A23" s="14"/>
      <c r="B23" s="15"/>
      <c r="C23" s="16"/>
      <c r="I23" s="17"/>
      <c r="J23" s="18"/>
      <c r="K23" s="18"/>
    </row>
    <row r="24" spans="1:11" x14ac:dyDescent="0.3">
      <c r="A24" s="22" t="s">
        <v>176</v>
      </c>
      <c r="B24" s="23" t="s">
        <v>177</v>
      </c>
      <c r="C24" s="24" t="s">
        <v>156</v>
      </c>
      <c r="I24" s="17"/>
      <c r="J24" s="18"/>
      <c r="K24" s="18"/>
    </row>
    <row r="25" spans="1:11" x14ac:dyDescent="0.3">
      <c r="A25" s="22" t="s">
        <v>157</v>
      </c>
      <c r="B25" s="23" t="s">
        <v>190</v>
      </c>
      <c r="C25" s="24" t="s">
        <v>158</v>
      </c>
      <c r="I25" s="17"/>
      <c r="J25" s="18"/>
      <c r="K25" s="18"/>
    </row>
    <row r="26" spans="1:11" x14ac:dyDescent="0.3">
      <c r="A26" s="22" t="s">
        <v>182</v>
      </c>
      <c r="B26" s="23" t="s">
        <v>181</v>
      </c>
      <c r="C26" s="24" t="s">
        <v>164</v>
      </c>
      <c r="I26" s="17"/>
      <c r="J26" s="18"/>
      <c r="K26" s="18"/>
    </row>
    <row r="27" spans="1:11" ht="15" thickBot="1" x14ac:dyDescent="0.35">
      <c r="A27" s="25" t="s">
        <v>166</v>
      </c>
      <c r="B27" s="27" t="s">
        <v>183</v>
      </c>
      <c r="C27" s="26" t="s">
        <v>44</v>
      </c>
      <c r="I27" s="17"/>
      <c r="J27" s="18"/>
      <c r="K27" s="18"/>
    </row>
    <row r="28" spans="1:11" x14ac:dyDescent="0.3">
      <c r="I28" s="17"/>
      <c r="J28" s="18"/>
      <c r="K28" s="1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4830_VI. liga (VS0A)</vt:lpstr>
      <vt:lpstr>4831_V. liga (ZP CGF)</vt:lpstr>
      <vt:lpstr>4832_IV. liga (ZP CGF)</vt:lpstr>
      <vt:lpstr>4833_III. liga A (dle linie C)</vt:lpstr>
      <vt:lpstr>5384_III. liga B (dle linie C)</vt:lpstr>
      <vt:lpstr>4834_II liga (ZP CGF)</vt:lpstr>
      <vt:lpstr>rozhodci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Gustav Bago</cp:lastModifiedBy>
  <cp:lastPrinted>2021-11-21T12:22:10Z</cp:lastPrinted>
  <dcterms:created xsi:type="dcterms:W3CDTF">2021-11-17T11:55:57Z</dcterms:created>
  <dcterms:modified xsi:type="dcterms:W3CDTF">2021-11-21T12:23:37Z</dcterms:modified>
  <cp:category/>
</cp:coreProperties>
</file>