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 activeTab="2"/>
  </bookViews>
  <sheets>
    <sheet name="4865_VS3 A" sheetId="1" r:id="rId1"/>
    <sheet name="4866_VS3 B" sheetId="2" r:id="rId2"/>
    <sheet name="zápis" sheetId="5" r:id="rId3"/>
  </sheets>
  <definedNames>
    <definedName name="_xlnm.Print_Area" localSheetId="0">'4865_VS3 A'!$A:$Y</definedName>
    <definedName name="_xlnm.Print_Area" localSheetId="1">'4866_VS3 B'!$A:$Y</definedName>
  </definedNames>
  <calcPr calcId="125725"/>
</workbook>
</file>

<file path=xl/calcChain.xml><?xml version="1.0" encoding="utf-8"?>
<calcChain xmlns="http://schemas.openxmlformats.org/spreadsheetml/2006/main">
  <c r="H42" i="1"/>
  <c r="J42"/>
  <c r="H38"/>
  <c r="J38"/>
  <c r="H40"/>
  <c r="J40"/>
  <c r="H46"/>
  <c r="I46"/>
  <c r="J46"/>
  <c r="H24"/>
  <c r="J24"/>
  <c r="H34"/>
  <c r="J34"/>
  <c r="H32"/>
  <c r="J32"/>
  <c r="H10"/>
  <c r="J10"/>
  <c r="H22"/>
  <c r="J22"/>
  <c r="H12"/>
  <c r="J12"/>
  <c r="H28"/>
  <c r="J28"/>
  <c r="H26"/>
  <c r="J26"/>
  <c r="H30"/>
  <c r="J30"/>
  <c r="H44"/>
  <c r="J44"/>
  <c r="H8"/>
  <c r="J8"/>
  <c r="H16"/>
  <c r="J16"/>
  <c r="H36"/>
  <c r="J36"/>
  <c r="H20"/>
  <c r="J20"/>
  <c r="H14"/>
  <c r="J14"/>
  <c r="H18"/>
  <c r="J18"/>
  <c r="H8" i="2"/>
  <c r="J8"/>
  <c r="O10" i="5"/>
  <c r="O26"/>
  <c r="O31"/>
  <c r="M50"/>
  <c r="O50" s="1"/>
  <c r="M8"/>
  <c r="I38" i="1" s="1"/>
  <c r="O9" i="5"/>
  <c r="I44" i="1"/>
  <c r="K44" s="1"/>
  <c r="M11" i="5"/>
  <c r="I35" i="1" s="1"/>
  <c r="M12" i="5"/>
  <c r="I36" i="1" s="1"/>
  <c r="M13" i="5"/>
  <c r="O13" s="1"/>
  <c r="M14"/>
  <c r="I16" i="1" s="1"/>
  <c r="M15" i="5"/>
  <c r="O15" s="1"/>
  <c r="M16"/>
  <c r="I8" i="2" s="1"/>
  <c r="K8" s="1"/>
  <c r="M17" i="5"/>
  <c r="O17" s="1"/>
  <c r="M18"/>
  <c r="O18" s="1"/>
  <c r="M19"/>
  <c r="O19" s="1"/>
  <c r="M20"/>
  <c r="I42" i="1" s="1"/>
  <c r="M21" i="5"/>
  <c r="O21" s="1"/>
  <c r="M22"/>
  <c r="O22" s="1"/>
  <c r="M23"/>
  <c r="I29" i="1" s="1"/>
  <c r="M24" i="5"/>
  <c r="O24" s="1"/>
  <c r="O25"/>
  <c r="M29"/>
  <c r="O29" s="1"/>
  <c r="M30"/>
  <c r="I14" i="1" s="1"/>
  <c r="M31" i="5"/>
  <c r="M32"/>
  <c r="I32" i="1" s="1"/>
  <c r="M33" i="5"/>
  <c r="I27" i="1" s="1"/>
  <c r="M34" i="5"/>
  <c r="I28" i="1" s="1"/>
  <c r="M35" i="5"/>
  <c r="O35" s="1"/>
  <c r="M36"/>
  <c r="O36" s="1"/>
  <c r="M37"/>
  <c r="O37" s="1"/>
  <c r="M38"/>
  <c r="I10" i="1" s="1"/>
  <c r="M39" i="5"/>
  <c r="O39" s="1"/>
  <c r="M40"/>
  <c r="O40" s="1"/>
  <c r="M41"/>
  <c r="O41" s="1"/>
  <c r="M42"/>
  <c r="I18" i="1" s="1"/>
  <c r="M43" i="5"/>
  <c r="O43" s="1"/>
  <c r="M44"/>
  <c r="I12" i="1" s="1"/>
  <c r="M45" i="5"/>
  <c r="O45" s="1"/>
  <c r="M46"/>
  <c r="I26" i="1" s="1"/>
  <c r="M47" i="5"/>
  <c r="O47" s="1"/>
  <c r="M48"/>
  <c r="I24" i="1" s="1"/>
  <c r="M49" i="5"/>
  <c r="O49" s="1"/>
  <c r="AL47"/>
  <c r="V23" i="1" s="1"/>
  <c r="AD47" i="5"/>
  <c r="R23" i="1" s="1"/>
  <c r="V47" i="5"/>
  <c r="N23" i="1" s="1"/>
  <c r="AL49" i="5"/>
  <c r="AN49" s="1"/>
  <c r="AL45"/>
  <c r="V25" i="1" s="1"/>
  <c r="AL43" i="5"/>
  <c r="AN43" s="1"/>
  <c r="AL41"/>
  <c r="V17" i="1" s="1"/>
  <c r="AL39" i="5"/>
  <c r="AN39" s="1"/>
  <c r="AL37"/>
  <c r="AL35"/>
  <c r="AN35" s="1"/>
  <c r="AL33"/>
  <c r="V27" i="1" s="1"/>
  <c r="AL31" i="5"/>
  <c r="AL29"/>
  <c r="V13" i="1" s="1"/>
  <c r="AL23" i="5"/>
  <c r="V29" i="1" s="1"/>
  <c r="AL21" i="5"/>
  <c r="V39" i="1" s="1"/>
  <c r="AL19" i="5"/>
  <c r="V41" i="1" s="1"/>
  <c r="AL17" i="5"/>
  <c r="V7" i="1" s="1"/>
  <c r="AL15" i="5"/>
  <c r="AN15" s="1"/>
  <c r="AL13"/>
  <c r="V15" i="1" s="1"/>
  <c r="AL11" i="5"/>
  <c r="AN11" s="1"/>
  <c r="AL7"/>
  <c r="AD49"/>
  <c r="R19" i="1" s="1"/>
  <c r="AD45" i="5"/>
  <c r="AF45" s="1"/>
  <c r="AD43"/>
  <c r="AF43" s="1"/>
  <c r="AD41"/>
  <c r="AF41" s="1"/>
  <c r="AD39"/>
  <c r="AF39" s="1"/>
  <c r="AD37"/>
  <c r="AF37" s="1"/>
  <c r="AD35"/>
  <c r="R21" i="1" s="1"/>
  <c r="AD33" i="5"/>
  <c r="R27" i="1" s="1"/>
  <c r="AD31" i="5"/>
  <c r="R31" i="1" s="1"/>
  <c r="AD29" i="5"/>
  <c r="AF29" s="1"/>
  <c r="AD23"/>
  <c r="R29" i="1" s="1"/>
  <c r="AD21" i="5"/>
  <c r="R39" i="1" s="1"/>
  <c r="AD19" i="5"/>
  <c r="AF19" s="1"/>
  <c r="AD17"/>
  <c r="R7" i="1" s="1"/>
  <c r="AD15" i="5"/>
  <c r="R7" i="2" s="1"/>
  <c r="AD13" i="5"/>
  <c r="AF13" s="1"/>
  <c r="AD11"/>
  <c r="AF11" s="1"/>
  <c r="AF9"/>
  <c r="AD7"/>
  <c r="R37" i="1" s="1"/>
  <c r="V49" i="5"/>
  <c r="V45"/>
  <c r="N25" i="1" s="1"/>
  <c r="V43" i="5"/>
  <c r="N11" i="1" s="1"/>
  <c r="V41" i="5"/>
  <c r="X41" s="1"/>
  <c r="V39"/>
  <c r="N33" i="1" s="1"/>
  <c r="V37" i="5"/>
  <c r="N9" i="1" s="1"/>
  <c r="V35" i="5"/>
  <c r="N21" i="1" s="1"/>
  <c r="V33" i="5"/>
  <c r="N27" i="1" s="1"/>
  <c r="V31" i="5"/>
  <c r="X31" s="1"/>
  <c r="V29"/>
  <c r="N13" i="1" s="1"/>
  <c r="V23" i="5"/>
  <c r="N29" i="1" s="1"/>
  <c r="V21" i="5"/>
  <c r="N39" i="1" s="1"/>
  <c r="V19" i="5"/>
  <c r="N41" i="1" s="1"/>
  <c r="V17" i="5"/>
  <c r="X17" s="1"/>
  <c r="V15"/>
  <c r="X15" s="1"/>
  <c r="V13"/>
  <c r="N15" i="1" s="1"/>
  <c r="V11" i="5"/>
  <c r="N35" i="1" s="1"/>
  <c r="V7" i="5"/>
  <c r="X7" s="1"/>
  <c r="M7"/>
  <c r="O7" s="1"/>
  <c r="W7" i="2"/>
  <c r="U7"/>
  <c r="S7"/>
  <c r="Q7"/>
  <c r="O7"/>
  <c r="M7"/>
  <c r="J7"/>
  <c r="H7"/>
  <c r="U13" i="1"/>
  <c r="W13"/>
  <c r="U19"/>
  <c r="W19"/>
  <c r="U35"/>
  <c r="W35"/>
  <c r="U15"/>
  <c r="W15"/>
  <c r="U7"/>
  <c r="W7"/>
  <c r="U43"/>
  <c r="W43"/>
  <c r="U29"/>
  <c r="W29"/>
  <c r="U25"/>
  <c r="W25"/>
  <c r="U27"/>
  <c r="W27"/>
  <c r="U11"/>
  <c r="W11"/>
  <c r="U21"/>
  <c r="W21"/>
  <c r="U9"/>
  <c r="W9"/>
  <c r="U31"/>
  <c r="W31"/>
  <c r="U33"/>
  <c r="W33"/>
  <c r="U23"/>
  <c r="W23"/>
  <c r="U45"/>
  <c r="W45"/>
  <c r="U39"/>
  <c r="W39"/>
  <c r="U37"/>
  <c r="W37"/>
  <c r="U41"/>
  <c r="W41"/>
  <c r="Q13"/>
  <c r="S13"/>
  <c r="Q19"/>
  <c r="S19"/>
  <c r="Q35"/>
  <c r="S35"/>
  <c r="Q15"/>
  <c r="S15"/>
  <c r="Q7"/>
  <c r="S7"/>
  <c r="Q43"/>
  <c r="S43"/>
  <c r="Q29"/>
  <c r="S29"/>
  <c r="Q25"/>
  <c r="S25"/>
  <c r="Q27"/>
  <c r="S27"/>
  <c r="Q11"/>
  <c r="S11"/>
  <c r="Q21"/>
  <c r="S21"/>
  <c r="Q9"/>
  <c r="S9"/>
  <c r="Q31"/>
  <c r="S31"/>
  <c r="Q33"/>
  <c r="S33"/>
  <c r="Q23"/>
  <c r="S23"/>
  <c r="Q45"/>
  <c r="S45"/>
  <c r="Q39"/>
  <c r="S39"/>
  <c r="Q37"/>
  <c r="S37"/>
  <c r="Q41"/>
  <c r="S41"/>
  <c r="M13"/>
  <c r="O13"/>
  <c r="M19"/>
  <c r="O19"/>
  <c r="M35"/>
  <c r="O35"/>
  <c r="M15"/>
  <c r="O15"/>
  <c r="M7"/>
  <c r="O7"/>
  <c r="M43"/>
  <c r="O43"/>
  <c r="M29"/>
  <c r="O29"/>
  <c r="M25"/>
  <c r="O25"/>
  <c r="M27"/>
  <c r="O27"/>
  <c r="M11"/>
  <c r="O11"/>
  <c r="M21"/>
  <c r="O21"/>
  <c r="M9"/>
  <c r="O9"/>
  <c r="M31"/>
  <c r="O31"/>
  <c r="M33"/>
  <c r="O33"/>
  <c r="M23"/>
  <c r="O23"/>
  <c r="M45"/>
  <c r="O45"/>
  <c r="M39"/>
  <c r="O39"/>
  <c r="M37"/>
  <c r="O37"/>
  <c r="M41"/>
  <c r="O41"/>
  <c r="H13"/>
  <c r="J13"/>
  <c r="H19"/>
  <c r="J19"/>
  <c r="H35"/>
  <c r="J35"/>
  <c r="H15"/>
  <c r="J15"/>
  <c r="H7"/>
  <c r="J7"/>
  <c r="H43"/>
  <c r="J43"/>
  <c r="H29"/>
  <c r="J29"/>
  <c r="H25"/>
  <c r="J25"/>
  <c r="H27"/>
  <c r="J27"/>
  <c r="H11"/>
  <c r="J11"/>
  <c r="H21"/>
  <c r="J21"/>
  <c r="H9"/>
  <c r="J9"/>
  <c r="H31"/>
  <c r="J31"/>
  <c r="H33"/>
  <c r="J33"/>
  <c r="H23"/>
  <c r="J23"/>
  <c r="H45"/>
  <c r="J45"/>
  <c r="H39"/>
  <c r="J39"/>
  <c r="H37"/>
  <c r="J37"/>
  <c r="H41"/>
  <c r="J41"/>
  <c r="W17"/>
  <c r="U17"/>
  <c r="S17"/>
  <c r="Q17"/>
  <c r="O17"/>
  <c r="M17"/>
  <c r="J17"/>
  <c r="H17"/>
  <c r="V37"/>
  <c r="V45"/>
  <c r="V33"/>
  <c r="V31"/>
  <c r="V9"/>
  <c r="V43"/>
  <c r="V19"/>
  <c r="AF25" i="5"/>
  <c r="N45" i="1"/>
  <c r="N43"/>
  <c r="N19"/>
  <c r="I13"/>
  <c r="I31"/>
  <c r="I45"/>
  <c r="AN7" i="5"/>
  <c r="AN25"/>
  <c r="AN31"/>
  <c r="AN37"/>
  <c r="AN9"/>
  <c r="X9"/>
  <c r="AN17"/>
  <c r="X49"/>
  <c r="O34" l="1"/>
  <c r="O33"/>
  <c r="AN23"/>
  <c r="V7" i="2"/>
  <c r="X7" s="1"/>
  <c r="AN19" i="5"/>
  <c r="AN21"/>
  <c r="AN13"/>
  <c r="V35" i="1"/>
  <c r="X35" s="1"/>
  <c r="P31" i="5"/>
  <c r="O32"/>
  <c r="O30"/>
  <c r="P29" s="1"/>
  <c r="P49"/>
  <c r="AO49" s="1"/>
  <c r="I20" i="1"/>
  <c r="K20" s="1"/>
  <c r="P47" i="5"/>
  <c r="O48"/>
  <c r="I23" i="1"/>
  <c r="K23" s="1"/>
  <c r="P45" i="5"/>
  <c r="O46"/>
  <c r="O44"/>
  <c r="P43" s="1"/>
  <c r="O42"/>
  <c r="P41" s="1"/>
  <c r="I34" i="1"/>
  <c r="K34" s="1"/>
  <c r="P39" i="5"/>
  <c r="O38"/>
  <c r="P37" s="1"/>
  <c r="I22" i="1"/>
  <c r="K22" s="1"/>
  <c r="K18"/>
  <c r="P35" i="5"/>
  <c r="AF21"/>
  <c r="R41" i="1"/>
  <c r="T41" s="1"/>
  <c r="AF15" i="5"/>
  <c r="R35" i="1"/>
  <c r="T35" s="1"/>
  <c r="AF7" i="5"/>
  <c r="AN41"/>
  <c r="V21" i="1"/>
  <c r="X21" s="1"/>
  <c r="AN47" i="5"/>
  <c r="AN45"/>
  <c r="V11" i="1"/>
  <c r="X11" s="1"/>
  <c r="AN33" i="5"/>
  <c r="AN29"/>
  <c r="AF31"/>
  <c r="AF49"/>
  <c r="R33" i="1"/>
  <c r="T33" s="1"/>
  <c r="AF35" i="5"/>
  <c r="R13" i="1"/>
  <c r="T13" s="1"/>
  <c r="K12"/>
  <c r="K31"/>
  <c r="K27"/>
  <c r="K13"/>
  <c r="K14"/>
  <c r="K26"/>
  <c r="K10"/>
  <c r="K46"/>
  <c r="K28"/>
  <c r="K32"/>
  <c r="K24"/>
  <c r="X21" i="5"/>
  <c r="N7" i="1"/>
  <c r="P7" s="1"/>
  <c r="N7" i="2"/>
  <c r="P7" s="1"/>
  <c r="N37" i="1"/>
  <c r="P37" s="1"/>
  <c r="O14" i="5"/>
  <c r="P13" s="1"/>
  <c r="O23"/>
  <c r="P23" s="1"/>
  <c r="K45" i="1"/>
  <c r="I40"/>
  <c r="K40" s="1"/>
  <c r="P15" i="5"/>
  <c r="O16"/>
  <c r="P9"/>
  <c r="AO9" s="1"/>
  <c r="O8"/>
  <c r="P7" s="1"/>
  <c r="I37" i="1"/>
  <c r="K37" s="1"/>
  <c r="I30"/>
  <c r="K30" s="1"/>
  <c r="K29"/>
  <c r="K38"/>
  <c r="P21" i="5"/>
  <c r="O20"/>
  <c r="P19" s="1"/>
  <c r="K42" i="1"/>
  <c r="I8"/>
  <c r="K8" s="1"/>
  <c r="P17" i="5"/>
  <c r="I7" i="1"/>
  <c r="K7" s="1"/>
  <c r="K16"/>
  <c r="O12" i="5"/>
  <c r="K36" i="1"/>
  <c r="K35"/>
  <c r="O11" i="5"/>
  <c r="P11" s="1"/>
  <c r="X47"/>
  <c r="X43"/>
  <c r="N17" i="1"/>
  <c r="P17" s="1"/>
  <c r="X39" i="5"/>
  <c r="X33"/>
  <c r="N31" i="1"/>
  <c r="X29" i="5"/>
  <c r="T23" i="1"/>
  <c r="X15"/>
  <c r="X25"/>
  <c r="X9"/>
  <c r="I7" i="2"/>
  <c r="K7" s="1"/>
  <c r="L7" s="1"/>
  <c r="I21" i="1"/>
  <c r="K21" s="1"/>
  <c r="I39"/>
  <c r="K39" s="1"/>
  <c r="I9"/>
  <c r="K9" s="1"/>
  <c r="I25"/>
  <c r="K25" s="1"/>
  <c r="I15"/>
  <c r="K15" s="1"/>
  <c r="I41"/>
  <c r="K41" s="1"/>
  <c r="I33"/>
  <c r="K33" s="1"/>
  <c r="I11"/>
  <c r="K11" s="1"/>
  <c r="I43"/>
  <c r="K43" s="1"/>
  <c r="I19"/>
  <c r="K19" s="1"/>
  <c r="P35"/>
  <c r="P29"/>
  <c r="P21"/>
  <c r="X41"/>
  <c r="X29"/>
  <c r="P15"/>
  <c r="P25"/>
  <c r="P9"/>
  <c r="T29"/>
  <c r="X19"/>
  <c r="X43"/>
  <c r="X23"/>
  <c r="X45"/>
  <c r="P23"/>
  <c r="P41"/>
  <c r="AF47" i="5"/>
  <c r="P45" i="1"/>
  <c r="T21"/>
  <c r="R43"/>
  <c r="T43" s="1"/>
  <c r="R11"/>
  <c r="T11" s="1"/>
  <c r="AF17" i="5"/>
  <c r="AF33"/>
  <c r="X37"/>
  <c r="X13"/>
  <c r="X45"/>
  <c r="X25"/>
  <c r="P19" i="1"/>
  <c r="P43"/>
  <c r="P11"/>
  <c r="P33"/>
  <c r="X33"/>
  <c r="X37"/>
  <c r="T7"/>
  <c r="T27"/>
  <c r="T31"/>
  <c r="T39"/>
  <c r="X11" i="5"/>
  <c r="AF23"/>
  <c r="X23"/>
  <c r="X19"/>
  <c r="X35"/>
  <c r="T19" i="1"/>
  <c r="T37"/>
  <c r="P13"/>
  <c r="P27"/>
  <c r="P31"/>
  <c r="P39"/>
  <c r="X13"/>
  <c r="X7"/>
  <c r="X27"/>
  <c r="X31"/>
  <c r="X39"/>
  <c r="R17"/>
  <c r="T17" s="1"/>
  <c r="I17"/>
  <c r="K17" s="1"/>
  <c r="R45"/>
  <c r="T45" s="1"/>
  <c r="R9"/>
  <c r="T9" s="1"/>
  <c r="R25"/>
  <c r="T25" s="1"/>
  <c r="R15"/>
  <c r="T15" s="1"/>
  <c r="T7" i="2"/>
  <c r="X17" i="1"/>
  <c r="L45" l="1"/>
  <c r="Y45" s="1"/>
  <c r="L17"/>
  <c r="Y17" s="1"/>
  <c r="L23"/>
  <c r="Y23" s="1"/>
  <c r="L43"/>
  <c r="Y43" s="1"/>
  <c r="P33" i="5"/>
  <c r="AO33" s="1"/>
  <c r="AO13"/>
  <c r="AO31"/>
  <c r="L13" i="1"/>
  <c r="Y13" s="1"/>
  <c r="L25"/>
  <c r="Y25" s="1"/>
  <c r="AO43" i="5"/>
  <c r="AO35"/>
  <c r="AO39"/>
  <c r="L33" i="1"/>
  <c r="Y33" s="1"/>
  <c r="AO41" i="5"/>
  <c r="AO37"/>
  <c r="L21" i="1"/>
  <c r="Y21" s="1"/>
  <c r="L9"/>
  <c r="Y9" s="1"/>
  <c r="AO21" i="5"/>
  <c r="AO15"/>
  <c r="AO7"/>
  <c r="AO45"/>
  <c r="AO29"/>
  <c r="L11" i="1"/>
  <c r="Y11" s="1"/>
  <c r="L31"/>
  <c r="Y31" s="1"/>
  <c r="L19"/>
  <c r="Y19" s="1"/>
  <c r="L27"/>
  <c r="Y27" s="1"/>
  <c r="L41"/>
  <c r="Y41" s="1"/>
  <c r="L29"/>
  <c r="Y29" s="1"/>
  <c r="L39"/>
  <c r="Y39" s="1"/>
  <c r="L37"/>
  <c r="Y37" s="1"/>
  <c r="L7"/>
  <c r="Y7" s="1"/>
  <c r="L15"/>
  <c r="Y15" s="1"/>
  <c r="AO11" i="5"/>
  <c r="L35" i="1"/>
  <c r="Y35" s="1"/>
  <c r="AO47" i="5"/>
  <c r="AO19"/>
  <c r="AO17"/>
  <c r="AO25"/>
  <c r="AO23"/>
  <c r="Y7" i="2"/>
  <c r="AA22" i="1" l="1"/>
  <c r="AA21"/>
  <c r="AA43"/>
  <c r="AA44"/>
  <c r="AA42"/>
  <c r="AA41"/>
  <c r="AA23"/>
  <c r="AA24"/>
  <c r="AA8"/>
  <c r="AA7"/>
  <c r="AA11"/>
  <c r="AA12"/>
  <c r="AA15"/>
  <c r="AA16"/>
  <c r="AA30"/>
  <c r="AA29"/>
  <c r="AA31"/>
  <c r="AA32"/>
  <c r="AA14"/>
  <c r="AA13"/>
  <c r="AA45"/>
  <c r="AA46"/>
  <c r="AA39"/>
  <c r="AA40"/>
  <c r="AA19"/>
  <c r="AA20"/>
  <c r="AA9"/>
  <c r="AA10"/>
  <c r="AA33"/>
  <c r="AA34"/>
  <c r="AA25"/>
  <c r="AA26"/>
  <c r="AA35"/>
  <c r="AA36"/>
  <c r="AA37"/>
  <c r="AA38"/>
  <c r="AA27"/>
  <c r="AA28"/>
  <c r="AA17"/>
  <c r="AA18"/>
</calcChain>
</file>

<file path=xl/sharedStrings.xml><?xml version="1.0" encoding="utf-8"?>
<sst xmlns="http://schemas.openxmlformats.org/spreadsheetml/2006/main" count="224" uniqueCount="70">
  <si>
    <t>Závod jednotlivkyň kategorie VS3</t>
  </si>
  <si>
    <t>21.8.2021</t>
  </si>
  <si>
    <t>VS3 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</si>
  <si>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</si>
  <si>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</si>
  <si>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</si>
  <si>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</si>
  <si>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</si>
  <si>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</si>
  <si>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</si>
  <si>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</si>
  <si>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</si>
  <si>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</si>
  <si>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</si>
  <si>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</si>
  <si>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</si>
  <si>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</si>
  <si>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</si>
  <si>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</si>
  <si>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</si>
  <si>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Grežová Barbora</t>
  </si>
  <si>
    <t>GK Šumperk</t>
  </si>
  <si>
    <t>Urbanová</t>
  </si>
  <si>
    <t>Janků Michaela</t>
  </si>
  <si>
    <t>Machytková Jitka</t>
  </si>
  <si>
    <t>Košutová Iva</t>
  </si>
  <si>
    <t>Gymnastika Zlín</t>
  </si>
  <si>
    <t>Janečková, Valová</t>
  </si>
  <si>
    <t>Löfflerová Kristýna</t>
  </si>
  <si>
    <t>Kubošná Veronika</t>
  </si>
  <si>
    <t>KSG Znojmo</t>
  </si>
  <si>
    <t>Křístelová a kol.</t>
  </si>
  <si>
    <t>Gillarová Karolína</t>
  </si>
  <si>
    <t>SGC Ostrava</t>
  </si>
  <si>
    <t>El-Khairy, Dudová</t>
  </si>
  <si>
    <t>Kartusová Eliška</t>
  </si>
  <si>
    <t>Dudová, El-Khairy</t>
  </si>
  <si>
    <t>Mazánková Ella</t>
  </si>
  <si>
    <t>T.J. Sokol Brno I</t>
  </si>
  <si>
    <t>Blašková, Vlková</t>
  </si>
  <si>
    <t>15.8.2021 13:05</t>
  </si>
  <si>
    <t>Novotná Sára Anna</t>
  </si>
  <si>
    <t>T.J. Sokol Moravská Ostrava 1</t>
  </si>
  <si>
    <t>Drtílková,  Pavlasová</t>
  </si>
  <si>
    <t>Pačutová Mahulena</t>
  </si>
  <si>
    <t>Řehulková Alice</t>
  </si>
  <si>
    <t>Švábková Sofie</t>
  </si>
  <si>
    <t>Švrčková Anita</t>
  </si>
  <si>
    <t>Vojtková Nela</t>
  </si>
  <si>
    <t>Volná Aneta</t>
  </si>
  <si>
    <t>Česneková Beáta</t>
  </si>
  <si>
    <t>TJ Sokol Horní Počernice</t>
  </si>
  <si>
    <t>Šotolová, Křížová, Waraus</t>
  </si>
  <si>
    <t>Pospíšilová Anežka</t>
  </si>
  <si>
    <t>Šotolová</t>
  </si>
  <si>
    <t>Řezníčková Natálie</t>
  </si>
  <si>
    <t>Zahradníčková D+J</t>
  </si>
  <si>
    <t>Velebilová Adéla</t>
  </si>
  <si>
    <t>VS3 B</t>
  </si>
  <si>
    <t>Kostelecká Ella</t>
  </si>
  <si>
    <t>GK Vítkovice</t>
  </si>
  <si>
    <t>Kaczorová</t>
  </si>
  <si>
    <t>E1</t>
  </si>
  <si>
    <t>E2</t>
  </si>
  <si>
    <t>E3</t>
  </si>
  <si>
    <t>E4</t>
  </si>
  <si>
    <t>2. nářadí</t>
  </si>
  <si>
    <t>skok</t>
  </si>
  <si>
    <t>VS3 A+B</t>
  </si>
  <si>
    <t>řaz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</si>
</sst>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 applyAlignment="1">
      <alignment horizontal="left"/>
    </xf>
    <xf numFmtId="1" fontId="2" fillId="0" borderId="0" xfId="0" applyNumberFormat="1" applyFont="1"/>
    <xf numFmtId="0" fontId="4" fillId="2" borderId="0" xfId="0" applyFont="1" applyFill="1"/>
  </cellXfs>
  <cellStyles count="1">
    <cellStyle name="normální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7"/>
  <sheetViews>
    <sheetView topLeftCell="A5" zoomScale="70" zoomScaleNormal="70" workbookViewId="0">
      <selection activeCell="A27" sqref="A27:XFD27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1" width="7" customWidth="1"/>
    <col min="12" max="12" width="8" customWidth="1"/>
    <col min="13" max="15" width="7" customWidth="1"/>
    <col min="16" max="16" width="8" customWidth="1"/>
    <col min="17" max="19" width="7" customWidth="1"/>
    <col min="20" max="20" width="8" customWidth="1"/>
    <col min="21" max="23" width="7" customWidth="1"/>
    <col min="24" max="27" width="8" customWidth="1"/>
    <col min="28" max="29" width="30" customWidth="1"/>
    <col min="30" max="30" width="15" customWidth="1"/>
  </cols>
  <sheetData>
    <row r="1" spans="1:29" ht="18.75">
      <c r="D1" s="1" t="s">
        <v>0</v>
      </c>
    </row>
    <row r="2" spans="1:29" ht="18.75">
      <c r="D2" s="1" t="s">
        <v>1</v>
      </c>
    </row>
    <row r="3" spans="1:29" ht="18.75">
      <c r="D3" s="1" t="s">
        <v>2</v>
      </c>
    </row>
    <row r="6" spans="1:29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67</v>
      </c>
      <c r="L6" s="2" t="s">
        <v>13</v>
      </c>
      <c r="M6" s="2" t="s">
        <v>10</v>
      </c>
      <c r="N6" s="2" t="s">
        <v>11</v>
      </c>
      <c r="O6" s="2" t="s">
        <v>12</v>
      </c>
      <c r="P6" s="2" t="s">
        <v>14</v>
      </c>
      <c r="Q6" s="2" t="s">
        <v>10</v>
      </c>
      <c r="R6" s="2" t="s">
        <v>11</v>
      </c>
      <c r="S6" s="2" t="s">
        <v>12</v>
      </c>
      <c r="T6" s="2" t="s">
        <v>15</v>
      </c>
      <c r="U6" s="2" t="s">
        <v>10</v>
      </c>
      <c r="V6" s="2" t="s">
        <v>11</v>
      </c>
      <c r="W6" s="2" t="s">
        <v>12</v>
      </c>
      <c r="X6" s="2" t="s">
        <v>16</v>
      </c>
      <c r="Y6" s="2" t="s">
        <v>17</v>
      </c>
      <c r="Z6" s="7" t="s">
        <v>69</v>
      </c>
      <c r="AA6" s="2"/>
      <c r="AB6" s="2" t="s">
        <v>18</v>
      </c>
      <c r="AC6" s="2" t="s">
        <v>19</v>
      </c>
    </row>
    <row r="7" spans="1:29">
      <c r="A7">
        <v>1</v>
      </c>
      <c r="B7">
        <v>134220</v>
      </c>
      <c r="C7">
        <v>8537</v>
      </c>
      <c r="D7" t="s">
        <v>29</v>
      </c>
      <c r="E7">
        <v>2010</v>
      </c>
      <c r="F7" t="s">
        <v>30</v>
      </c>
      <c r="G7" t="s">
        <v>31</v>
      </c>
      <c r="H7" s="3">
        <f>zápis!H17</f>
        <v>10</v>
      </c>
      <c r="I7" s="3">
        <f>zápis!M17</f>
        <v>8.9499999999999993</v>
      </c>
      <c r="J7" s="3">
        <f>zápis!N17</f>
        <v>0</v>
      </c>
      <c r="K7" s="3">
        <f t="shared" ref="K7:K46" si="0">H7+I7-J7</f>
        <v>18.95</v>
      </c>
      <c r="L7" s="4">
        <f>(K7+K8)/2</f>
        <v>19.074999999999999</v>
      </c>
      <c r="M7" s="3">
        <f>zápis!Q17</f>
        <v>6.7</v>
      </c>
      <c r="N7" s="3">
        <f>zápis!V17</f>
        <v>8.5</v>
      </c>
      <c r="O7" s="3">
        <f>zápis!W17</f>
        <v>0</v>
      </c>
      <c r="P7" s="4">
        <f>M7+N7-O7</f>
        <v>15.2</v>
      </c>
      <c r="Q7" s="3">
        <f>zápis!Y17</f>
        <v>10</v>
      </c>
      <c r="R7" s="3">
        <f>zápis!AD17</f>
        <v>7.55</v>
      </c>
      <c r="S7" s="3">
        <f>zápis!AE17</f>
        <v>0</v>
      </c>
      <c r="T7" s="4">
        <f>Q7+R7-S7</f>
        <v>17.55</v>
      </c>
      <c r="U7" s="3">
        <f>zápis!AG17</f>
        <v>10</v>
      </c>
      <c r="V7" s="3">
        <f>zápis!AL17</f>
        <v>8.4</v>
      </c>
      <c r="W7" s="3">
        <f>zápis!AM17</f>
        <v>0</v>
      </c>
      <c r="X7" s="4">
        <f>U7+V7-W7</f>
        <v>18.399999999999999</v>
      </c>
      <c r="Y7" s="4">
        <f>L7+P7+T7+X7</f>
        <v>70.224999999999994</v>
      </c>
      <c r="Z7" s="6">
        <v>11</v>
      </c>
      <c r="AA7" s="4">
        <f>Y7</f>
        <v>70.224999999999994</v>
      </c>
    </row>
    <row r="8" spans="1:29">
      <c r="H8" s="3">
        <f>zápis!H18</f>
        <v>10</v>
      </c>
      <c r="I8" s="3">
        <f>zápis!M18</f>
        <v>9.1999999999999993</v>
      </c>
      <c r="J8" s="3">
        <f>zápis!N18</f>
        <v>0</v>
      </c>
      <c r="K8" s="3">
        <f t="shared" si="0"/>
        <v>19.2</v>
      </c>
      <c r="L8" s="4"/>
      <c r="M8" s="3"/>
      <c r="N8" s="3"/>
      <c r="O8" s="3"/>
      <c r="P8" s="4"/>
      <c r="Q8" s="3"/>
      <c r="R8" s="3"/>
      <c r="S8" s="3"/>
      <c r="T8" s="4"/>
      <c r="U8" s="3"/>
      <c r="V8" s="3"/>
      <c r="W8" s="3"/>
      <c r="X8" s="4"/>
      <c r="Y8" s="4"/>
      <c r="Z8" s="6">
        <v>12</v>
      </c>
      <c r="AA8" s="4">
        <f>Y7</f>
        <v>70.224999999999994</v>
      </c>
    </row>
    <row r="9" spans="1:29">
      <c r="A9">
        <v>2</v>
      </c>
      <c r="B9">
        <v>887983</v>
      </c>
      <c r="C9">
        <v>4142</v>
      </c>
      <c r="D9" t="s">
        <v>46</v>
      </c>
      <c r="E9">
        <v>2011</v>
      </c>
      <c r="F9" t="s">
        <v>42</v>
      </c>
      <c r="G9" t="s">
        <v>43</v>
      </c>
      <c r="H9" s="3">
        <f>zápis!H37</f>
        <v>10</v>
      </c>
      <c r="I9" s="3">
        <f>zápis!M37</f>
        <v>8.6999999999999993</v>
      </c>
      <c r="J9" s="3">
        <f>zápis!N37</f>
        <v>0</v>
      </c>
      <c r="K9" s="3">
        <f t="shared" si="0"/>
        <v>18.7</v>
      </c>
      <c r="L9" s="4">
        <f>(K9+K10)/2</f>
        <v>18.725000000000001</v>
      </c>
      <c r="M9" s="3">
        <f>zápis!Q37</f>
        <v>6.7</v>
      </c>
      <c r="N9" s="3">
        <f>zápis!V37</f>
        <v>8.85</v>
      </c>
      <c r="O9" s="3">
        <f>zápis!W37</f>
        <v>0</v>
      </c>
      <c r="P9" s="4">
        <f>M9+N9-O9</f>
        <v>15.55</v>
      </c>
      <c r="Q9" s="3">
        <f>zápis!Y37</f>
        <v>10</v>
      </c>
      <c r="R9" s="3">
        <f>zápis!AD37</f>
        <v>7.6000000000000005</v>
      </c>
      <c r="S9" s="3">
        <f>zápis!AE37</f>
        <v>0</v>
      </c>
      <c r="T9" s="4">
        <f>Q9+R9-S9</f>
        <v>17.600000000000001</v>
      </c>
      <c r="U9" s="3">
        <f>zápis!AG37</f>
        <v>9.6</v>
      </c>
      <c r="V9" s="3">
        <f>zápis!AL37</f>
        <v>8</v>
      </c>
      <c r="W9" s="3">
        <f>zápis!AM37</f>
        <v>0</v>
      </c>
      <c r="X9" s="4">
        <f>U9+V9-W9</f>
        <v>17.600000000000001</v>
      </c>
      <c r="Y9" s="4">
        <f>L9+P9+T9+X9</f>
        <v>69.475000000000009</v>
      </c>
      <c r="Z9" s="6">
        <v>25</v>
      </c>
      <c r="AA9" s="4">
        <f>Y9</f>
        <v>69.475000000000009</v>
      </c>
    </row>
    <row r="10" spans="1:29">
      <c r="H10" s="3">
        <f>zápis!H38</f>
        <v>10</v>
      </c>
      <c r="I10" s="3">
        <f>zápis!M38</f>
        <v>8.75</v>
      </c>
      <c r="J10" s="3">
        <f>zápis!N38</f>
        <v>0</v>
      </c>
      <c r="K10" s="3">
        <f t="shared" si="0"/>
        <v>18.75</v>
      </c>
      <c r="L10" s="4"/>
      <c r="M10" s="3"/>
      <c r="N10" s="3"/>
      <c r="O10" s="3"/>
      <c r="P10" s="4"/>
      <c r="Q10" s="3"/>
      <c r="R10" s="3"/>
      <c r="S10" s="3"/>
      <c r="T10" s="4"/>
      <c r="U10" s="3"/>
      <c r="V10" s="3"/>
      <c r="W10" s="3"/>
      <c r="X10" s="4"/>
      <c r="Y10" s="4"/>
      <c r="Z10" s="6">
        <v>26</v>
      </c>
      <c r="AA10" s="4">
        <f>Y9</f>
        <v>69.475000000000009</v>
      </c>
    </row>
    <row r="11" spans="1:29">
      <c r="A11">
        <v>3</v>
      </c>
      <c r="B11">
        <v>845655</v>
      </c>
      <c r="C11">
        <v>4142</v>
      </c>
      <c r="D11" t="s">
        <v>44</v>
      </c>
      <c r="E11">
        <v>2010</v>
      </c>
      <c r="F11" t="s">
        <v>42</v>
      </c>
      <c r="G11" t="s">
        <v>43</v>
      </c>
      <c r="H11" s="3">
        <f>zápis!H43</f>
        <v>10</v>
      </c>
      <c r="I11" s="3">
        <f>zápis!M43</f>
        <v>8.6999999999999993</v>
      </c>
      <c r="J11" s="3">
        <f>zápis!N43</f>
        <v>0</v>
      </c>
      <c r="K11" s="3">
        <f t="shared" si="0"/>
        <v>18.7</v>
      </c>
      <c r="L11" s="4">
        <f>(K11+K12)/2</f>
        <v>18.824999999999999</v>
      </c>
      <c r="M11" s="3">
        <f>zápis!Q43</f>
        <v>6.7</v>
      </c>
      <c r="N11" s="3">
        <f>zápis!V43</f>
        <v>8.15</v>
      </c>
      <c r="O11" s="3">
        <f>zápis!W43</f>
        <v>0</v>
      </c>
      <c r="P11" s="4">
        <f>M11+N11-O11</f>
        <v>14.850000000000001</v>
      </c>
      <c r="Q11" s="3">
        <f>zápis!Y43</f>
        <v>10</v>
      </c>
      <c r="R11" s="3">
        <f>zápis!AD43</f>
        <v>7.8999999999999995</v>
      </c>
      <c r="S11" s="3">
        <f>zápis!AE43</f>
        <v>0</v>
      </c>
      <c r="T11" s="4">
        <f>Q11+R11-S11</f>
        <v>17.899999999999999</v>
      </c>
      <c r="U11" s="3">
        <f>zápis!AG43</f>
        <v>9.6</v>
      </c>
      <c r="V11" s="3">
        <f>zápis!AL43</f>
        <v>7.25</v>
      </c>
      <c r="W11" s="3">
        <f>zápis!AM43</f>
        <v>0</v>
      </c>
      <c r="X11" s="4">
        <f>U11+V11-W11</f>
        <v>16.850000000000001</v>
      </c>
      <c r="Y11" s="4">
        <f>L11+P11+T11+X11</f>
        <v>68.424999999999997</v>
      </c>
      <c r="Z11" s="6">
        <v>21</v>
      </c>
      <c r="AA11" s="4">
        <f>Y11</f>
        <v>68.424999999999997</v>
      </c>
    </row>
    <row r="12" spans="1:29">
      <c r="H12" s="3">
        <f>zápis!H44</f>
        <v>10</v>
      </c>
      <c r="I12" s="3">
        <f>zápis!M44</f>
        <v>8.9499999999999993</v>
      </c>
      <c r="J12" s="3">
        <f>zápis!N44</f>
        <v>0</v>
      </c>
      <c r="K12" s="3">
        <f t="shared" si="0"/>
        <v>18.95</v>
      </c>
      <c r="L12" s="4"/>
      <c r="M12" s="3"/>
      <c r="N12" s="3"/>
      <c r="O12" s="3"/>
      <c r="P12" s="4"/>
      <c r="Q12" s="3"/>
      <c r="R12" s="3"/>
      <c r="S12" s="3"/>
      <c r="T12" s="4"/>
      <c r="U12" s="3"/>
      <c r="V12" s="3"/>
      <c r="W12" s="3"/>
      <c r="X12" s="4"/>
      <c r="Y12" s="4"/>
      <c r="Z12" s="6">
        <v>22</v>
      </c>
      <c r="AA12" s="4">
        <f>Y11</f>
        <v>68.424999999999997</v>
      </c>
    </row>
    <row r="13" spans="1:29">
      <c r="A13">
        <v>4</v>
      </c>
      <c r="B13">
        <v>526366</v>
      </c>
      <c r="C13">
        <v>8116</v>
      </c>
      <c r="D13" t="s">
        <v>23</v>
      </c>
      <c r="E13">
        <v>2009</v>
      </c>
      <c r="F13" t="s">
        <v>21</v>
      </c>
      <c r="G13" t="s">
        <v>22</v>
      </c>
      <c r="H13" s="3">
        <f>zápis!H29</f>
        <v>10</v>
      </c>
      <c r="I13" s="3">
        <f>zápis!M29</f>
        <v>8.25</v>
      </c>
      <c r="J13" s="3">
        <f>zápis!N29</f>
        <v>0</v>
      </c>
      <c r="K13" s="3">
        <f t="shared" si="0"/>
        <v>18.25</v>
      </c>
      <c r="L13" s="4">
        <f>(K13+K14)/2</f>
        <v>18.324999999999999</v>
      </c>
      <c r="M13" s="3">
        <f>zápis!Q29</f>
        <v>6.7</v>
      </c>
      <c r="N13" s="3">
        <f>zápis!V29</f>
        <v>7.55</v>
      </c>
      <c r="O13" s="3">
        <f>zápis!W29</f>
        <v>0</v>
      </c>
      <c r="P13" s="4">
        <f>M13+N13-O13</f>
        <v>14.25</v>
      </c>
      <c r="Q13" s="3">
        <f>zápis!Y29</f>
        <v>10</v>
      </c>
      <c r="R13" s="3">
        <f>zápis!AD29</f>
        <v>7.6499999999999995</v>
      </c>
      <c r="S13" s="3">
        <f>zápis!AE29</f>
        <v>0</v>
      </c>
      <c r="T13" s="4">
        <f>Q13+R13-S13</f>
        <v>17.649999999999999</v>
      </c>
      <c r="U13" s="3">
        <f>zápis!AG29</f>
        <v>10</v>
      </c>
      <c r="V13" s="3">
        <f>zápis!AL29</f>
        <v>7.7</v>
      </c>
      <c r="W13" s="3">
        <f>zápis!AM29</f>
        <v>0</v>
      </c>
      <c r="X13" s="4">
        <f>U13+V13-W13</f>
        <v>17.7</v>
      </c>
      <c r="Y13" s="4">
        <f>L13+P13+T13+X13</f>
        <v>67.924999999999997</v>
      </c>
      <c r="Z13" s="6">
        <v>3</v>
      </c>
      <c r="AA13" s="4">
        <f>Y13</f>
        <v>67.924999999999997</v>
      </c>
    </row>
    <row r="14" spans="1:29">
      <c r="H14" s="3">
        <f>zápis!H30</f>
        <v>10</v>
      </c>
      <c r="I14" s="3">
        <f>zápis!M30</f>
        <v>8.4</v>
      </c>
      <c r="J14" s="3">
        <f>zápis!N30</f>
        <v>0</v>
      </c>
      <c r="K14" s="3">
        <f t="shared" si="0"/>
        <v>18.399999999999999</v>
      </c>
      <c r="L14" s="4"/>
      <c r="M14" s="3"/>
      <c r="N14" s="3"/>
      <c r="O14" s="3"/>
      <c r="P14" s="4"/>
      <c r="Q14" s="3"/>
      <c r="R14" s="3"/>
      <c r="S14" s="3"/>
      <c r="T14" s="4"/>
      <c r="U14" s="3"/>
      <c r="V14" s="3"/>
      <c r="W14" s="3"/>
      <c r="X14" s="4"/>
      <c r="Y14" s="4"/>
      <c r="Z14" s="6">
        <v>4</v>
      </c>
      <c r="AA14" s="4">
        <f>Y13</f>
        <v>67.924999999999997</v>
      </c>
    </row>
    <row r="15" spans="1:29">
      <c r="A15">
        <v>5</v>
      </c>
      <c r="B15">
        <v>620518</v>
      </c>
      <c r="C15">
        <v>9512</v>
      </c>
      <c r="D15" t="s">
        <v>28</v>
      </c>
      <c r="E15">
        <v>2010</v>
      </c>
      <c r="F15" t="s">
        <v>26</v>
      </c>
      <c r="G15" t="s">
        <v>27</v>
      </c>
      <c r="H15" s="3">
        <f>zápis!H13</f>
        <v>10</v>
      </c>
      <c r="I15" s="3">
        <f>zápis!M13</f>
        <v>8.6</v>
      </c>
      <c r="J15" s="3">
        <f>zápis!N13</f>
        <v>0</v>
      </c>
      <c r="K15" s="3">
        <f t="shared" si="0"/>
        <v>18.600000000000001</v>
      </c>
      <c r="L15" s="4">
        <f>(K15+K16)/2</f>
        <v>18.774999999999999</v>
      </c>
      <c r="M15" s="3">
        <f>zápis!Q13</f>
        <v>9.5</v>
      </c>
      <c r="N15" s="3">
        <f>zápis!V13</f>
        <v>6.65</v>
      </c>
      <c r="O15" s="3">
        <f>zápis!W13</f>
        <v>0</v>
      </c>
      <c r="P15" s="4">
        <f>M15+N15-O15</f>
        <v>16.149999999999999</v>
      </c>
      <c r="Q15" s="3">
        <f>zápis!Y13</f>
        <v>9</v>
      </c>
      <c r="R15" s="3">
        <f>zápis!AD13</f>
        <v>6.3000000000000007</v>
      </c>
      <c r="S15" s="3">
        <f>zápis!AE13</f>
        <v>0</v>
      </c>
      <c r="T15" s="4">
        <f>Q15+R15-S15</f>
        <v>15.3</v>
      </c>
      <c r="U15" s="3">
        <f>zápis!AG13</f>
        <v>10</v>
      </c>
      <c r="V15" s="3">
        <f>zápis!AL13</f>
        <v>7.45</v>
      </c>
      <c r="W15" s="3">
        <f>zápis!AM13</f>
        <v>0</v>
      </c>
      <c r="X15" s="4">
        <f>U15+V15-W15</f>
        <v>17.45</v>
      </c>
      <c r="Y15" s="4">
        <f>L15+P15+T15+X15</f>
        <v>67.674999999999997</v>
      </c>
      <c r="Z15" s="6">
        <v>9</v>
      </c>
      <c r="AA15" s="4">
        <f>Y15</f>
        <v>67.674999999999997</v>
      </c>
    </row>
    <row r="16" spans="1:29">
      <c r="H16" s="3">
        <f>zápis!H14</f>
        <v>10</v>
      </c>
      <c r="I16" s="3">
        <f>zápis!M14</f>
        <v>8.9499999999999993</v>
      </c>
      <c r="J16" s="3">
        <f>zápis!N14</f>
        <v>0</v>
      </c>
      <c r="K16" s="3">
        <f t="shared" si="0"/>
        <v>18.95</v>
      </c>
      <c r="L16" s="4"/>
      <c r="M16" s="3"/>
      <c r="N16" s="3"/>
      <c r="O16" s="3"/>
      <c r="P16" s="4"/>
      <c r="Q16" s="3"/>
      <c r="R16" s="3"/>
      <c r="S16" s="3"/>
      <c r="T16" s="4"/>
      <c r="U16" s="3"/>
      <c r="V16" s="3"/>
      <c r="W16" s="3"/>
      <c r="X16" s="4"/>
      <c r="Y16" s="4"/>
      <c r="Z16" s="6">
        <v>10</v>
      </c>
      <c r="AA16" s="4">
        <f>Y15</f>
        <v>67.674999999999997</v>
      </c>
    </row>
    <row r="17" spans="1:29">
      <c r="A17">
        <v>6</v>
      </c>
      <c r="B17">
        <v>471698</v>
      </c>
      <c r="C17">
        <v>8116</v>
      </c>
      <c r="D17" t="s">
        <v>20</v>
      </c>
      <c r="E17">
        <v>2009</v>
      </c>
      <c r="F17" t="s">
        <v>21</v>
      </c>
      <c r="G17" t="s">
        <v>22</v>
      </c>
      <c r="H17" s="3">
        <f>zápis!H41</f>
        <v>10</v>
      </c>
      <c r="I17" s="3">
        <f>zápis!M41</f>
        <v>8.0500000000000007</v>
      </c>
      <c r="J17" s="3">
        <f>zápis!N41</f>
        <v>0</v>
      </c>
      <c r="K17" s="3">
        <f t="shared" si="0"/>
        <v>18.05</v>
      </c>
      <c r="L17" s="4">
        <f>(K17+K18)/2</f>
        <v>18.55</v>
      </c>
      <c r="M17" s="3">
        <f>zápis!Q41</f>
        <v>6.7</v>
      </c>
      <c r="N17" s="3">
        <f>zápis!V41</f>
        <v>6.75</v>
      </c>
      <c r="O17" s="3">
        <f>zápis!W41</f>
        <v>0</v>
      </c>
      <c r="P17" s="4">
        <f>M17+N17-O17</f>
        <v>13.45</v>
      </c>
      <c r="Q17" s="3">
        <f>zápis!Y41</f>
        <v>10</v>
      </c>
      <c r="R17" s="3">
        <f>zápis!AD41</f>
        <v>8.5</v>
      </c>
      <c r="S17" s="3">
        <f>zápis!AE41</f>
        <v>0</v>
      </c>
      <c r="T17" s="4">
        <f>Q17+R17-S17</f>
        <v>18.5</v>
      </c>
      <c r="U17" s="3">
        <f>zápis!AG41</f>
        <v>10</v>
      </c>
      <c r="V17" s="3">
        <f>zápis!AL41</f>
        <v>7.1</v>
      </c>
      <c r="W17" s="3">
        <f>zápis!AM41</f>
        <v>0</v>
      </c>
      <c r="X17" s="4">
        <f>U17+V17-W17</f>
        <v>17.100000000000001</v>
      </c>
      <c r="Y17" s="4">
        <f>L17+P17+T17+X17</f>
        <v>67.599999999999994</v>
      </c>
      <c r="Z17" s="6">
        <v>1</v>
      </c>
      <c r="AA17" s="4">
        <f>Y17</f>
        <v>67.599999999999994</v>
      </c>
    </row>
    <row r="18" spans="1:29">
      <c r="H18" s="3">
        <f>zápis!H42</f>
        <v>10</v>
      </c>
      <c r="I18" s="3">
        <f>zápis!M42</f>
        <v>9.0500000000000007</v>
      </c>
      <c r="J18" s="3">
        <f>zápis!N42</f>
        <v>0</v>
      </c>
      <c r="K18" s="3">
        <f t="shared" si="0"/>
        <v>19.05</v>
      </c>
      <c r="L18" s="4"/>
      <c r="M18" s="3"/>
      <c r="N18" s="3"/>
      <c r="O18" s="3"/>
      <c r="P18" s="4"/>
      <c r="Q18" s="3"/>
      <c r="R18" s="3"/>
      <c r="S18" s="3"/>
      <c r="T18" s="4"/>
      <c r="U18" s="3"/>
      <c r="V18" s="3"/>
      <c r="W18" s="3"/>
      <c r="X18" s="4"/>
      <c r="Y18" s="4"/>
      <c r="Z18" s="6">
        <v>2</v>
      </c>
      <c r="AA18" s="4">
        <f>Y17</f>
        <v>67.599999999999994</v>
      </c>
    </row>
    <row r="19" spans="1:29">
      <c r="A19">
        <v>7</v>
      </c>
      <c r="B19">
        <v>633211</v>
      </c>
      <c r="C19">
        <v>8116</v>
      </c>
      <c r="D19" t="s">
        <v>24</v>
      </c>
      <c r="E19">
        <v>2009</v>
      </c>
      <c r="F19" t="s">
        <v>21</v>
      </c>
      <c r="G19" t="s">
        <v>22</v>
      </c>
      <c r="H19" s="3">
        <f>zápis!H49</f>
        <v>10</v>
      </c>
      <c r="I19" s="3">
        <f>zápis!M49</f>
        <v>8.7000000000000011</v>
      </c>
      <c r="J19" s="3">
        <f>zápis!N49</f>
        <v>0</v>
      </c>
      <c r="K19" s="3">
        <f t="shared" si="0"/>
        <v>18.700000000000003</v>
      </c>
      <c r="L19" s="4">
        <f>(K19+K20)/2</f>
        <v>18.975000000000001</v>
      </c>
      <c r="M19" s="3">
        <f>zápis!Q49</f>
        <v>6.7</v>
      </c>
      <c r="N19" s="3">
        <f>zápis!V49</f>
        <v>7.35</v>
      </c>
      <c r="O19" s="3">
        <f>zápis!W49</f>
        <v>0</v>
      </c>
      <c r="P19" s="4">
        <f>M19+N19-O19</f>
        <v>14.05</v>
      </c>
      <c r="Q19" s="3">
        <f>zápis!Y49</f>
        <v>9</v>
      </c>
      <c r="R19" s="3">
        <f>zápis!AD49</f>
        <v>7.6</v>
      </c>
      <c r="S19" s="3">
        <f>zápis!AE49</f>
        <v>0</v>
      </c>
      <c r="T19" s="4">
        <f>Q19+R19-S19</f>
        <v>16.600000000000001</v>
      </c>
      <c r="U19" s="3">
        <f>zápis!AG49</f>
        <v>10</v>
      </c>
      <c r="V19" s="3">
        <f>zápis!AL49</f>
        <v>7.95</v>
      </c>
      <c r="W19" s="3">
        <f>zápis!AM49</f>
        <v>0</v>
      </c>
      <c r="X19" s="4">
        <f>U19+V19-W19</f>
        <v>17.95</v>
      </c>
      <c r="Y19" s="4">
        <f>L19+P19+T19+X19</f>
        <v>67.575000000000003</v>
      </c>
      <c r="Z19" s="6">
        <v>5</v>
      </c>
      <c r="AA19" s="4">
        <f>Y19</f>
        <v>67.575000000000003</v>
      </c>
    </row>
    <row r="20" spans="1:29">
      <c r="H20" s="3">
        <f>zápis!H50</f>
        <v>10</v>
      </c>
      <c r="I20" s="3">
        <f>zápis!M50</f>
        <v>9.25</v>
      </c>
      <c r="J20" s="3">
        <f>zápis!N50</f>
        <v>0</v>
      </c>
      <c r="K20" s="3">
        <f t="shared" si="0"/>
        <v>19.25</v>
      </c>
      <c r="L20" s="4"/>
      <c r="M20" s="3"/>
      <c r="N20" s="3"/>
      <c r="O20" s="3"/>
      <c r="P20" s="4"/>
      <c r="Q20" s="3"/>
      <c r="R20" s="3"/>
      <c r="S20" s="3"/>
      <c r="T20" s="4"/>
      <c r="U20" s="3"/>
      <c r="V20" s="3"/>
      <c r="W20" s="3"/>
      <c r="X20" s="4"/>
      <c r="Y20" s="4"/>
      <c r="Z20" s="6">
        <v>6</v>
      </c>
      <c r="AA20" s="4">
        <f>Y19</f>
        <v>67.575000000000003</v>
      </c>
    </row>
    <row r="21" spans="1:29">
      <c r="A21">
        <v>8</v>
      </c>
      <c r="B21">
        <v>644366</v>
      </c>
      <c r="C21">
        <v>4142</v>
      </c>
      <c r="D21" t="s">
        <v>45</v>
      </c>
      <c r="E21">
        <v>2011</v>
      </c>
      <c r="F21" t="s">
        <v>42</v>
      </c>
      <c r="G21" t="s">
        <v>43</v>
      </c>
      <c r="H21" s="3">
        <f>zápis!H35</f>
        <v>10</v>
      </c>
      <c r="I21" s="3">
        <f>zápis!M35</f>
        <v>9.1999999999999993</v>
      </c>
      <c r="J21" s="3">
        <f>zápis!N35</f>
        <v>0</v>
      </c>
      <c r="K21" s="3">
        <f t="shared" si="0"/>
        <v>19.2</v>
      </c>
      <c r="L21" s="4">
        <f>(K21+K22)/2</f>
        <v>19.225000000000001</v>
      </c>
      <c r="M21" s="3">
        <f>zápis!Q35</f>
        <v>6.7</v>
      </c>
      <c r="N21" s="3">
        <f>zápis!V35</f>
        <v>8.5</v>
      </c>
      <c r="O21" s="3">
        <f>zápis!W35</f>
        <v>0</v>
      </c>
      <c r="P21" s="4">
        <f>M21+N21-O21</f>
        <v>15.2</v>
      </c>
      <c r="Q21" s="3">
        <f>zápis!Y35</f>
        <v>9.1999999999999993</v>
      </c>
      <c r="R21" s="3">
        <f>zápis!AD35</f>
        <v>6.8000000000000007</v>
      </c>
      <c r="S21" s="3">
        <f>zápis!AE35</f>
        <v>0</v>
      </c>
      <c r="T21" s="4">
        <f>Q21+R21-S21</f>
        <v>16</v>
      </c>
      <c r="U21" s="3">
        <f>zápis!AG35</f>
        <v>9.6</v>
      </c>
      <c r="V21" s="3">
        <f>zápis!AL35</f>
        <v>7.3500000000000014</v>
      </c>
      <c r="W21" s="3">
        <f>zápis!AM35</f>
        <v>0</v>
      </c>
      <c r="X21" s="4">
        <f>U21+V21-W21</f>
        <v>16.950000000000003</v>
      </c>
      <c r="Y21" s="4">
        <f>L21+P21+T21+X21</f>
        <v>67.375</v>
      </c>
      <c r="Z21" s="6">
        <v>23</v>
      </c>
      <c r="AA21" s="4">
        <f>Y21</f>
        <v>67.375</v>
      </c>
    </row>
    <row r="22" spans="1:29">
      <c r="H22" s="3">
        <f>zápis!H36</f>
        <v>10</v>
      </c>
      <c r="I22" s="3">
        <f>zápis!M36</f>
        <v>9.25</v>
      </c>
      <c r="J22" s="3">
        <f>zápis!N36</f>
        <v>0</v>
      </c>
      <c r="K22" s="3">
        <f t="shared" si="0"/>
        <v>19.25</v>
      </c>
      <c r="L22" s="4"/>
      <c r="M22" s="3"/>
      <c r="N22" s="3"/>
      <c r="O22" s="3"/>
      <c r="P22" s="4"/>
      <c r="Q22" s="3"/>
      <c r="R22" s="3"/>
      <c r="S22" s="3"/>
      <c r="T22" s="4"/>
      <c r="U22" s="3"/>
      <c r="V22" s="3"/>
      <c r="W22" s="3"/>
      <c r="X22" s="4"/>
      <c r="Y22" s="4"/>
      <c r="Z22" s="6">
        <v>24</v>
      </c>
      <c r="AA22" s="4">
        <f>Y21</f>
        <v>67.375</v>
      </c>
    </row>
    <row r="23" spans="1:29">
      <c r="A23">
        <v>9</v>
      </c>
      <c r="B23">
        <v>175980</v>
      </c>
      <c r="C23">
        <v>4142</v>
      </c>
      <c r="D23" t="s">
        <v>49</v>
      </c>
      <c r="E23">
        <v>2009</v>
      </c>
      <c r="F23" t="s">
        <v>42</v>
      </c>
      <c r="G23" t="s">
        <v>43</v>
      </c>
      <c r="H23" s="3">
        <f>zápis!H47</f>
        <v>10</v>
      </c>
      <c r="I23" s="3">
        <f>zápis!M47</f>
        <v>9.1</v>
      </c>
      <c r="J23" s="3">
        <f>zápis!N47</f>
        <v>0</v>
      </c>
      <c r="K23" s="3">
        <f t="shared" si="0"/>
        <v>19.100000000000001</v>
      </c>
      <c r="L23" s="4">
        <f>(K23+K24)/2</f>
        <v>19.200000000000003</v>
      </c>
      <c r="M23" s="3">
        <f>zápis!Q47</f>
        <v>6.7</v>
      </c>
      <c r="N23" s="3">
        <f>zápis!V47</f>
        <v>7.8</v>
      </c>
      <c r="O23" s="3">
        <f>zápis!W47</f>
        <v>0</v>
      </c>
      <c r="P23" s="4">
        <f>M23+N23-O23</f>
        <v>14.5</v>
      </c>
      <c r="Q23" s="3">
        <f>zápis!Y47</f>
        <v>10</v>
      </c>
      <c r="R23" s="3">
        <f>zápis!AD47</f>
        <v>5.4</v>
      </c>
      <c r="S23" s="3">
        <f>zápis!AE47</f>
        <v>0</v>
      </c>
      <c r="T23" s="4">
        <f>Q23+R23-S23</f>
        <v>15.4</v>
      </c>
      <c r="U23" s="3">
        <f>zápis!AG47</f>
        <v>9.6</v>
      </c>
      <c r="V23" s="3">
        <f>zápis!AL47</f>
        <v>8.5</v>
      </c>
      <c r="W23" s="3">
        <f>zápis!AM47</f>
        <v>0</v>
      </c>
      <c r="X23" s="4">
        <f>U23+V23-W23</f>
        <v>18.100000000000001</v>
      </c>
      <c r="Y23" s="4">
        <f>L23+P23+T23+X23</f>
        <v>67.2</v>
      </c>
      <c r="Z23" s="6">
        <v>31</v>
      </c>
      <c r="AA23" s="4">
        <f>Y23</f>
        <v>67.2</v>
      </c>
    </row>
    <row r="24" spans="1:29">
      <c r="H24" s="3">
        <f>zápis!H48</f>
        <v>10</v>
      </c>
      <c r="I24" s="3">
        <f>zápis!M48</f>
        <v>9.3000000000000007</v>
      </c>
      <c r="J24" s="3">
        <f>zápis!N48</f>
        <v>0</v>
      </c>
      <c r="K24" s="3">
        <f t="shared" si="0"/>
        <v>19.3</v>
      </c>
      <c r="L24" s="4"/>
      <c r="M24" s="3"/>
      <c r="N24" s="3"/>
      <c r="O24" s="3"/>
      <c r="P24" s="4"/>
      <c r="Q24" s="3"/>
      <c r="R24" s="3"/>
      <c r="S24" s="3"/>
      <c r="T24" s="4"/>
      <c r="U24" s="3"/>
      <c r="V24" s="3"/>
      <c r="W24" s="3"/>
      <c r="X24" s="4"/>
      <c r="Y24" s="4"/>
      <c r="Z24" s="6">
        <v>32</v>
      </c>
      <c r="AA24" s="4">
        <f>Y23</f>
        <v>67.2</v>
      </c>
    </row>
    <row r="25" spans="1:29">
      <c r="A25">
        <v>10</v>
      </c>
      <c r="B25">
        <v>855293</v>
      </c>
      <c r="C25">
        <v>4277</v>
      </c>
      <c r="D25" t="s">
        <v>37</v>
      </c>
      <c r="E25">
        <v>2010</v>
      </c>
      <c r="F25" t="s">
        <v>38</v>
      </c>
      <c r="G25" t="s">
        <v>39</v>
      </c>
      <c r="H25" s="3">
        <f>zápis!H45</f>
        <v>10</v>
      </c>
      <c r="I25" s="3">
        <f>zápis!M45</f>
        <v>8.5</v>
      </c>
      <c r="J25" s="3">
        <f>zápis!N45</f>
        <v>0</v>
      </c>
      <c r="K25" s="3">
        <f t="shared" si="0"/>
        <v>18.5</v>
      </c>
      <c r="L25" s="4">
        <f>(K25+K26)/2</f>
        <v>18.7</v>
      </c>
      <c r="M25" s="3">
        <f>zápis!Q45</f>
        <v>6.7</v>
      </c>
      <c r="N25" s="3">
        <f>zápis!V45</f>
        <v>7.45</v>
      </c>
      <c r="O25" s="3">
        <f>zápis!W45</f>
        <v>0</v>
      </c>
      <c r="P25" s="4">
        <f>M25+N25-O25</f>
        <v>14.15</v>
      </c>
      <c r="Q25" s="3">
        <f>zápis!Y45</f>
        <v>10</v>
      </c>
      <c r="R25" s="3">
        <f>zápis!AD45</f>
        <v>6.3999999999999995</v>
      </c>
      <c r="S25" s="3">
        <f>zápis!AE45</f>
        <v>0</v>
      </c>
      <c r="T25" s="4">
        <f>Q25+R25-S25</f>
        <v>16.399999999999999</v>
      </c>
      <c r="U25" s="3">
        <f>zápis!AG45</f>
        <v>10</v>
      </c>
      <c r="V25" s="3">
        <f>zápis!AL45</f>
        <v>6.95</v>
      </c>
      <c r="W25" s="3">
        <f>zápis!AM45</f>
        <v>0</v>
      </c>
      <c r="X25" s="4">
        <f>U25+V25-W25</f>
        <v>16.95</v>
      </c>
      <c r="Y25" s="4">
        <f>L25+P25+T25+X25</f>
        <v>66.2</v>
      </c>
      <c r="Z25" s="6">
        <v>17</v>
      </c>
      <c r="AA25" s="4">
        <f>Y25</f>
        <v>66.2</v>
      </c>
      <c r="AC25" t="s">
        <v>40</v>
      </c>
    </row>
    <row r="26" spans="1:29">
      <c r="H26" s="3">
        <f>zápis!H46</f>
        <v>10</v>
      </c>
      <c r="I26" s="3">
        <f>zápis!M46</f>
        <v>8.9</v>
      </c>
      <c r="J26" s="3">
        <f>zápis!N46</f>
        <v>0</v>
      </c>
      <c r="K26" s="3">
        <f t="shared" si="0"/>
        <v>18.899999999999999</v>
      </c>
      <c r="L26" s="4"/>
      <c r="M26" s="3"/>
      <c r="N26" s="3"/>
      <c r="O26" s="3"/>
      <c r="P26" s="4"/>
      <c r="Q26" s="3"/>
      <c r="R26" s="3"/>
      <c r="S26" s="3"/>
      <c r="T26" s="4"/>
      <c r="U26" s="3"/>
      <c r="V26" s="3"/>
      <c r="W26" s="3"/>
      <c r="X26" s="4"/>
      <c r="Y26" s="4"/>
      <c r="Z26" s="6">
        <v>18</v>
      </c>
      <c r="AA26" s="4">
        <f>Y25</f>
        <v>66.2</v>
      </c>
    </row>
    <row r="27" spans="1:29">
      <c r="A27">
        <v>11</v>
      </c>
      <c r="B27">
        <v>475516</v>
      </c>
      <c r="C27">
        <v>4142</v>
      </c>
      <c r="D27" t="s">
        <v>41</v>
      </c>
      <c r="E27">
        <v>2011</v>
      </c>
      <c r="F27" t="s">
        <v>42</v>
      </c>
      <c r="G27" t="s">
        <v>43</v>
      </c>
      <c r="H27" s="3">
        <f>zápis!H33</f>
        <v>10</v>
      </c>
      <c r="I27" s="3">
        <f>zápis!M33</f>
        <v>8.6</v>
      </c>
      <c r="J27" s="3">
        <f>zápis!N33</f>
        <v>0</v>
      </c>
      <c r="K27" s="3">
        <f t="shared" si="0"/>
        <v>18.600000000000001</v>
      </c>
      <c r="L27" s="4">
        <f>(K27+K28)/2</f>
        <v>18.649999999999999</v>
      </c>
      <c r="M27" s="3">
        <f>zápis!Q33</f>
        <v>6.7</v>
      </c>
      <c r="N27" s="3">
        <f>zápis!V33</f>
        <v>7.2</v>
      </c>
      <c r="O27" s="3">
        <f>zápis!W33</f>
        <v>0</v>
      </c>
      <c r="P27" s="4">
        <f>M27+N27-O27</f>
        <v>13.9</v>
      </c>
      <c r="Q27" s="3">
        <f>zápis!Y33</f>
        <v>10</v>
      </c>
      <c r="R27" s="3">
        <f>zápis!AD33</f>
        <v>5.8500000000000005</v>
      </c>
      <c r="S27" s="3">
        <f>zápis!AE33</f>
        <v>0</v>
      </c>
      <c r="T27" s="4">
        <f>Q27+R27-S27</f>
        <v>15.850000000000001</v>
      </c>
      <c r="U27" s="3">
        <f>zápis!AG33</f>
        <v>9.6</v>
      </c>
      <c r="V27" s="3">
        <f>zápis!AL33</f>
        <v>7.05</v>
      </c>
      <c r="W27" s="3">
        <f>zápis!AM33</f>
        <v>0</v>
      </c>
      <c r="X27" s="4">
        <f>U27+V27-W27</f>
        <v>16.649999999999999</v>
      </c>
      <c r="Y27" s="4">
        <f>L27+P27+T27+X27</f>
        <v>65.05</v>
      </c>
      <c r="Z27" s="6">
        <v>19</v>
      </c>
      <c r="AA27" s="4">
        <f>Y27</f>
        <v>65.05</v>
      </c>
    </row>
    <row r="28" spans="1:29">
      <c r="H28" s="3">
        <f>zápis!H34</f>
        <v>10</v>
      </c>
      <c r="I28" s="3">
        <f>zápis!M34</f>
        <v>8.6999999999999993</v>
      </c>
      <c r="J28" s="3">
        <f>zápis!N34</f>
        <v>0</v>
      </c>
      <c r="K28" s="3">
        <f t="shared" si="0"/>
        <v>18.7</v>
      </c>
      <c r="L28" s="4"/>
      <c r="M28" s="3"/>
      <c r="N28" s="3"/>
      <c r="O28" s="3"/>
      <c r="P28" s="4"/>
      <c r="Q28" s="3"/>
      <c r="R28" s="3"/>
      <c r="S28" s="3"/>
      <c r="T28" s="4"/>
      <c r="U28" s="3"/>
      <c r="V28" s="3"/>
      <c r="W28" s="3"/>
      <c r="X28" s="4"/>
      <c r="Y28" s="4"/>
      <c r="Z28" s="6">
        <v>20</v>
      </c>
      <c r="AA28" s="4">
        <f>Y27</f>
        <v>65.05</v>
      </c>
    </row>
    <row r="29" spans="1:29">
      <c r="A29">
        <v>12</v>
      </c>
      <c r="B29">
        <v>900893</v>
      </c>
      <c r="C29">
        <v>3198</v>
      </c>
      <c r="D29" t="s">
        <v>35</v>
      </c>
      <c r="E29">
        <v>2011</v>
      </c>
      <c r="F29" t="s">
        <v>33</v>
      </c>
      <c r="G29" t="s">
        <v>36</v>
      </c>
      <c r="H29" s="3">
        <f>zápis!H23</f>
        <v>10</v>
      </c>
      <c r="I29" s="3">
        <f>zápis!M23</f>
        <v>7.5</v>
      </c>
      <c r="J29" s="3">
        <f>zápis!N23</f>
        <v>0</v>
      </c>
      <c r="K29" s="3">
        <f t="shared" si="0"/>
        <v>17.5</v>
      </c>
      <c r="L29" s="4">
        <f>(K29+K30)/2</f>
        <v>18.074999999999999</v>
      </c>
      <c r="M29" s="3">
        <f>zápis!Q23</f>
        <v>6.7</v>
      </c>
      <c r="N29" s="3">
        <f>zápis!V23</f>
        <v>7</v>
      </c>
      <c r="O29" s="3">
        <f>zápis!W23</f>
        <v>0</v>
      </c>
      <c r="P29" s="4">
        <f>M29+N29-O29</f>
        <v>13.7</v>
      </c>
      <c r="Q29" s="3">
        <f>zápis!Y23</f>
        <v>10</v>
      </c>
      <c r="R29" s="3">
        <f>zápis!AD23</f>
        <v>5.0999999999999996</v>
      </c>
      <c r="S29" s="3">
        <f>zápis!AE23</f>
        <v>0</v>
      </c>
      <c r="T29" s="4">
        <f>Q29+R29-S29</f>
        <v>15.1</v>
      </c>
      <c r="U29" s="3">
        <f>zápis!AG23</f>
        <v>10</v>
      </c>
      <c r="V29" s="3">
        <f>zápis!AL23</f>
        <v>7.8500000000000005</v>
      </c>
      <c r="W29" s="3">
        <f>zápis!AM23</f>
        <v>0</v>
      </c>
      <c r="X29" s="4">
        <f>U29+V29-W29</f>
        <v>17.850000000000001</v>
      </c>
      <c r="Y29" s="4">
        <f>L29+P29+T29+X29</f>
        <v>64.724999999999994</v>
      </c>
      <c r="Z29" s="6">
        <v>15</v>
      </c>
      <c r="AA29" s="4">
        <f>Y29</f>
        <v>64.724999999999994</v>
      </c>
    </row>
    <row r="30" spans="1:29">
      <c r="H30" s="3">
        <f>zápis!H24</f>
        <v>10</v>
      </c>
      <c r="I30" s="3">
        <f>zápis!M24</f>
        <v>8.65</v>
      </c>
      <c r="J30" s="3">
        <f>zápis!N24</f>
        <v>0</v>
      </c>
      <c r="K30" s="3">
        <f t="shared" si="0"/>
        <v>18.649999999999999</v>
      </c>
      <c r="L30" s="4"/>
      <c r="M30" s="3"/>
      <c r="N30" s="3"/>
      <c r="O30" s="3"/>
      <c r="P30" s="4"/>
      <c r="Q30" s="3"/>
      <c r="R30" s="3"/>
      <c r="S30" s="3"/>
      <c r="T30" s="4"/>
      <c r="U30" s="3"/>
      <c r="V30" s="3"/>
      <c r="W30" s="3"/>
      <c r="X30" s="4"/>
      <c r="Y30" s="4"/>
      <c r="Z30" s="6">
        <v>16</v>
      </c>
      <c r="AA30" s="4">
        <f>Y29</f>
        <v>64.724999999999994</v>
      </c>
    </row>
    <row r="31" spans="1:29">
      <c r="A31">
        <v>13</v>
      </c>
      <c r="B31">
        <v>850138</v>
      </c>
      <c r="C31">
        <v>4142</v>
      </c>
      <c r="D31" t="s">
        <v>47</v>
      </c>
      <c r="E31">
        <v>2011</v>
      </c>
      <c r="F31" t="s">
        <v>42</v>
      </c>
      <c r="G31" t="s">
        <v>43</v>
      </c>
      <c r="H31" s="3">
        <f>zápis!H31</f>
        <v>10</v>
      </c>
      <c r="I31" s="3">
        <f>zápis!M31</f>
        <v>8.6</v>
      </c>
      <c r="J31" s="3">
        <f>zápis!N31</f>
        <v>0</v>
      </c>
      <c r="K31" s="3">
        <f t="shared" si="0"/>
        <v>18.600000000000001</v>
      </c>
      <c r="L31" s="4">
        <f>(K31+K32)/2</f>
        <v>18.825000000000003</v>
      </c>
      <c r="M31" s="3">
        <f>zápis!Q31</f>
        <v>6.7</v>
      </c>
      <c r="N31" s="3">
        <f>zápis!V31</f>
        <v>6.5000000000000018</v>
      </c>
      <c r="O31" s="3">
        <f>zápis!W31</f>
        <v>0</v>
      </c>
      <c r="P31" s="4">
        <f>M31+N31-O31</f>
        <v>13.200000000000003</v>
      </c>
      <c r="Q31" s="3">
        <f>zápis!Y31</f>
        <v>9</v>
      </c>
      <c r="R31" s="3">
        <f>zápis!AD31</f>
        <v>4.6999999999999993</v>
      </c>
      <c r="S31" s="3">
        <f>zápis!AE31</f>
        <v>0</v>
      </c>
      <c r="T31" s="4">
        <f>Q31+R31-S31</f>
        <v>13.7</v>
      </c>
      <c r="U31" s="3">
        <f>zápis!AG31</f>
        <v>9.6</v>
      </c>
      <c r="V31" s="3">
        <f>zápis!AL31</f>
        <v>8.25</v>
      </c>
      <c r="W31" s="3">
        <f>zápis!AM31</f>
        <v>0</v>
      </c>
      <c r="X31" s="4">
        <f>U31+V31-W31</f>
        <v>17.850000000000001</v>
      </c>
      <c r="Y31" s="4">
        <f>L31+P31+T31+X31</f>
        <v>63.57500000000001</v>
      </c>
      <c r="Z31" s="6">
        <v>27</v>
      </c>
      <c r="AA31" s="4">
        <f>Y31</f>
        <v>63.57500000000001</v>
      </c>
    </row>
    <row r="32" spans="1:29">
      <c r="H32" s="3">
        <f>zápis!H32</f>
        <v>10</v>
      </c>
      <c r="I32" s="3">
        <f>zápis!M32</f>
        <v>9.0500000000000007</v>
      </c>
      <c r="J32" s="3">
        <f>zápis!N32</f>
        <v>0</v>
      </c>
      <c r="K32" s="3">
        <f t="shared" si="0"/>
        <v>19.05</v>
      </c>
      <c r="L32" s="4"/>
      <c r="M32" s="3"/>
      <c r="N32" s="3"/>
      <c r="O32" s="3"/>
      <c r="P32" s="4"/>
      <c r="Q32" s="3"/>
      <c r="R32" s="3"/>
      <c r="S32" s="3"/>
      <c r="T32" s="4"/>
      <c r="U32" s="3"/>
      <c r="V32" s="3"/>
      <c r="W32" s="3"/>
      <c r="X32" s="4"/>
      <c r="Y32" s="4"/>
      <c r="Z32" s="6">
        <v>28</v>
      </c>
      <c r="AA32" s="4">
        <f>Y31</f>
        <v>63.57500000000001</v>
      </c>
    </row>
    <row r="33" spans="1:27">
      <c r="A33">
        <v>14</v>
      </c>
      <c r="B33">
        <v>595617</v>
      </c>
      <c r="C33">
        <v>4142</v>
      </c>
      <c r="D33" t="s">
        <v>48</v>
      </c>
      <c r="E33">
        <v>2010</v>
      </c>
      <c r="F33" t="s">
        <v>42</v>
      </c>
      <c r="G33" t="s">
        <v>43</v>
      </c>
      <c r="H33" s="3">
        <f>zápis!H39</f>
        <v>10</v>
      </c>
      <c r="I33" s="3">
        <f>zápis!M39</f>
        <v>8.5500000000000007</v>
      </c>
      <c r="J33" s="3">
        <f>zápis!N39</f>
        <v>0</v>
      </c>
      <c r="K33" s="3">
        <f t="shared" si="0"/>
        <v>18.55</v>
      </c>
      <c r="L33" s="4">
        <f>(K33+K34)/2</f>
        <v>17.5</v>
      </c>
      <c r="M33" s="3">
        <f>zápis!Q39</f>
        <v>3.9</v>
      </c>
      <c r="N33" s="3">
        <f>zápis!V39</f>
        <v>6.4500000000000011</v>
      </c>
      <c r="O33" s="3">
        <f>zápis!W39</f>
        <v>0</v>
      </c>
      <c r="P33" s="4">
        <f>M33+N33-O33</f>
        <v>10.350000000000001</v>
      </c>
      <c r="Q33" s="3">
        <f>zápis!Y39</f>
        <v>10</v>
      </c>
      <c r="R33" s="3">
        <f>zápis!AD39</f>
        <v>7.55</v>
      </c>
      <c r="S33" s="3">
        <f>zápis!AE39</f>
        <v>0</v>
      </c>
      <c r="T33" s="4">
        <f>Q33+R33-S33</f>
        <v>17.55</v>
      </c>
      <c r="U33" s="3">
        <f>zápis!AG39</f>
        <v>9.6</v>
      </c>
      <c r="V33" s="3">
        <f>zápis!AL39</f>
        <v>7.4500000000000011</v>
      </c>
      <c r="W33" s="3">
        <f>zápis!AM39</f>
        <v>0</v>
      </c>
      <c r="X33" s="4">
        <f>U33+V33-W33</f>
        <v>17.05</v>
      </c>
      <c r="Y33" s="4">
        <f>L33+P33+T33+X33</f>
        <v>62.45</v>
      </c>
      <c r="Z33" s="6">
        <v>29</v>
      </c>
      <c r="AA33" s="4">
        <f>Y33</f>
        <v>62.45</v>
      </c>
    </row>
    <row r="34" spans="1:27">
      <c r="H34" s="3">
        <f>zápis!H40</f>
        <v>8</v>
      </c>
      <c r="I34" s="3">
        <f>zápis!M40</f>
        <v>8.4499999999999993</v>
      </c>
      <c r="J34" s="3">
        <f>zápis!N40</f>
        <v>0</v>
      </c>
      <c r="K34" s="3">
        <f t="shared" si="0"/>
        <v>16.45</v>
      </c>
      <c r="L34" s="4"/>
      <c r="M34" s="3"/>
      <c r="N34" s="3"/>
      <c r="O34" s="3"/>
      <c r="P34" s="4"/>
      <c r="Q34" s="3"/>
      <c r="R34" s="3"/>
      <c r="S34" s="3"/>
      <c r="T34" s="4"/>
      <c r="U34" s="3"/>
      <c r="V34" s="3"/>
      <c r="W34" s="3"/>
      <c r="X34" s="4"/>
      <c r="Y34" s="4"/>
      <c r="Z34" s="6">
        <v>30</v>
      </c>
      <c r="AA34" s="4">
        <f>Y33</f>
        <v>62.45</v>
      </c>
    </row>
    <row r="35" spans="1:27">
      <c r="A35">
        <v>15</v>
      </c>
      <c r="B35">
        <v>774448</v>
      </c>
      <c r="C35">
        <v>9512</v>
      </c>
      <c r="D35" t="s">
        <v>25</v>
      </c>
      <c r="E35">
        <v>2009</v>
      </c>
      <c r="F35" t="s">
        <v>26</v>
      </c>
      <c r="G35" t="s">
        <v>27</v>
      </c>
      <c r="H35" s="3">
        <f>zápis!H11</f>
        <v>10</v>
      </c>
      <c r="I35" s="3">
        <f>zápis!M11</f>
        <v>8.1999999999999993</v>
      </c>
      <c r="J35" s="3">
        <f>zápis!N11</f>
        <v>0</v>
      </c>
      <c r="K35" s="3">
        <f t="shared" si="0"/>
        <v>18.2</v>
      </c>
      <c r="L35" s="4">
        <f>(K35+K36)/2</f>
        <v>18.25</v>
      </c>
      <c r="M35" s="3">
        <f>zápis!Q11</f>
        <v>6.7</v>
      </c>
      <c r="N35" s="3">
        <f>zápis!V11</f>
        <v>4.55</v>
      </c>
      <c r="O35" s="3">
        <f>zápis!W11</f>
        <v>0</v>
      </c>
      <c r="P35" s="4">
        <f>M35+N35-O35</f>
        <v>11.25</v>
      </c>
      <c r="Q35" s="3">
        <f>zápis!Y11</f>
        <v>6.7</v>
      </c>
      <c r="R35" s="3">
        <f>zápis!AD11</f>
        <v>5.3</v>
      </c>
      <c r="S35" s="3">
        <f>zápis!AE11</f>
        <v>0</v>
      </c>
      <c r="T35" s="4">
        <f>Q35+R35-S35</f>
        <v>12</v>
      </c>
      <c r="U35" s="3">
        <f>zápis!AG11</f>
        <v>9.6</v>
      </c>
      <c r="V35" s="3">
        <f>zápis!AL11</f>
        <v>6.2</v>
      </c>
      <c r="W35" s="3">
        <f>zápis!AM11</f>
        <v>0</v>
      </c>
      <c r="X35" s="4">
        <f>U35+V35-W35</f>
        <v>15.8</v>
      </c>
      <c r="Y35" s="4">
        <f>L35+P35+T35+X35</f>
        <v>57.3</v>
      </c>
      <c r="Z35" s="6">
        <v>7</v>
      </c>
      <c r="AA35" s="4">
        <f>Y35</f>
        <v>57.3</v>
      </c>
    </row>
    <row r="36" spans="1:27">
      <c r="H36" s="3">
        <f>zápis!H12</f>
        <v>10</v>
      </c>
      <c r="I36" s="3">
        <f>zápis!M12</f>
        <v>8.3000000000000007</v>
      </c>
      <c r="J36" s="3">
        <f>zápis!N12</f>
        <v>0</v>
      </c>
      <c r="K36" s="3">
        <f t="shared" si="0"/>
        <v>18.3</v>
      </c>
      <c r="L36" s="4"/>
      <c r="M36" s="3"/>
      <c r="N36" s="3"/>
      <c r="O36" s="3"/>
      <c r="P36" s="4"/>
      <c r="Q36" s="3"/>
      <c r="R36" s="3"/>
      <c r="S36" s="3"/>
      <c r="T36" s="4"/>
      <c r="U36" s="3"/>
      <c r="V36" s="3"/>
      <c r="W36" s="3"/>
      <c r="X36" s="4"/>
      <c r="Y36" s="4"/>
      <c r="Z36" s="6">
        <v>8</v>
      </c>
      <c r="AA36" s="4">
        <f>Y35</f>
        <v>57.3</v>
      </c>
    </row>
    <row r="37" spans="1:27">
      <c r="A37">
        <v>16</v>
      </c>
      <c r="B37">
        <v>969386</v>
      </c>
      <c r="C37">
        <v>5965</v>
      </c>
      <c r="D37" t="s">
        <v>55</v>
      </c>
      <c r="E37">
        <v>2011</v>
      </c>
      <c r="F37" t="s">
        <v>51</v>
      </c>
      <c r="G37" t="s">
        <v>56</v>
      </c>
      <c r="H37" s="3">
        <f>zápis!H7</f>
        <v>10</v>
      </c>
      <c r="I37" s="3">
        <f>zápis!M7</f>
        <v>8.3000000000000007</v>
      </c>
      <c r="J37" s="3">
        <f>zápis!N7</f>
        <v>0</v>
      </c>
      <c r="K37" s="3">
        <f t="shared" si="0"/>
        <v>18.3</v>
      </c>
      <c r="L37" s="4">
        <f>(K37+K38)/2</f>
        <v>17.450000000000003</v>
      </c>
      <c r="M37" s="3">
        <f>zápis!Q7</f>
        <v>3.8</v>
      </c>
      <c r="N37" s="3">
        <f>zápis!V7</f>
        <v>7.3000000000000007</v>
      </c>
      <c r="O37" s="3">
        <f>zápis!W7</f>
        <v>0</v>
      </c>
      <c r="P37" s="4">
        <f>M37+N37-O37</f>
        <v>11.100000000000001</v>
      </c>
      <c r="Q37" s="3">
        <f>zápis!Y7</f>
        <v>7.7</v>
      </c>
      <c r="R37" s="3">
        <f>zápis!AD7</f>
        <v>5.6999999999999993</v>
      </c>
      <c r="S37" s="3">
        <f>zápis!AE7</f>
        <v>0</v>
      </c>
      <c r="T37" s="4">
        <f>Q37+R37-S37</f>
        <v>13.399999999999999</v>
      </c>
      <c r="U37" s="3">
        <f>zápis!AG7</f>
        <v>9</v>
      </c>
      <c r="V37" s="3">
        <f>zápis!AL7</f>
        <v>4.8</v>
      </c>
      <c r="W37" s="3">
        <f>zápis!AM7</f>
        <v>0.3</v>
      </c>
      <c r="X37" s="4">
        <f>U37+V37-W37</f>
        <v>13.5</v>
      </c>
      <c r="Y37" s="4">
        <f>L37+P37+T37+X37</f>
        <v>55.45</v>
      </c>
      <c r="Z37" s="6">
        <v>37</v>
      </c>
      <c r="AA37" s="4">
        <f>Y37</f>
        <v>55.45</v>
      </c>
    </row>
    <row r="38" spans="1:27">
      <c r="H38" s="3">
        <f>zápis!H8</f>
        <v>8</v>
      </c>
      <c r="I38" s="3">
        <f>zápis!M8</f>
        <v>8.6</v>
      </c>
      <c r="J38" s="3">
        <f>zápis!N8</f>
        <v>0</v>
      </c>
      <c r="K38" s="3">
        <f t="shared" si="0"/>
        <v>16.600000000000001</v>
      </c>
      <c r="L38" s="4"/>
      <c r="M38" s="3"/>
      <c r="N38" s="3"/>
      <c r="O38" s="3"/>
      <c r="P38" s="4"/>
      <c r="Q38" s="3"/>
      <c r="R38" s="3"/>
      <c r="S38" s="3"/>
      <c r="T38" s="4"/>
      <c r="U38" s="3"/>
      <c r="V38" s="3"/>
      <c r="W38" s="3"/>
      <c r="X38" s="4"/>
      <c r="Y38" s="4"/>
      <c r="Z38" s="6">
        <v>38</v>
      </c>
      <c r="AA38" s="4">
        <f>Y37</f>
        <v>55.45</v>
      </c>
    </row>
    <row r="39" spans="1:27">
      <c r="A39">
        <v>17</v>
      </c>
      <c r="B39">
        <v>321968</v>
      </c>
      <c r="C39">
        <v>5965</v>
      </c>
      <c r="D39" t="s">
        <v>53</v>
      </c>
      <c r="E39">
        <v>2010</v>
      </c>
      <c r="F39" t="s">
        <v>51</v>
      </c>
      <c r="G39" t="s">
        <v>54</v>
      </c>
      <c r="H39" s="3">
        <f>zápis!H21</f>
        <v>10</v>
      </c>
      <c r="I39" s="3">
        <f>zápis!M21</f>
        <v>8.65</v>
      </c>
      <c r="J39" s="3">
        <f>zápis!N21</f>
        <v>0</v>
      </c>
      <c r="K39" s="3">
        <f t="shared" si="0"/>
        <v>18.649999999999999</v>
      </c>
      <c r="L39" s="4">
        <f>(K39+K40)/2</f>
        <v>17.625</v>
      </c>
      <c r="M39" s="3">
        <f>zápis!Q21</f>
        <v>3.7</v>
      </c>
      <c r="N39" s="3">
        <f>zápis!V21</f>
        <v>7.2000000000000011</v>
      </c>
      <c r="O39" s="3">
        <f>zápis!W21</f>
        <v>0</v>
      </c>
      <c r="P39" s="4">
        <f>M39+N39-O39</f>
        <v>10.900000000000002</v>
      </c>
      <c r="Q39" s="3">
        <f>zápis!Y21</f>
        <v>6.7</v>
      </c>
      <c r="R39" s="3">
        <f>zápis!AD21</f>
        <v>6.0000000000000009</v>
      </c>
      <c r="S39" s="3">
        <f>zápis!AE21</f>
        <v>0</v>
      </c>
      <c r="T39" s="4">
        <f>Q39+R39-S39</f>
        <v>12.700000000000001</v>
      </c>
      <c r="U39" s="3">
        <f>zápis!AG21</f>
        <v>10</v>
      </c>
      <c r="V39" s="3">
        <f>zápis!AL21</f>
        <v>3.7500000000000009</v>
      </c>
      <c r="W39" s="3">
        <f>zápis!AM21</f>
        <v>0</v>
      </c>
      <c r="X39" s="4">
        <f>U39+V39-W39</f>
        <v>13.75</v>
      </c>
      <c r="Y39" s="4">
        <f>L39+P39+T39+X39</f>
        <v>54.975000000000001</v>
      </c>
      <c r="Z39" s="6">
        <v>35</v>
      </c>
      <c r="AA39" s="4">
        <f>Y39</f>
        <v>54.975000000000001</v>
      </c>
    </row>
    <row r="40" spans="1:27">
      <c r="H40" s="3">
        <f>zápis!H22</f>
        <v>8</v>
      </c>
      <c r="I40" s="3">
        <f>zápis!M22</f>
        <v>8.6</v>
      </c>
      <c r="J40" s="3">
        <f>zápis!N22</f>
        <v>0</v>
      </c>
      <c r="K40" s="3">
        <f t="shared" si="0"/>
        <v>16.600000000000001</v>
      </c>
      <c r="L40" s="4"/>
      <c r="M40" s="3"/>
      <c r="N40" s="3"/>
      <c r="O40" s="3"/>
      <c r="P40" s="4"/>
      <c r="Q40" s="3"/>
      <c r="R40" s="3"/>
      <c r="S40" s="3"/>
      <c r="T40" s="4"/>
      <c r="U40" s="3"/>
      <c r="V40" s="3"/>
      <c r="W40" s="3"/>
      <c r="X40" s="4"/>
      <c r="Y40" s="4"/>
      <c r="Z40" s="6">
        <v>36</v>
      </c>
      <c r="AA40" s="4">
        <f>Y39</f>
        <v>54.975000000000001</v>
      </c>
    </row>
    <row r="41" spans="1:27">
      <c r="A41">
        <v>18</v>
      </c>
      <c r="B41">
        <v>609196</v>
      </c>
      <c r="C41">
        <v>5965</v>
      </c>
      <c r="D41" t="s">
        <v>57</v>
      </c>
      <c r="E41">
        <v>2011</v>
      </c>
      <c r="F41" t="s">
        <v>51</v>
      </c>
      <c r="G41" t="s">
        <v>56</v>
      </c>
      <c r="H41" s="3">
        <f>zápis!H19</f>
        <v>10</v>
      </c>
      <c r="I41" s="3">
        <f>zápis!M19</f>
        <v>7.5</v>
      </c>
      <c r="J41" s="3">
        <f>zápis!N19</f>
        <v>0</v>
      </c>
      <c r="K41" s="3">
        <f t="shared" si="0"/>
        <v>17.5</v>
      </c>
      <c r="L41" s="4">
        <f>(K41+K42)/2</f>
        <v>16.649999999999999</v>
      </c>
      <c r="M41" s="3">
        <f>zápis!Q19</f>
        <v>3.7</v>
      </c>
      <c r="N41" s="3">
        <f>zápis!V19</f>
        <v>7.4</v>
      </c>
      <c r="O41" s="3">
        <f>zápis!W19</f>
        <v>0</v>
      </c>
      <c r="P41" s="4">
        <f>M41+N41-O41</f>
        <v>11.100000000000001</v>
      </c>
      <c r="Q41" s="3">
        <f>zápis!Y19</f>
        <v>7.7</v>
      </c>
      <c r="R41" s="3">
        <f>zápis!AD19</f>
        <v>6.1000000000000005</v>
      </c>
      <c r="S41" s="3">
        <f>zápis!AE19</f>
        <v>0</v>
      </c>
      <c r="T41" s="4">
        <f>Q41+R41-S41</f>
        <v>13.8</v>
      </c>
      <c r="U41" s="3">
        <f>zápis!AG19</f>
        <v>8.6</v>
      </c>
      <c r="V41" s="3">
        <f>zápis!AL19</f>
        <v>4.1999999999999993</v>
      </c>
      <c r="W41" s="3">
        <f>zápis!AM19</f>
        <v>0</v>
      </c>
      <c r="X41" s="4">
        <f>U41+V41-W41</f>
        <v>12.799999999999999</v>
      </c>
      <c r="Y41" s="4">
        <f>L41+P41+T41+X41</f>
        <v>54.349999999999994</v>
      </c>
      <c r="Z41" s="6">
        <v>39</v>
      </c>
      <c r="AA41" s="4">
        <f>Y41</f>
        <v>54.349999999999994</v>
      </c>
    </row>
    <row r="42" spans="1:27">
      <c r="H42" s="3">
        <f>zápis!H20</f>
        <v>8</v>
      </c>
      <c r="I42" s="3">
        <f>zápis!M20</f>
        <v>7.8</v>
      </c>
      <c r="J42" s="3">
        <f>zápis!N20</f>
        <v>0</v>
      </c>
      <c r="K42" s="3">
        <f t="shared" si="0"/>
        <v>15.8</v>
      </c>
      <c r="Z42" s="6">
        <v>40</v>
      </c>
      <c r="AA42" s="4">
        <f>Y41</f>
        <v>54.349999999999994</v>
      </c>
    </row>
    <row r="43" spans="1:27">
      <c r="A43">
        <v>19</v>
      </c>
      <c r="B43">
        <v>885593</v>
      </c>
      <c r="C43">
        <v>3198</v>
      </c>
      <c r="D43" t="s">
        <v>32</v>
      </c>
      <c r="E43">
        <v>2009</v>
      </c>
      <c r="F43" t="s">
        <v>33</v>
      </c>
      <c r="G43" t="s">
        <v>34</v>
      </c>
      <c r="H43" s="3">
        <f>zápis!H9</f>
        <v>0</v>
      </c>
      <c r="I43" s="3">
        <f>zápis!M9</f>
        <v>0</v>
      </c>
      <c r="J43" s="3">
        <f>zápis!N9</f>
        <v>0</v>
      </c>
      <c r="K43" s="3">
        <f t="shared" si="0"/>
        <v>0</v>
      </c>
      <c r="L43" s="4">
        <f>(K43+K44)/2</f>
        <v>0</v>
      </c>
      <c r="M43" s="3">
        <f>zápis!Q9</f>
        <v>0</v>
      </c>
      <c r="N43" s="3">
        <f>zápis!V9</f>
        <v>0</v>
      </c>
      <c r="O43" s="3">
        <f>zápis!W9</f>
        <v>0</v>
      </c>
      <c r="P43" s="4">
        <f>M43+N43-O43</f>
        <v>0</v>
      </c>
      <c r="Q43" s="3">
        <f>zápis!Y9</f>
        <v>0</v>
      </c>
      <c r="R43" s="3">
        <f>zápis!AD9</f>
        <v>0</v>
      </c>
      <c r="S43" s="3">
        <f>zápis!AE9</f>
        <v>0</v>
      </c>
      <c r="T43" s="4">
        <f>Q43+R43-S43</f>
        <v>0</v>
      </c>
      <c r="U43" s="3">
        <f>zápis!AG9</f>
        <v>0</v>
      </c>
      <c r="V43" s="3">
        <f>zápis!AL9</f>
        <v>0</v>
      </c>
      <c r="W43" s="3">
        <f>zápis!AM9</f>
        <v>0</v>
      </c>
      <c r="X43" s="4">
        <f>U43+V43-W43</f>
        <v>0</v>
      </c>
      <c r="Y43" s="4">
        <f>L43+P43+T43+X43</f>
        <v>0</v>
      </c>
      <c r="Z43" s="6">
        <v>13</v>
      </c>
      <c r="AA43" s="4">
        <f>Y43</f>
        <v>0</v>
      </c>
    </row>
    <row r="44" spans="1:27">
      <c r="H44" s="3">
        <f>zápis!H10</f>
        <v>0</v>
      </c>
      <c r="I44" s="3">
        <f>zápis!M10</f>
        <v>0</v>
      </c>
      <c r="J44" s="3">
        <f>zápis!N10</f>
        <v>0</v>
      </c>
      <c r="K44" s="3">
        <f t="shared" si="0"/>
        <v>0</v>
      </c>
      <c r="L44" s="4"/>
      <c r="M44" s="3"/>
      <c r="N44" s="3"/>
      <c r="O44" s="3"/>
      <c r="P44" s="4"/>
      <c r="Q44" s="3"/>
      <c r="R44" s="3"/>
      <c r="S44" s="3"/>
      <c r="T44" s="4"/>
      <c r="U44" s="3"/>
      <c r="V44" s="3"/>
      <c r="W44" s="3"/>
      <c r="X44" s="4"/>
      <c r="Y44" s="4"/>
      <c r="Z44" s="6">
        <v>14</v>
      </c>
      <c r="AA44" s="4">
        <f>Y43</f>
        <v>0</v>
      </c>
    </row>
    <row r="45" spans="1:27">
      <c r="A45">
        <v>20</v>
      </c>
      <c r="B45">
        <v>603970</v>
      </c>
      <c r="C45">
        <v>5965</v>
      </c>
      <c r="D45" t="s">
        <v>50</v>
      </c>
      <c r="E45">
        <v>2010</v>
      </c>
      <c r="F45" t="s">
        <v>51</v>
      </c>
      <c r="G45" t="s">
        <v>52</v>
      </c>
      <c r="H45" s="3">
        <f>zápis!H25</f>
        <v>0</v>
      </c>
      <c r="I45" s="3">
        <f>zápis!M25</f>
        <v>0</v>
      </c>
      <c r="J45" s="3">
        <f>zápis!N25</f>
        <v>0</v>
      </c>
      <c r="K45" s="3">
        <f t="shared" si="0"/>
        <v>0</v>
      </c>
      <c r="L45" s="4">
        <f>(K45+K46)/2</f>
        <v>0</v>
      </c>
      <c r="M45" s="3">
        <f>zápis!Q25</f>
        <v>0</v>
      </c>
      <c r="N45" s="3">
        <f>zápis!V25</f>
        <v>0</v>
      </c>
      <c r="O45" s="3">
        <f>zápis!W25</f>
        <v>0</v>
      </c>
      <c r="P45" s="4">
        <f>M45+N45-O45</f>
        <v>0</v>
      </c>
      <c r="Q45" s="3">
        <f>zápis!Y25</f>
        <v>0</v>
      </c>
      <c r="R45" s="3">
        <f>zápis!AD25</f>
        <v>0</v>
      </c>
      <c r="S45" s="3">
        <f>zápis!AE25</f>
        <v>0</v>
      </c>
      <c r="T45" s="4">
        <f>Q45+R45-S45</f>
        <v>0</v>
      </c>
      <c r="U45" s="3">
        <f>zápis!AG25</f>
        <v>0</v>
      </c>
      <c r="V45" s="3">
        <f>zápis!AL25</f>
        <v>0</v>
      </c>
      <c r="W45" s="3">
        <f>zápis!AM25</f>
        <v>0</v>
      </c>
      <c r="X45" s="4">
        <f>U45+V45-W45</f>
        <v>0</v>
      </c>
      <c r="Y45" s="4">
        <f>L45+P45+T45+X45</f>
        <v>0</v>
      </c>
      <c r="Z45" s="6">
        <v>33</v>
      </c>
      <c r="AA45" s="4">
        <f>Y45</f>
        <v>0</v>
      </c>
    </row>
    <row r="46" spans="1:27">
      <c r="H46" s="3">
        <f>zápis!H26</f>
        <v>0</v>
      </c>
      <c r="I46" s="3">
        <f>zápis!M26</f>
        <v>0</v>
      </c>
      <c r="J46" s="3">
        <f>zápis!N26</f>
        <v>0</v>
      </c>
      <c r="K46" s="3">
        <f t="shared" si="0"/>
        <v>0</v>
      </c>
      <c r="L46" s="4"/>
      <c r="M46" s="3"/>
      <c r="N46" s="3"/>
      <c r="O46" s="3"/>
      <c r="P46" s="4"/>
      <c r="Q46" s="3"/>
      <c r="R46" s="3"/>
      <c r="S46" s="3"/>
      <c r="T46" s="4"/>
      <c r="U46" s="3"/>
      <c r="V46" s="3"/>
      <c r="W46" s="3"/>
      <c r="X46" s="4"/>
      <c r="Y46" s="4"/>
      <c r="Z46" s="6">
        <v>34</v>
      </c>
      <c r="AA46" s="4">
        <f>Y45</f>
        <v>0</v>
      </c>
    </row>
    <row r="47" spans="1:27">
      <c r="AA47" s="4"/>
    </row>
  </sheetData>
  <sheetProtection formatCells="0" formatColumns="0" formatRows="0" insertColumns="0" insertRows="0" insertHyperlinks="0" deleteColumns="0" deleteRows="0" sort="0" autoFilter="0" pivotTables="0"/>
  <sortState ref="B7:AC46">
    <sortCondition descending="1" ref="AA7:AA46"/>
    <sortCondition ref="Z7:Z46"/>
  </sortState>
  <pageMargins left="0.31496062992125984" right="0.31496062992125984" top="0.35433070866141736" bottom="0.35433070866141736" header="0.31496062992125984" footer="0.31496062992125984"/>
  <pageSetup paperSize="9" scale="5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"/>
  <sheetViews>
    <sheetView zoomScaleNormal="100" workbookViewId="0">
      <selection activeCell="A7" sqref="A7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1" width="7" customWidth="1"/>
    <col min="12" max="12" width="8" customWidth="1"/>
    <col min="13" max="15" width="7" customWidth="1"/>
    <col min="16" max="16" width="8" customWidth="1"/>
    <col min="17" max="19" width="7" customWidth="1"/>
    <col min="20" max="20" width="8" customWidth="1"/>
    <col min="21" max="23" width="7" customWidth="1"/>
    <col min="24" max="25" width="8" customWidth="1"/>
    <col min="26" max="27" width="30" customWidth="1"/>
    <col min="28" max="28" width="15" customWidth="1"/>
  </cols>
  <sheetData>
    <row r="1" spans="1:27" ht="18.75">
      <c r="D1" s="1" t="s">
        <v>0</v>
      </c>
    </row>
    <row r="2" spans="1:27" ht="18.75">
      <c r="D2" s="1" t="s">
        <v>1</v>
      </c>
    </row>
    <row r="3" spans="1:27" ht="18.75">
      <c r="D3" s="1" t="s">
        <v>58</v>
      </c>
    </row>
    <row r="6" spans="1:27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67</v>
      </c>
      <c r="L6" s="2" t="s">
        <v>13</v>
      </c>
      <c r="M6" s="2" t="s">
        <v>10</v>
      </c>
      <c r="N6" s="2" t="s">
        <v>11</v>
      </c>
      <c r="O6" s="2" t="s">
        <v>12</v>
      </c>
      <c r="P6" s="2" t="s">
        <v>14</v>
      </c>
      <c r="Q6" s="2" t="s">
        <v>10</v>
      </c>
      <c r="R6" s="2" t="s">
        <v>11</v>
      </c>
      <c r="S6" s="2" t="s">
        <v>12</v>
      </c>
      <c r="T6" s="2" t="s">
        <v>15</v>
      </c>
      <c r="U6" s="2" t="s">
        <v>10</v>
      </c>
      <c r="V6" s="2" t="s">
        <v>11</v>
      </c>
      <c r="W6" s="2" t="s">
        <v>12</v>
      </c>
      <c r="X6" s="2" t="s">
        <v>16</v>
      </c>
      <c r="Y6" s="2" t="s">
        <v>17</v>
      </c>
      <c r="Z6" s="2" t="s">
        <v>18</v>
      </c>
      <c r="AA6" s="2" t="s">
        <v>19</v>
      </c>
    </row>
    <row r="7" spans="1:27">
      <c r="B7">
        <v>281860</v>
      </c>
      <c r="C7">
        <v>7791</v>
      </c>
      <c r="D7" t="s">
        <v>59</v>
      </c>
      <c r="E7">
        <v>2008</v>
      </c>
      <c r="F7" t="s">
        <v>60</v>
      </c>
      <c r="G7" t="s">
        <v>61</v>
      </c>
      <c r="H7" s="3">
        <f>zápis!H15</f>
        <v>10</v>
      </c>
      <c r="I7" s="3">
        <f>zápis!M15</f>
        <v>8.6</v>
      </c>
      <c r="J7" s="3">
        <f>zápis!N15</f>
        <v>0</v>
      </c>
      <c r="K7" s="3">
        <f>H7+I7-J7</f>
        <v>18.600000000000001</v>
      </c>
      <c r="L7" s="4">
        <f>(K7+K8)/2</f>
        <v>18.475000000000001</v>
      </c>
      <c r="M7" s="3">
        <f>zápis!Q15</f>
        <v>6.7</v>
      </c>
      <c r="N7" s="3">
        <f>zápis!V15</f>
        <v>5.45</v>
      </c>
      <c r="O7" s="3">
        <f>zápis!W15</f>
        <v>0</v>
      </c>
      <c r="P7" s="4">
        <f t="shared" ref="P7" si="0">M7+N7-O7</f>
        <v>12.15</v>
      </c>
      <c r="Q7" s="3">
        <f>zápis!Y15</f>
        <v>6.7</v>
      </c>
      <c r="R7" s="3">
        <f>zápis!AD15</f>
        <v>7.1499999999999995</v>
      </c>
      <c r="S7" s="3">
        <f>zápis!AE15</f>
        <v>0</v>
      </c>
      <c r="T7" s="4">
        <f t="shared" ref="T7" si="1">Q7+R7-S7</f>
        <v>13.85</v>
      </c>
      <c r="U7" s="3">
        <f>zápis!AG15</f>
        <v>9.6</v>
      </c>
      <c r="V7" s="3">
        <f>zápis!AL15</f>
        <v>5.6999999999999993</v>
      </c>
      <c r="W7" s="3">
        <f>zápis!AM15</f>
        <v>0</v>
      </c>
      <c r="X7" s="4">
        <f t="shared" ref="X7" si="2">U7+V7-W7</f>
        <v>15.299999999999999</v>
      </c>
      <c r="Y7" s="4">
        <f t="shared" ref="Y7" si="3">L7+P7+T7+X7</f>
        <v>59.774999999999999</v>
      </c>
    </row>
    <row r="8" spans="1:27">
      <c r="H8" s="3">
        <f>zápis!H16</f>
        <v>10</v>
      </c>
      <c r="I8" s="3">
        <f>zápis!M16</f>
        <v>8.35</v>
      </c>
      <c r="J8" s="3">
        <f>zápis!N16</f>
        <v>0</v>
      </c>
      <c r="K8" s="3">
        <f>H8+I8-J8</f>
        <v>18.350000000000001</v>
      </c>
    </row>
  </sheetData>
  <sheetProtection formatCells="0" formatColumns="0" formatRows="0" insertColumns="0" insertRows="0" insertHyperlinks="0" deleteColumns="0" deleteRows="0" sort="0" autoFilter="0" pivotTables="0"/>
  <pageMargins left="0.31496062992125984" right="0.31496062992125984" top="0.35433070866141736" bottom="0.35433070866141736" header="0.31496062992125984" footer="0.31496062992125984"/>
  <pageSetup paperSize="9" scale="5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50"/>
  <sheetViews>
    <sheetView tabSelected="1" topLeftCell="C1" zoomScale="70" zoomScaleNormal="70" workbookViewId="0">
      <pane xSplit="2" ySplit="6" topLeftCell="G17" activePane="bottomRight" state="frozen"/>
      <selection activeCell="C1" sqref="C1"/>
      <selection pane="topRight" activeCell="E1" sqref="E1"/>
      <selection pane="bottomLeft" activeCell="C7" sqref="C7"/>
      <selection pane="bottomRight" activeCell="P33" sqref="P33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5" width="7" customWidth="1"/>
    <col min="16" max="16" width="8" customWidth="1"/>
    <col min="17" max="23" width="7" customWidth="1"/>
    <col min="24" max="24" width="8" customWidth="1"/>
    <col min="25" max="31" width="7" customWidth="1"/>
    <col min="32" max="32" width="8" customWidth="1"/>
    <col min="33" max="39" width="7" customWidth="1"/>
    <col min="40" max="41" width="8" customWidth="1"/>
    <col min="42" max="43" width="30" customWidth="1"/>
    <col min="44" max="44" width="15" customWidth="1"/>
  </cols>
  <sheetData>
    <row r="1" spans="1:43" ht="18.75">
      <c r="D1" s="1" t="s">
        <v>0</v>
      </c>
    </row>
    <row r="2" spans="1:43" ht="18.75">
      <c r="D2" s="1" t="s">
        <v>1</v>
      </c>
    </row>
    <row r="3" spans="1:43" ht="18.75">
      <c r="D3" s="5" t="s">
        <v>68</v>
      </c>
    </row>
    <row r="6" spans="1:4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62</v>
      </c>
      <c r="J6" s="2" t="s">
        <v>63</v>
      </c>
      <c r="K6" s="2" t="s">
        <v>64</v>
      </c>
      <c r="L6" s="2" t="s">
        <v>65</v>
      </c>
      <c r="M6" s="2" t="s">
        <v>11</v>
      </c>
      <c r="N6" s="2" t="s">
        <v>12</v>
      </c>
      <c r="O6" s="2" t="s">
        <v>67</v>
      </c>
      <c r="P6" s="2" t="s">
        <v>13</v>
      </c>
      <c r="Q6" s="2" t="s">
        <v>10</v>
      </c>
      <c r="R6" s="2"/>
      <c r="S6" s="2"/>
      <c r="T6" s="2"/>
      <c r="U6" s="2"/>
      <c r="V6" s="2" t="s">
        <v>11</v>
      </c>
      <c r="W6" s="2" t="s">
        <v>12</v>
      </c>
      <c r="X6" s="2" t="s">
        <v>14</v>
      </c>
      <c r="Y6" s="2" t="s">
        <v>10</v>
      </c>
      <c r="Z6" s="2"/>
      <c r="AA6" s="2"/>
      <c r="AB6" s="2"/>
      <c r="AC6" s="2"/>
      <c r="AD6" s="2" t="s">
        <v>11</v>
      </c>
      <c r="AE6" s="2" t="s">
        <v>12</v>
      </c>
      <c r="AF6" s="2" t="s">
        <v>15</v>
      </c>
      <c r="AG6" s="2" t="s">
        <v>10</v>
      </c>
      <c r="AH6" s="2"/>
      <c r="AI6" s="2"/>
      <c r="AJ6" s="2"/>
      <c r="AK6" s="2"/>
      <c r="AL6" s="2" t="s">
        <v>11</v>
      </c>
      <c r="AM6" s="2" t="s">
        <v>12</v>
      </c>
      <c r="AN6" s="2" t="s">
        <v>16</v>
      </c>
      <c r="AO6" s="2" t="s">
        <v>17</v>
      </c>
      <c r="AP6" s="2" t="s">
        <v>18</v>
      </c>
      <c r="AQ6" s="2" t="s">
        <v>19</v>
      </c>
    </row>
    <row r="7" spans="1:43">
      <c r="B7">
        <v>969386</v>
      </c>
      <c r="C7">
        <v>5965</v>
      </c>
      <c r="D7" t="s">
        <v>55</v>
      </c>
      <c r="E7">
        <v>2011</v>
      </c>
      <c r="F7" t="s">
        <v>51</v>
      </c>
      <c r="G7" t="s">
        <v>56</v>
      </c>
      <c r="H7" s="3">
        <v>10</v>
      </c>
      <c r="I7" s="3">
        <v>1.4</v>
      </c>
      <c r="J7" s="3">
        <v>1.6</v>
      </c>
      <c r="K7" s="3">
        <v>1.8</v>
      </c>
      <c r="L7" s="3">
        <v>1.9</v>
      </c>
      <c r="M7" s="3">
        <f>10-((SUM(I7:L7)-MIN(I7:L7)-MAX(I7:L7))/2)</f>
        <v>8.3000000000000007</v>
      </c>
      <c r="N7" s="3">
        <v>0</v>
      </c>
      <c r="O7" s="3">
        <f>H7+M7-N7</f>
        <v>18.3</v>
      </c>
      <c r="P7" s="4">
        <f>(O7+O8)/2</f>
        <v>17.450000000000003</v>
      </c>
      <c r="Q7" s="3">
        <v>3.8</v>
      </c>
      <c r="R7" s="3">
        <v>2.2999999999999998</v>
      </c>
      <c r="S7" s="3">
        <v>2.5</v>
      </c>
      <c r="T7" s="3">
        <v>3</v>
      </c>
      <c r="U7" s="3">
        <v>2.9</v>
      </c>
      <c r="V7" s="3">
        <f>10-((SUM(R7:U7)-MIN(R7:U7)-MAX(R7:U7))/2)</f>
        <v>7.3000000000000007</v>
      </c>
      <c r="W7" s="3">
        <v>0</v>
      </c>
      <c r="X7" s="4">
        <f t="shared" ref="X7:X25" si="0">Q7+V7-W7</f>
        <v>11.100000000000001</v>
      </c>
      <c r="Y7" s="3">
        <v>7.7</v>
      </c>
      <c r="Z7" s="3">
        <v>4.5999999999999996</v>
      </c>
      <c r="AA7" s="3">
        <v>4</v>
      </c>
      <c r="AB7" s="3">
        <v>3.9</v>
      </c>
      <c r="AC7" s="3">
        <v>4.5999999999999996</v>
      </c>
      <c r="AD7" s="3">
        <f>10-((SUM(Z7:AC7)-MIN(Z7:AC7)-MAX(Z7:AC7))/2)</f>
        <v>5.6999999999999993</v>
      </c>
      <c r="AE7" s="3">
        <v>0</v>
      </c>
      <c r="AF7" s="4">
        <f t="shared" ref="AF7:AF25" si="1">Y7+AD7-AE7</f>
        <v>13.399999999999999</v>
      </c>
      <c r="AG7" s="3">
        <v>9</v>
      </c>
      <c r="AH7" s="3">
        <v>4.8</v>
      </c>
      <c r="AI7" s="3">
        <v>4.5</v>
      </c>
      <c r="AJ7" s="3">
        <v>5.9</v>
      </c>
      <c r="AK7" s="3">
        <v>5.6</v>
      </c>
      <c r="AL7" s="3">
        <f>10-((SUM(AH7:AK7)-MIN(AH7:AK7)-MAX(AH7:AK7))/2)</f>
        <v>4.8</v>
      </c>
      <c r="AM7" s="3">
        <v>0.3</v>
      </c>
      <c r="AN7" s="4">
        <f t="shared" ref="AN7:AN25" si="2">AG7+AL7-AM7</f>
        <v>13.5</v>
      </c>
      <c r="AO7" s="4">
        <f t="shared" ref="AO7:AO25" si="3">P7+X7+AF7+AN7</f>
        <v>55.45</v>
      </c>
    </row>
    <row r="8" spans="1:43">
      <c r="H8" s="3">
        <v>8</v>
      </c>
      <c r="I8" s="3">
        <v>1.7</v>
      </c>
      <c r="J8" s="3">
        <v>1.4</v>
      </c>
      <c r="K8" s="3">
        <v>1.4</v>
      </c>
      <c r="L8" s="3">
        <v>1.3</v>
      </c>
      <c r="M8" s="3">
        <f t="shared" ref="M8:M49" si="4">10-((SUM(I8:L8)-MIN(I8:L8)-MAX(I8:L8))/2)</f>
        <v>8.6</v>
      </c>
      <c r="N8" s="3">
        <v>0</v>
      </c>
      <c r="O8" s="3">
        <f t="shared" ref="O8:O50" si="5">H8+M8-N8</f>
        <v>16.600000000000001</v>
      </c>
      <c r="P8" s="4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3"/>
      <c r="AC8" s="3"/>
      <c r="AD8" s="3"/>
      <c r="AE8" s="3"/>
      <c r="AF8" s="4"/>
      <c r="AG8" s="3"/>
      <c r="AH8" s="3"/>
      <c r="AI8" s="3"/>
      <c r="AJ8" s="3"/>
      <c r="AK8" s="3"/>
      <c r="AL8" s="3"/>
      <c r="AM8" s="3"/>
      <c r="AN8" s="4"/>
      <c r="AO8" s="4"/>
    </row>
    <row r="9" spans="1:43">
      <c r="B9">
        <v>885593</v>
      </c>
      <c r="C9">
        <v>3198</v>
      </c>
      <c r="D9" t="s">
        <v>32</v>
      </c>
      <c r="E9">
        <v>2009</v>
      </c>
      <c r="F9" t="s">
        <v>33</v>
      </c>
      <c r="G9" t="s">
        <v>34</v>
      </c>
      <c r="H9" s="3">
        <v>0</v>
      </c>
      <c r="I9" s="3"/>
      <c r="J9" s="3"/>
      <c r="K9" s="3"/>
      <c r="L9" s="3"/>
      <c r="M9" s="3">
        <v>0</v>
      </c>
      <c r="N9" s="3">
        <v>0</v>
      </c>
      <c r="O9" s="3">
        <f t="shared" si="5"/>
        <v>0</v>
      </c>
      <c r="P9" s="4">
        <f>(O9+O10)/2</f>
        <v>0</v>
      </c>
      <c r="Q9" s="3"/>
      <c r="R9" s="3"/>
      <c r="S9" s="3"/>
      <c r="T9" s="3"/>
      <c r="U9" s="3"/>
      <c r="V9" s="3">
        <v>0</v>
      </c>
      <c r="W9" s="3">
        <v>0</v>
      </c>
      <c r="X9" s="4">
        <f t="shared" si="0"/>
        <v>0</v>
      </c>
      <c r="Y9" s="3">
        <v>0</v>
      </c>
      <c r="Z9" s="3"/>
      <c r="AA9" s="3"/>
      <c r="AB9" s="3"/>
      <c r="AC9" s="3"/>
      <c r="AD9" s="3">
        <v>0</v>
      </c>
      <c r="AE9" s="3">
        <v>0</v>
      </c>
      <c r="AF9" s="4">
        <f t="shared" si="1"/>
        <v>0</v>
      </c>
      <c r="AG9" s="3"/>
      <c r="AH9" s="3"/>
      <c r="AI9" s="3"/>
      <c r="AJ9" s="3"/>
      <c r="AK9" s="3"/>
      <c r="AL9" s="3">
        <v>0</v>
      </c>
      <c r="AM9" s="3">
        <v>0</v>
      </c>
      <c r="AN9" s="4">
        <f t="shared" si="2"/>
        <v>0</v>
      </c>
      <c r="AO9" s="4">
        <f t="shared" si="3"/>
        <v>0</v>
      </c>
    </row>
    <row r="10" spans="1:43">
      <c r="H10" s="3">
        <v>0</v>
      </c>
      <c r="I10" s="3"/>
      <c r="J10" s="3"/>
      <c r="K10" s="3"/>
      <c r="L10" s="3"/>
      <c r="M10" s="3">
        <v>0</v>
      </c>
      <c r="N10" s="3">
        <v>0</v>
      </c>
      <c r="O10" s="3">
        <f t="shared" si="5"/>
        <v>0</v>
      </c>
      <c r="P10" s="4"/>
      <c r="Q10" s="3"/>
      <c r="R10" s="3"/>
      <c r="S10" s="3"/>
      <c r="T10" s="3"/>
      <c r="U10" s="3"/>
      <c r="V10" s="3"/>
      <c r="W10" s="3"/>
      <c r="X10" s="4"/>
      <c r="Y10" s="3"/>
      <c r="Z10" s="3"/>
      <c r="AA10" s="3"/>
      <c r="AB10" s="3"/>
      <c r="AC10" s="3"/>
      <c r="AD10" s="3"/>
      <c r="AE10" s="3"/>
      <c r="AF10" s="4"/>
      <c r="AG10" s="3"/>
      <c r="AH10" s="3"/>
      <c r="AI10" s="3"/>
      <c r="AJ10" s="3"/>
      <c r="AK10" s="3"/>
      <c r="AL10" s="3"/>
      <c r="AM10" s="3"/>
      <c r="AN10" s="4"/>
      <c r="AO10" s="4"/>
    </row>
    <row r="11" spans="1:43">
      <c r="B11">
        <v>774448</v>
      </c>
      <c r="C11">
        <v>9512</v>
      </c>
      <c r="D11" t="s">
        <v>25</v>
      </c>
      <c r="E11">
        <v>2009</v>
      </c>
      <c r="F11" t="s">
        <v>26</v>
      </c>
      <c r="G11" t="s">
        <v>27</v>
      </c>
      <c r="H11" s="3">
        <v>10</v>
      </c>
      <c r="I11" s="3">
        <v>1.7</v>
      </c>
      <c r="J11" s="3">
        <v>1.3</v>
      </c>
      <c r="K11" s="3">
        <v>1.9</v>
      </c>
      <c r="L11" s="3">
        <v>1.9</v>
      </c>
      <c r="M11" s="3">
        <f t="shared" si="4"/>
        <v>8.1999999999999993</v>
      </c>
      <c r="N11" s="3">
        <v>0</v>
      </c>
      <c r="O11" s="3">
        <f t="shared" si="5"/>
        <v>18.2</v>
      </c>
      <c r="P11" s="4">
        <f>(O11+O12)/2</f>
        <v>18.25</v>
      </c>
      <c r="Q11" s="3">
        <v>6.7</v>
      </c>
      <c r="R11" s="3">
        <v>5.5</v>
      </c>
      <c r="S11" s="3">
        <v>5.3</v>
      </c>
      <c r="T11" s="3">
        <v>5.9</v>
      </c>
      <c r="U11" s="3">
        <v>5.4</v>
      </c>
      <c r="V11" s="3">
        <f t="shared" ref="V11:V23" si="6">10-((SUM(R11:U11)-MIN(R11:U11)-MAX(R11:U11))/2)</f>
        <v>4.55</v>
      </c>
      <c r="W11" s="3">
        <v>0</v>
      </c>
      <c r="X11" s="4">
        <f t="shared" si="0"/>
        <v>11.25</v>
      </c>
      <c r="Y11" s="3">
        <v>6.7</v>
      </c>
      <c r="Z11" s="3">
        <v>4.8</v>
      </c>
      <c r="AA11" s="3">
        <v>4.2</v>
      </c>
      <c r="AB11" s="3">
        <v>4.5999999999999996</v>
      </c>
      <c r="AC11" s="3">
        <v>4.9000000000000004</v>
      </c>
      <c r="AD11" s="3">
        <f t="shared" ref="AD11:AD23" si="7">10-((SUM(Z11:AC11)-MIN(Z11:AC11)-MAX(Z11:AC11))/2)</f>
        <v>5.3</v>
      </c>
      <c r="AE11" s="3">
        <v>0</v>
      </c>
      <c r="AF11" s="4">
        <f t="shared" si="1"/>
        <v>12</v>
      </c>
      <c r="AG11" s="3">
        <v>9.6</v>
      </c>
      <c r="AH11" s="3">
        <v>3.4</v>
      </c>
      <c r="AI11" s="3">
        <v>4</v>
      </c>
      <c r="AJ11" s="3">
        <v>4</v>
      </c>
      <c r="AK11" s="3">
        <v>3.6</v>
      </c>
      <c r="AL11" s="3">
        <f t="shared" ref="AL11:AL23" si="8">10-((SUM(AH11:AK11)-MIN(AH11:AK11)-MAX(AH11:AK11))/2)</f>
        <v>6.2</v>
      </c>
      <c r="AM11" s="3">
        <v>0</v>
      </c>
      <c r="AN11" s="4">
        <f t="shared" si="2"/>
        <v>15.8</v>
      </c>
      <c r="AO11" s="4">
        <f t="shared" si="3"/>
        <v>57.3</v>
      </c>
    </row>
    <row r="12" spans="1:43">
      <c r="H12" s="3">
        <v>10</v>
      </c>
      <c r="I12" s="3">
        <v>1.5</v>
      </c>
      <c r="J12" s="3">
        <v>1.8</v>
      </c>
      <c r="K12" s="3">
        <v>1.6</v>
      </c>
      <c r="L12" s="3">
        <v>1.8</v>
      </c>
      <c r="M12" s="3">
        <f t="shared" si="4"/>
        <v>8.3000000000000007</v>
      </c>
      <c r="N12" s="3">
        <v>0</v>
      </c>
      <c r="O12" s="3">
        <f t="shared" si="5"/>
        <v>18.3</v>
      </c>
      <c r="P12" s="4"/>
      <c r="Q12" s="3"/>
      <c r="R12" s="3"/>
      <c r="S12" s="3"/>
      <c r="T12" s="3"/>
      <c r="U12" s="3"/>
      <c r="V12" s="3"/>
      <c r="W12" s="3"/>
      <c r="X12" s="4"/>
      <c r="Y12" s="3"/>
      <c r="Z12" s="3"/>
      <c r="AA12" s="3"/>
      <c r="AB12" s="3"/>
      <c r="AC12" s="3"/>
      <c r="AD12" s="3"/>
      <c r="AE12" s="3"/>
      <c r="AF12" s="4"/>
      <c r="AG12" s="3"/>
      <c r="AH12" s="3"/>
      <c r="AI12" s="3"/>
      <c r="AJ12" s="3"/>
      <c r="AK12" s="3"/>
      <c r="AL12" s="3"/>
      <c r="AM12" s="3"/>
      <c r="AN12" s="4"/>
      <c r="AO12" s="4"/>
    </row>
    <row r="13" spans="1:43">
      <c r="B13">
        <v>620518</v>
      </c>
      <c r="C13">
        <v>9512</v>
      </c>
      <c r="D13" t="s">
        <v>28</v>
      </c>
      <c r="E13">
        <v>2010</v>
      </c>
      <c r="F13" t="s">
        <v>26</v>
      </c>
      <c r="G13" t="s">
        <v>27</v>
      </c>
      <c r="H13" s="3">
        <v>10</v>
      </c>
      <c r="I13" s="3">
        <v>1.6</v>
      </c>
      <c r="J13" s="3">
        <v>1.4</v>
      </c>
      <c r="K13" s="3">
        <v>1.4</v>
      </c>
      <c r="L13" s="3">
        <v>1.4</v>
      </c>
      <c r="M13" s="3">
        <f t="shared" si="4"/>
        <v>8.6</v>
      </c>
      <c r="N13" s="3">
        <v>0</v>
      </c>
      <c r="O13" s="3">
        <f t="shared" si="5"/>
        <v>18.600000000000001</v>
      </c>
      <c r="P13" s="4">
        <f>(O13+O14)/2</f>
        <v>18.774999999999999</v>
      </c>
      <c r="Q13" s="3">
        <v>9.5</v>
      </c>
      <c r="R13" s="3">
        <v>3.3</v>
      </c>
      <c r="S13" s="3">
        <v>3.4</v>
      </c>
      <c r="T13" s="3">
        <v>3.4</v>
      </c>
      <c r="U13" s="3">
        <v>3.1</v>
      </c>
      <c r="V13" s="3">
        <f t="shared" si="6"/>
        <v>6.65</v>
      </c>
      <c r="W13" s="3">
        <v>0</v>
      </c>
      <c r="X13" s="4">
        <f t="shared" si="0"/>
        <v>16.149999999999999</v>
      </c>
      <c r="Y13" s="3">
        <v>9</v>
      </c>
      <c r="Z13" s="3">
        <v>3.8</v>
      </c>
      <c r="AA13" s="3">
        <v>3.9</v>
      </c>
      <c r="AB13" s="3">
        <v>3.6</v>
      </c>
      <c r="AC13" s="3">
        <v>3.6</v>
      </c>
      <c r="AD13" s="3">
        <f t="shared" si="7"/>
        <v>6.3000000000000007</v>
      </c>
      <c r="AE13" s="3">
        <v>0</v>
      </c>
      <c r="AF13" s="4">
        <f t="shared" si="1"/>
        <v>15.3</v>
      </c>
      <c r="AG13" s="3">
        <v>10</v>
      </c>
      <c r="AH13" s="3">
        <v>2.4</v>
      </c>
      <c r="AI13" s="3">
        <v>2.5</v>
      </c>
      <c r="AJ13" s="3">
        <v>3</v>
      </c>
      <c r="AK13" s="3">
        <v>2.6</v>
      </c>
      <c r="AL13" s="3">
        <f t="shared" si="8"/>
        <v>7.45</v>
      </c>
      <c r="AM13" s="3">
        <v>0</v>
      </c>
      <c r="AN13" s="4">
        <f t="shared" si="2"/>
        <v>17.45</v>
      </c>
      <c r="AO13" s="4">
        <f t="shared" si="3"/>
        <v>67.674999999999997</v>
      </c>
    </row>
    <row r="14" spans="1:43">
      <c r="H14" s="3">
        <v>10</v>
      </c>
      <c r="I14" s="3">
        <v>1.3</v>
      </c>
      <c r="J14" s="3">
        <v>0.9</v>
      </c>
      <c r="K14" s="3">
        <v>0.8</v>
      </c>
      <c r="L14" s="3">
        <v>1.2</v>
      </c>
      <c r="M14" s="3">
        <f t="shared" si="4"/>
        <v>8.9499999999999993</v>
      </c>
      <c r="N14" s="3">
        <v>0</v>
      </c>
      <c r="O14" s="3">
        <f t="shared" si="5"/>
        <v>18.95</v>
      </c>
      <c r="P14" s="4"/>
      <c r="Q14" s="3"/>
      <c r="R14" s="3"/>
      <c r="S14" s="3"/>
      <c r="T14" s="3"/>
      <c r="U14" s="3"/>
      <c r="V14" s="3"/>
      <c r="W14" s="3"/>
      <c r="X14" s="4"/>
      <c r="Y14" s="3"/>
      <c r="Z14" s="3"/>
      <c r="AA14" s="3"/>
      <c r="AB14" s="3"/>
      <c r="AC14" s="3"/>
      <c r="AD14" s="3"/>
      <c r="AE14" s="3"/>
      <c r="AF14" s="4"/>
      <c r="AG14" s="3"/>
      <c r="AH14" s="3"/>
      <c r="AI14" s="3"/>
      <c r="AJ14" s="3"/>
      <c r="AK14" s="3"/>
      <c r="AL14" s="3"/>
      <c r="AM14" s="3"/>
      <c r="AN14" s="4"/>
      <c r="AO14" s="4"/>
    </row>
    <row r="15" spans="1:43">
      <c r="B15">
        <v>281860</v>
      </c>
      <c r="C15">
        <v>7791</v>
      </c>
      <c r="D15" t="s">
        <v>59</v>
      </c>
      <c r="E15">
        <v>2008</v>
      </c>
      <c r="F15" t="s">
        <v>60</v>
      </c>
      <c r="G15" t="s">
        <v>61</v>
      </c>
      <c r="H15" s="3">
        <v>10</v>
      </c>
      <c r="I15" s="3">
        <v>1.5</v>
      </c>
      <c r="J15" s="3">
        <v>1.5</v>
      </c>
      <c r="K15" s="3">
        <v>1.3</v>
      </c>
      <c r="L15" s="3">
        <v>1.3</v>
      </c>
      <c r="M15" s="3">
        <f t="shared" si="4"/>
        <v>8.6</v>
      </c>
      <c r="N15" s="3">
        <v>0</v>
      </c>
      <c r="O15" s="3">
        <f t="shared" si="5"/>
        <v>18.600000000000001</v>
      </c>
      <c r="P15" s="4">
        <f>(O15+O16)/2</f>
        <v>18.475000000000001</v>
      </c>
      <c r="Q15" s="3">
        <v>6.7</v>
      </c>
      <c r="R15" s="3">
        <v>4.3</v>
      </c>
      <c r="S15" s="3">
        <v>4</v>
      </c>
      <c r="T15" s="3">
        <v>5.0999999999999996</v>
      </c>
      <c r="U15" s="3">
        <v>4.8</v>
      </c>
      <c r="V15" s="3">
        <f t="shared" si="6"/>
        <v>5.45</v>
      </c>
      <c r="W15" s="3">
        <v>0</v>
      </c>
      <c r="X15" s="4">
        <f t="shared" si="0"/>
        <v>12.15</v>
      </c>
      <c r="Y15" s="3">
        <v>6.7</v>
      </c>
      <c r="Z15" s="3">
        <v>3</v>
      </c>
      <c r="AA15" s="3">
        <v>3</v>
      </c>
      <c r="AB15" s="3">
        <v>2.6</v>
      </c>
      <c r="AC15" s="3">
        <v>2.7</v>
      </c>
      <c r="AD15" s="3">
        <f t="shared" si="7"/>
        <v>7.1499999999999995</v>
      </c>
      <c r="AE15" s="3">
        <v>0</v>
      </c>
      <c r="AF15" s="4">
        <f t="shared" si="1"/>
        <v>13.85</v>
      </c>
      <c r="AG15" s="3">
        <v>9.6</v>
      </c>
      <c r="AH15" s="3">
        <v>3.7</v>
      </c>
      <c r="AI15" s="3">
        <v>4.0999999999999996</v>
      </c>
      <c r="AJ15" s="3">
        <v>4.8</v>
      </c>
      <c r="AK15" s="3">
        <v>4.5</v>
      </c>
      <c r="AL15" s="3">
        <f t="shared" si="8"/>
        <v>5.6999999999999993</v>
      </c>
      <c r="AM15" s="3">
        <v>0</v>
      </c>
      <c r="AN15" s="4">
        <f t="shared" si="2"/>
        <v>15.299999999999999</v>
      </c>
      <c r="AO15" s="4">
        <f t="shared" si="3"/>
        <v>59.774999999999999</v>
      </c>
    </row>
    <row r="16" spans="1:43">
      <c r="H16" s="3">
        <v>10</v>
      </c>
      <c r="I16" s="3">
        <v>1.7</v>
      </c>
      <c r="J16" s="3">
        <v>1.6</v>
      </c>
      <c r="K16" s="3">
        <v>1.6</v>
      </c>
      <c r="L16" s="3">
        <v>1.7</v>
      </c>
      <c r="M16" s="3">
        <f t="shared" si="4"/>
        <v>8.35</v>
      </c>
      <c r="N16" s="3">
        <v>0</v>
      </c>
      <c r="O16" s="3">
        <f t="shared" si="5"/>
        <v>18.350000000000001</v>
      </c>
      <c r="P16" s="4"/>
      <c r="Q16" s="3"/>
      <c r="R16" s="3"/>
      <c r="S16" s="3"/>
      <c r="T16" s="3"/>
      <c r="U16" s="3"/>
      <c r="V16" s="3"/>
      <c r="W16" s="3"/>
      <c r="X16" s="4"/>
      <c r="Y16" s="3"/>
      <c r="Z16" s="3"/>
      <c r="AA16" s="3"/>
      <c r="AB16" s="3"/>
      <c r="AC16" s="3"/>
      <c r="AD16" s="3"/>
      <c r="AE16" s="3"/>
      <c r="AF16" s="4"/>
      <c r="AG16" s="3"/>
      <c r="AH16" s="3"/>
      <c r="AI16" s="3"/>
      <c r="AJ16" s="3"/>
      <c r="AK16" s="3"/>
      <c r="AL16" s="3"/>
      <c r="AM16" s="3"/>
      <c r="AN16" s="4"/>
      <c r="AO16" s="4"/>
    </row>
    <row r="17" spans="1:41">
      <c r="B17">
        <v>134220</v>
      </c>
      <c r="C17">
        <v>8537</v>
      </c>
      <c r="D17" t="s">
        <v>29</v>
      </c>
      <c r="E17">
        <v>2010</v>
      </c>
      <c r="F17" t="s">
        <v>30</v>
      </c>
      <c r="G17" t="s">
        <v>31</v>
      </c>
      <c r="H17" s="3">
        <v>10</v>
      </c>
      <c r="I17" s="3">
        <v>1.1000000000000001</v>
      </c>
      <c r="J17" s="3">
        <v>1</v>
      </c>
      <c r="K17" s="3">
        <v>1</v>
      </c>
      <c r="L17" s="3">
        <v>1.1000000000000001</v>
      </c>
      <c r="M17" s="3">
        <f t="shared" si="4"/>
        <v>8.9499999999999993</v>
      </c>
      <c r="N17" s="3">
        <v>0</v>
      </c>
      <c r="O17" s="3">
        <f t="shared" si="5"/>
        <v>18.95</v>
      </c>
      <c r="P17" s="4">
        <f>(O17+O18)/2</f>
        <v>19.074999999999999</v>
      </c>
      <c r="Q17" s="3">
        <v>6.7</v>
      </c>
      <c r="R17" s="3">
        <v>1.4</v>
      </c>
      <c r="S17" s="3">
        <v>1.6</v>
      </c>
      <c r="T17" s="3">
        <v>1.5</v>
      </c>
      <c r="U17" s="3">
        <v>1.5</v>
      </c>
      <c r="V17" s="3">
        <f t="shared" si="6"/>
        <v>8.5</v>
      </c>
      <c r="W17" s="3">
        <v>0</v>
      </c>
      <c r="X17" s="4">
        <f t="shared" si="0"/>
        <v>15.2</v>
      </c>
      <c r="Y17" s="3">
        <v>10</v>
      </c>
      <c r="Z17" s="3">
        <v>2.7</v>
      </c>
      <c r="AA17" s="3">
        <v>2.7</v>
      </c>
      <c r="AB17" s="3">
        <v>2.2000000000000002</v>
      </c>
      <c r="AC17" s="3">
        <v>2.2000000000000002</v>
      </c>
      <c r="AD17" s="3">
        <f t="shared" si="7"/>
        <v>7.55</v>
      </c>
      <c r="AE17" s="3">
        <v>0</v>
      </c>
      <c r="AF17" s="4">
        <f t="shared" si="1"/>
        <v>17.55</v>
      </c>
      <c r="AG17" s="3">
        <v>10</v>
      </c>
      <c r="AH17" s="3">
        <v>1.8</v>
      </c>
      <c r="AI17" s="3">
        <v>2.2999999999999998</v>
      </c>
      <c r="AJ17" s="3">
        <v>1.3</v>
      </c>
      <c r="AK17" s="3">
        <v>1.4</v>
      </c>
      <c r="AL17" s="3">
        <f t="shared" si="8"/>
        <v>8.4</v>
      </c>
      <c r="AM17" s="3">
        <v>0</v>
      </c>
      <c r="AN17" s="4">
        <f t="shared" si="2"/>
        <v>18.399999999999999</v>
      </c>
      <c r="AO17" s="4">
        <f t="shared" si="3"/>
        <v>70.224999999999994</v>
      </c>
    </row>
    <row r="18" spans="1:41">
      <c r="H18" s="3">
        <v>10</v>
      </c>
      <c r="I18" s="3">
        <v>0.8</v>
      </c>
      <c r="J18" s="3">
        <v>0.8</v>
      </c>
      <c r="K18" s="3">
        <v>0.8</v>
      </c>
      <c r="L18" s="3">
        <v>0.9</v>
      </c>
      <c r="M18" s="3">
        <f t="shared" si="4"/>
        <v>9.1999999999999993</v>
      </c>
      <c r="N18" s="3">
        <v>0</v>
      </c>
      <c r="O18" s="3">
        <f t="shared" si="5"/>
        <v>19.2</v>
      </c>
      <c r="P18" s="4"/>
      <c r="Q18" s="3"/>
      <c r="R18" s="3"/>
      <c r="S18" s="3"/>
      <c r="T18" s="3"/>
      <c r="U18" s="3"/>
      <c r="V18" s="3"/>
      <c r="W18" s="3"/>
      <c r="X18" s="4"/>
      <c r="Y18" s="3"/>
      <c r="Z18" s="3"/>
      <c r="AA18" s="3"/>
      <c r="AB18" s="3"/>
      <c r="AC18" s="3"/>
      <c r="AD18" s="3"/>
      <c r="AE18" s="3"/>
      <c r="AF18" s="4"/>
      <c r="AG18" s="3"/>
      <c r="AH18" s="3"/>
      <c r="AI18" s="3"/>
      <c r="AJ18" s="3"/>
      <c r="AK18" s="3"/>
      <c r="AL18" s="3"/>
      <c r="AM18" s="3"/>
      <c r="AN18" s="4"/>
      <c r="AO18" s="4"/>
    </row>
    <row r="19" spans="1:41">
      <c r="B19">
        <v>609196</v>
      </c>
      <c r="C19">
        <v>5965</v>
      </c>
      <c r="D19" t="s">
        <v>57</v>
      </c>
      <c r="E19">
        <v>2011</v>
      </c>
      <c r="F19" t="s">
        <v>51</v>
      </c>
      <c r="G19" t="s">
        <v>56</v>
      </c>
      <c r="H19" s="3">
        <v>10</v>
      </c>
      <c r="I19" s="3">
        <v>2.8</v>
      </c>
      <c r="J19" s="3">
        <v>2.4</v>
      </c>
      <c r="K19" s="3">
        <v>2.4</v>
      </c>
      <c r="L19" s="3">
        <v>2.6</v>
      </c>
      <c r="M19" s="3">
        <f t="shared" si="4"/>
        <v>7.5</v>
      </c>
      <c r="N19" s="3">
        <v>0</v>
      </c>
      <c r="O19" s="3">
        <f t="shared" si="5"/>
        <v>17.5</v>
      </c>
      <c r="P19" s="4">
        <f>(O19+O20)/2</f>
        <v>16.649999999999999</v>
      </c>
      <c r="Q19" s="3">
        <v>3.7</v>
      </c>
      <c r="R19" s="3">
        <v>2.4</v>
      </c>
      <c r="S19" s="3">
        <v>2.2000000000000002</v>
      </c>
      <c r="T19" s="3">
        <v>3.5</v>
      </c>
      <c r="U19" s="3">
        <v>2.8</v>
      </c>
      <c r="V19" s="3">
        <f t="shared" si="6"/>
        <v>7.4</v>
      </c>
      <c r="W19" s="3">
        <v>0</v>
      </c>
      <c r="X19" s="4">
        <f t="shared" si="0"/>
        <v>11.100000000000001</v>
      </c>
      <c r="Y19" s="3">
        <v>7.7</v>
      </c>
      <c r="Z19" s="3">
        <v>4.5999999999999996</v>
      </c>
      <c r="AA19" s="3">
        <v>3.6</v>
      </c>
      <c r="AB19" s="3">
        <v>4.2</v>
      </c>
      <c r="AC19" s="3">
        <v>3.4</v>
      </c>
      <c r="AD19" s="3">
        <f t="shared" si="7"/>
        <v>6.1000000000000005</v>
      </c>
      <c r="AE19" s="3">
        <v>0</v>
      </c>
      <c r="AF19" s="4">
        <f t="shared" si="1"/>
        <v>13.8</v>
      </c>
      <c r="AG19" s="3">
        <v>8.6</v>
      </c>
      <c r="AH19" s="3">
        <v>5.5</v>
      </c>
      <c r="AI19" s="3">
        <v>5.8</v>
      </c>
      <c r="AJ19" s="3">
        <v>6.8</v>
      </c>
      <c r="AK19" s="3">
        <v>5.8</v>
      </c>
      <c r="AL19" s="3">
        <f t="shared" si="8"/>
        <v>4.1999999999999993</v>
      </c>
      <c r="AM19" s="3">
        <v>0</v>
      </c>
      <c r="AN19" s="4">
        <f t="shared" si="2"/>
        <v>12.799999999999999</v>
      </c>
      <c r="AO19" s="4">
        <f t="shared" si="3"/>
        <v>54.349999999999994</v>
      </c>
    </row>
    <row r="20" spans="1:41">
      <c r="H20" s="3">
        <v>8</v>
      </c>
      <c r="I20" s="3">
        <v>2.2000000000000002</v>
      </c>
      <c r="J20" s="3">
        <v>2.2000000000000002</v>
      </c>
      <c r="K20" s="3">
        <v>2.2000000000000002</v>
      </c>
      <c r="L20" s="3">
        <v>2.8</v>
      </c>
      <c r="M20" s="3">
        <f t="shared" si="4"/>
        <v>7.8</v>
      </c>
      <c r="N20" s="3">
        <v>0</v>
      </c>
      <c r="O20" s="3">
        <f t="shared" si="5"/>
        <v>15.8</v>
      </c>
      <c r="P20" s="4"/>
      <c r="Q20" s="3"/>
      <c r="R20" s="3"/>
      <c r="S20" s="3"/>
      <c r="T20" s="3"/>
      <c r="U20" s="3"/>
      <c r="V20" s="3"/>
      <c r="W20" s="3"/>
      <c r="X20" s="4"/>
      <c r="Y20" s="3"/>
      <c r="Z20" s="3"/>
      <c r="AA20" s="3"/>
      <c r="AB20" s="3"/>
      <c r="AC20" s="3"/>
      <c r="AD20" s="3"/>
      <c r="AE20" s="3"/>
      <c r="AF20" s="4"/>
      <c r="AG20" s="3"/>
      <c r="AH20" s="3"/>
      <c r="AI20" s="3"/>
      <c r="AJ20" s="3"/>
      <c r="AK20" s="3"/>
      <c r="AL20" s="3"/>
      <c r="AM20" s="3"/>
      <c r="AN20" s="4"/>
      <c r="AO20" s="4"/>
    </row>
    <row r="21" spans="1:41">
      <c r="B21">
        <v>321968</v>
      </c>
      <c r="C21">
        <v>5965</v>
      </c>
      <c r="D21" t="s">
        <v>53</v>
      </c>
      <c r="E21">
        <v>2010</v>
      </c>
      <c r="F21" t="s">
        <v>51</v>
      </c>
      <c r="G21" t="s">
        <v>54</v>
      </c>
      <c r="H21" s="3">
        <v>10</v>
      </c>
      <c r="I21" s="3">
        <v>1.3</v>
      </c>
      <c r="J21" s="3">
        <v>1.4</v>
      </c>
      <c r="K21" s="3">
        <v>1.6</v>
      </c>
      <c r="L21" s="3">
        <v>1.3</v>
      </c>
      <c r="M21" s="3">
        <f t="shared" si="4"/>
        <v>8.65</v>
      </c>
      <c r="N21" s="3">
        <v>0</v>
      </c>
      <c r="O21" s="3">
        <f t="shared" si="5"/>
        <v>18.649999999999999</v>
      </c>
      <c r="P21" s="4">
        <f>(O21+O22)/2</f>
        <v>17.625</v>
      </c>
      <c r="Q21" s="3">
        <v>3.7</v>
      </c>
      <c r="R21" s="3">
        <v>2.8</v>
      </c>
      <c r="S21" s="3">
        <v>2.8</v>
      </c>
      <c r="T21" s="3">
        <v>2.8</v>
      </c>
      <c r="U21" s="3">
        <v>2.7</v>
      </c>
      <c r="V21" s="3">
        <f t="shared" si="6"/>
        <v>7.2000000000000011</v>
      </c>
      <c r="W21" s="3">
        <v>0</v>
      </c>
      <c r="X21" s="4">
        <f t="shared" si="0"/>
        <v>10.900000000000002</v>
      </c>
      <c r="Y21" s="3">
        <v>6.7</v>
      </c>
      <c r="Z21" s="3">
        <v>3.9</v>
      </c>
      <c r="AA21" s="3">
        <v>4</v>
      </c>
      <c r="AB21" s="3">
        <v>4.5</v>
      </c>
      <c r="AC21" s="3">
        <v>4</v>
      </c>
      <c r="AD21" s="3">
        <f t="shared" si="7"/>
        <v>6.0000000000000009</v>
      </c>
      <c r="AE21" s="3">
        <v>0</v>
      </c>
      <c r="AF21" s="4">
        <f t="shared" si="1"/>
        <v>12.700000000000001</v>
      </c>
      <c r="AG21" s="3">
        <v>10</v>
      </c>
      <c r="AH21" s="3">
        <v>5.7</v>
      </c>
      <c r="AI21" s="3">
        <v>6.1</v>
      </c>
      <c r="AJ21" s="3">
        <v>7.1</v>
      </c>
      <c r="AK21" s="3">
        <v>6.4</v>
      </c>
      <c r="AL21" s="3">
        <f t="shared" si="8"/>
        <v>3.7500000000000009</v>
      </c>
      <c r="AM21" s="3">
        <v>0</v>
      </c>
      <c r="AN21" s="4">
        <f t="shared" si="2"/>
        <v>13.75</v>
      </c>
      <c r="AO21" s="4">
        <f t="shared" si="3"/>
        <v>54.975000000000001</v>
      </c>
    </row>
    <row r="22" spans="1:41">
      <c r="H22" s="3">
        <v>8</v>
      </c>
      <c r="I22" s="3">
        <v>1.4</v>
      </c>
      <c r="J22" s="3">
        <v>1.6</v>
      </c>
      <c r="K22" s="3">
        <v>1.4</v>
      </c>
      <c r="L22" s="3">
        <v>1.4</v>
      </c>
      <c r="M22" s="3">
        <f t="shared" si="4"/>
        <v>8.6</v>
      </c>
      <c r="N22" s="3">
        <v>0</v>
      </c>
      <c r="O22" s="3">
        <f t="shared" si="5"/>
        <v>16.600000000000001</v>
      </c>
      <c r="P22" s="4"/>
      <c r="Q22" s="3"/>
      <c r="R22" s="3"/>
      <c r="S22" s="3"/>
      <c r="T22" s="3"/>
      <c r="U22" s="3"/>
      <c r="V22" s="3"/>
      <c r="W22" s="3"/>
      <c r="X22" s="4"/>
      <c r="Y22" s="3"/>
      <c r="Z22" s="3"/>
      <c r="AA22" s="3"/>
      <c r="AB22" s="3"/>
      <c r="AC22" s="3"/>
      <c r="AD22" s="3"/>
      <c r="AE22" s="3"/>
      <c r="AF22" s="4"/>
      <c r="AG22" s="3"/>
      <c r="AH22" s="3"/>
      <c r="AI22" s="3"/>
      <c r="AJ22" s="3"/>
      <c r="AK22" s="3"/>
      <c r="AL22" s="3"/>
      <c r="AM22" s="3"/>
      <c r="AN22" s="4"/>
      <c r="AO22" s="4"/>
    </row>
    <row r="23" spans="1:41">
      <c r="B23">
        <v>900893</v>
      </c>
      <c r="C23">
        <v>3198</v>
      </c>
      <c r="D23" t="s">
        <v>35</v>
      </c>
      <c r="E23">
        <v>2011</v>
      </c>
      <c r="F23" t="s">
        <v>33</v>
      </c>
      <c r="G23" t="s">
        <v>36</v>
      </c>
      <c r="H23" s="3">
        <v>10</v>
      </c>
      <c r="I23" s="3">
        <v>2.9</v>
      </c>
      <c r="J23" s="3">
        <v>1.9</v>
      </c>
      <c r="K23" s="3">
        <v>2.1</v>
      </c>
      <c r="L23" s="3">
        <v>3</v>
      </c>
      <c r="M23" s="3">
        <f t="shared" si="4"/>
        <v>7.5</v>
      </c>
      <c r="N23" s="3">
        <v>0</v>
      </c>
      <c r="O23" s="3">
        <f t="shared" si="5"/>
        <v>17.5</v>
      </c>
      <c r="P23" s="4">
        <f>(O23+O24)/2</f>
        <v>18.074999999999999</v>
      </c>
      <c r="Q23" s="3">
        <v>6.7</v>
      </c>
      <c r="R23" s="3">
        <v>3.3</v>
      </c>
      <c r="S23" s="3">
        <v>2.7</v>
      </c>
      <c r="T23" s="3">
        <v>3.5</v>
      </c>
      <c r="U23" s="3">
        <v>2.7</v>
      </c>
      <c r="V23" s="3">
        <f t="shared" si="6"/>
        <v>7</v>
      </c>
      <c r="W23" s="3">
        <v>0</v>
      </c>
      <c r="X23" s="4">
        <f t="shared" si="0"/>
        <v>13.7</v>
      </c>
      <c r="Y23" s="3">
        <v>10</v>
      </c>
      <c r="Z23" s="3">
        <v>5.5</v>
      </c>
      <c r="AA23" s="3">
        <v>5</v>
      </c>
      <c r="AB23" s="3">
        <v>4.8</v>
      </c>
      <c r="AC23" s="3">
        <v>4.7</v>
      </c>
      <c r="AD23" s="3">
        <f t="shared" si="7"/>
        <v>5.0999999999999996</v>
      </c>
      <c r="AE23" s="3">
        <v>0</v>
      </c>
      <c r="AF23" s="4">
        <f t="shared" si="1"/>
        <v>15.1</v>
      </c>
      <c r="AG23" s="3">
        <v>10</v>
      </c>
      <c r="AH23" s="3">
        <v>2.2000000000000002</v>
      </c>
      <c r="AI23" s="3">
        <v>2</v>
      </c>
      <c r="AJ23" s="3">
        <v>2.4</v>
      </c>
      <c r="AK23" s="3">
        <v>2.1</v>
      </c>
      <c r="AL23" s="3">
        <f t="shared" si="8"/>
        <v>7.8500000000000005</v>
      </c>
      <c r="AM23" s="3">
        <v>0</v>
      </c>
      <c r="AN23" s="4">
        <f t="shared" si="2"/>
        <v>17.850000000000001</v>
      </c>
      <c r="AO23" s="4">
        <f t="shared" si="3"/>
        <v>64.724999999999994</v>
      </c>
    </row>
    <row r="24" spans="1:41">
      <c r="H24" s="3">
        <v>10</v>
      </c>
      <c r="I24" s="3">
        <v>1.5</v>
      </c>
      <c r="J24" s="3">
        <v>1.3</v>
      </c>
      <c r="K24" s="3">
        <v>1.4</v>
      </c>
      <c r="L24" s="3">
        <v>1.2</v>
      </c>
      <c r="M24" s="3">
        <f t="shared" si="4"/>
        <v>8.65</v>
      </c>
      <c r="N24" s="3">
        <v>0</v>
      </c>
      <c r="O24" s="3">
        <f t="shared" si="5"/>
        <v>18.649999999999999</v>
      </c>
      <c r="P24" s="4"/>
      <c r="Q24" s="3"/>
      <c r="R24" s="3"/>
      <c r="S24" s="3"/>
      <c r="T24" s="3"/>
      <c r="U24" s="3"/>
      <c r="V24" s="3"/>
      <c r="W24" s="3"/>
      <c r="X24" s="4"/>
      <c r="Y24" s="3"/>
      <c r="Z24" s="3"/>
      <c r="AA24" s="3"/>
      <c r="AB24" s="3"/>
      <c r="AC24" s="3"/>
      <c r="AD24" s="3"/>
      <c r="AE24" s="3"/>
      <c r="AF24" s="4"/>
      <c r="AG24" s="3"/>
      <c r="AH24" s="3"/>
      <c r="AI24" s="3"/>
      <c r="AJ24" s="3"/>
      <c r="AK24" s="3"/>
      <c r="AL24" s="3"/>
      <c r="AM24" s="3"/>
      <c r="AN24" s="4"/>
      <c r="AO24" s="4"/>
    </row>
    <row r="25" spans="1:41">
      <c r="B25">
        <v>603970</v>
      </c>
      <c r="C25">
        <v>5965</v>
      </c>
      <c r="D25" t="s">
        <v>50</v>
      </c>
      <c r="E25">
        <v>2010</v>
      </c>
      <c r="F25" t="s">
        <v>51</v>
      </c>
      <c r="G25" t="s">
        <v>52</v>
      </c>
      <c r="H25" s="3">
        <v>0</v>
      </c>
      <c r="I25" s="3"/>
      <c r="J25" s="3"/>
      <c r="K25" s="3"/>
      <c r="L25" s="3"/>
      <c r="M25" s="3">
        <v>0</v>
      </c>
      <c r="N25" s="3">
        <v>0</v>
      </c>
      <c r="O25" s="3">
        <f t="shared" si="5"/>
        <v>0</v>
      </c>
      <c r="P25" s="4"/>
      <c r="Q25" s="3">
        <v>0</v>
      </c>
      <c r="R25" s="3"/>
      <c r="S25" s="3"/>
      <c r="T25" s="3"/>
      <c r="U25" s="3"/>
      <c r="V25" s="3">
        <v>0</v>
      </c>
      <c r="W25" s="3">
        <v>0</v>
      </c>
      <c r="X25" s="4">
        <f t="shared" si="0"/>
        <v>0</v>
      </c>
      <c r="Y25" s="3">
        <v>0</v>
      </c>
      <c r="Z25" s="3"/>
      <c r="AA25" s="3"/>
      <c r="AB25" s="3"/>
      <c r="AC25" s="3"/>
      <c r="AD25" s="3">
        <v>0</v>
      </c>
      <c r="AE25" s="3">
        <v>0</v>
      </c>
      <c r="AF25" s="4">
        <f t="shared" si="1"/>
        <v>0</v>
      </c>
      <c r="AG25" s="3"/>
      <c r="AH25" s="3"/>
      <c r="AI25" s="3"/>
      <c r="AJ25" s="3"/>
      <c r="AK25" s="3"/>
      <c r="AL25" s="3">
        <v>0</v>
      </c>
      <c r="AM25" s="3">
        <v>0</v>
      </c>
      <c r="AN25" s="4">
        <f t="shared" si="2"/>
        <v>0</v>
      </c>
      <c r="AO25" s="4">
        <f t="shared" si="3"/>
        <v>0</v>
      </c>
    </row>
    <row r="26" spans="1:41">
      <c r="H26" s="3">
        <v>0</v>
      </c>
      <c r="I26" s="3"/>
      <c r="J26" s="3"/>
      <c r="K26" s="3"/>
      <c r="L26" s="3"/>
      <c r="M26" s="3">
        <v>0</v>
      </c>
      <c r="N26" s="3">
        <v>0</v>
      </c>
      <c r="O26" s="3">
        <f t="shared" si="5"/>
        <v>0</v>
      </c>
      <c r="P26" s="4"/>
      <c r="Q26" s="3"/>
      <c r="R26" s="3"/>
      <c r="S26" s="3"/>
      <c r="T26" s="3"/>
      <c r="U26" s="3"/>
      <c r="V26" s="3"/>
      <c r="W26" s="3"/>
      <c r="X26" s="4"/>
      <c r="Y26" s="3"/>
      <c r="Z26" s="3"/>
      <c r="AA26" s="3"/>
      <c r="AB26" s="3"/>
      <c r="AC26" s="3"/>
      <c r="AD26" s="3"/>
      <c r="AE26" s="3"/>
      <c r="AF26" s="4"/>
      <c r="AG26" s="3"/>
      <c r="AH26" s="3"/>
      <c r="AI26" s="3"/>
      <c r="AJ26" s="3"/>
      <c r="AK26" s="3"/>
      <c r="AL26" s="3"/>
      <c r="AM26" s="3"/>
      <c r="AN26" s="4"/>
      <c r="AO26" s="4"/>
    </row>
    <row r="27" spans="1:41">
      <c r="H27" s="3"/>
      <c r="I27" s="3"/>
      <c r="J27" s="3"/>
      <c r="K27" s="3"/>
      <c r="L27" s="3"/>
      <c r="M27" s="3"/>
      <c r="N27" s="3"/>
      <c r="O27" s="3"/>
      <c r="P27" s="4"/>
      <c r="Q27" s="3"/>
      <c r="R27" s="3"/>
      <c r="S27" s="3"/>
      <c r="T27" s="3"/>
      <c r="U27" s="3"/>
      <c r="V27" s="3"/>
      <c r="W27" s="3"/>
      <c r="X27" s="4"/>
      <c r="Y27" s="3"/>
      <c r="Z27" s="3"/>
      <c r="AA27" s="3"/>
      <c r="AB27" s="3"/>
      <c r="AC27" s="3"/>
      <c r="AD27" s="3"/>
      <c r="AE27" s="3"/>
      <c r="AF27" s="4"/>
      <c r="AG27" s="3"/>
      <c r="AH27" s="3"/>
      <c r="AI27" s="3"/>
      <c r="AJ27" s="3"/>
      <c r="AK27" s="3"/>
      <c r="AL27" s="3"/>
      <c r="AM27" s="3"/>
      <c r="AN27" s="4"/>
      <c r="AO27" s="4"/>
    </row>
    <row r="28" spans="1:41">
      <c r="A28" t="s">
        <v>66</v>
      </c>
      <c r="H28" s="3"/>
      <c r="I28" s="3"/>
      <c r="J28" s="3"/>
      <c r="K28" s="3"/>
      <c r="L28" s="3"/>
      <c r="M28" s="3"/>
      <c r="N28" s="3"/>
      <c r="O28" s="3"/>
      <c r="P28" s="4"/>
      <c r="Q28" s="3"/>
      <c r="R28" s="3"/>
      <c r="S28" s="3"/>
      <c r="T28" s="3"/>
      <c r="U28" s="3"/>
      <c r="V28" s="3"/>
      <c r="W28" s="3"/>
      <c r="X28" s="4"/>
      <c r="Y28" s="3"/>
      <c r="Z28" s="3"/>
      <c r="AA28" s="3"/>
      <c r="AB28" s="3"/>
      <c r="AC28" s="3"/>
      <c r="AD28" s="3"/>
      <c r="AE28" s="3"/>
      <c r="AF28" s="4"/>
      <c r="AG28" s="3"/>
      <c r="AH28" s="3"/>
      <c r="AI28" s="3"/>
      <c r="AJ28" s="3"/>
      <c r="AK28" s="3"/>
      <c r="AL28" s="3"/>
      <c r="AM28" s="3"/>
      <c r="AN28" s="4"/>
      <c r="AO28" s="4"/>
    </row>
    <row r="29" spans="1:41">
      <c r="B29">
        <v>526366</v>
      </c>
      <c r="C29">
        <v>8116</v>
      </c>
      <c r="D29" t="s">
        <v>23</v>
      </c>
      <c r="E29">
        <v>2009</v>
      </c>
      <c r="F29" t="s">
        <v>21</v>
      </c>
      <c r="G29" t="s">
        <v>22</v>
      </c>
      <c r="H29" s="3">
        <v>10</v>
      </c>
      <c r="I29" s="3">
        <v>2</v>
      </c>
      <c r="J29" s="3">
        <v>1.7</v>
      </c>
      <c r="K29" s="3">
        <v>1.8</v>
      </c>
      <c r="L29" s="3">
        <v>1.7</v>
      </c>
      <c r="M29" s="3">
        <f t="shared" si="4"/>
        <v>8.25</v>
      </c>
      <c r="N29" s="3">
        <v>0</v>
      </c>
      <c r="O29" s="3">
        <f t="shared" si="5"/>
        <v>18.25</v>
      </c>
      <c r="P29" s="4">
        <f>(O29+O30)/2</f>
        <v>18.324999999999999</v>
      </c>
      <c r="Q29" s="3">
        <v>6.7</v>
      </c>
      <c r="R29" s="3">
        <v>2.2999999999999998</v>
      </c>
      <c r="S29" s="3">
        <v>2.1</v>
      </c>
      <c r="T29" s="3">
        <v>3.1</v>
      </c>
      <c r="U29" s="3">
        <v>2.6</v>
      </c>
      <c r="V29" s="3">
        <f>10-((SUM(R29:U29)-MIN(R29:U29)-MAX(R29:U29))/2)</f>
        <v>7.55</v>
      </c>
      <c r="W29" s="3">
        <v>0</v>
      </c>
      <c r="X29" s="4">
        <f t="shared" ref="X29:X49" si="9">Q29+V29-W29</f>
        <v>14.25</v>
      </c>
      <c r="Y29" s="3">
        <v>10</v>
      </c>
      <c r="Z29" s="3">
        <v>2.5</v>
      </c>
      <c r="AA29" s="3">
        <v>2.9</v>
      </c>
      <c r="AB29" s="3">
        <v>2.2000000000000002</v>
      </c>
      <c r="AC29" s="3">
        <v>2.2000000000000002</v>
      </c>
      <c r="AD29" s="3">
        <f>10-((SUM(Z29:AC29)-MIN(Z29:AC29)-MAX(Z29:AC29))/2)</f>
        <v>7.6499999999999995</v>
      </c>
      <c r="AE29" s="3">
        <v>0</v>
      </c>
      <c r="AF29" s="4">
        <f t="shared" ref="AF29:AF49" si="10">Y29+AD29-AE29</f>
        <v>17.649999999999999</v>
      </c>
      <c r="AG29" s="3">
        <v>10</v>
      </c>
      <c r="AH29" s="3">
        <v>2.2000000000000002</v>
      </c>
      <c r="AI29" s="3">
        <v>2</v>
      </c>
      <c r="AJ29" s="3">
        <v>2.4</v>
      </c>
      <c r="AK29" s="3">
        <v>2.4</v>
      </c>
      <c r="AL29" s="3">
        <f>10-((SUM(AH29:AK29)-MIN(AH29:AK29)-MAX(AH29:AK29))/2)</f>
        <v>7.7</v>
      </c>
      <c r="AM29" s="3">
        <v>0</v>
      </c>
      <c r="AN29" s="4">
        <f t="shared" ref="AN29:AN49" si="11">AG29+AL29-AM29</f>
        <v>17.7</v>
      </c>
      <c r="AO29" s="4">
        <f t="shared" ref="AO29:AO49" si="12">P29+X29+AF29+AN29</f>
        <v>67.924999999999997</v>
      </c>
    </row>
    <row r="30" spans="1:41">
      <c r="H30" s="3">
        <v>10</v>
      </c>
      <c r="I30" s="3">
        <v>1.6</v>
      </c>
      <c r="J30" s="3">
        <v>1.6</v>
      </c>
      <c r="K30" s="3">
        <v>1.5</v>
      </c>
      <c r="L30" s="3">
        <v>1.6</v>
      </c>
      <c r="M30" s="3">
        <f t="shared" si="4"/>
        <v>8.4</v>
      </c>
      <c r="N30" s="3">
        <v>0</v>
      </c>
      <c r="O30" s="3">
        <f t="shared" si="5"/>
        <v>18.399999999999999</v>
      </c>
      <c r="P30" s="4"/>
      <c r="Q30" s="3"/>
      <c r="R30" s="3"/>
      <c r="S30" s="3"/>
      <c r="T30" s="3"/>
      <c r="U30" s="3"/>
      <c r="V30" s="3"/>
      <c r="W30" s="3"/>
      <c r="X30" s="4"/>
      <c r="Y30" s="3"/>
      <c r="Z30" s="3"/>
      <c r="AA30" s="3"/>
      <c r="AB30" s="3"/>
      <c r="AC30" s="3"/>
      <c r="AD30" s="3"/>
      <c r="AE30" s="3"/>
      <c r="AF30" s="4"/>
      <c r="AG30" s="3"/>
      <c r="AH30" s="3"/>
      <c r="AI30" s="3"/>
      <c r="AJ30" s="3"/>
      <c r="AK30" s="3"/>
      <c r="AL30" s="3"/>
      <c r="AM30" s="3"/>
      <c r="AN30" s="4"/>
      <c r="AO30" s="4"/>
    </row>
    <row r="31" spans="1:41">
      <c r="B31">
        <v>850138</v>
      </c>
      <c r="C31">
        <v>4142</v>
      </c>
      <c r="D31" t="s">
        <v>47</v>
      </c>
      <c r="E31">
        <v>2011</v>
      </c>
      <c r="F31" t="s">
        <v>42</v>
      </c>
      <c r="G31" t="s">
        <v>43</v>
      </c>
      <c r="H31" s="3">
        <v>10</v>
      </c>
      <c r="I31" s="3">
        <v>1.4</v>
      </c>
      <c r="J31" s="3">
        <v>1.1000000000000001</v>
      </c>
      <c r="K31" s="3">
        <v>1.4</v>
      </c>
      <c r="L31" s="3">
        <v>1.4</v>
      </c>
      <c r="M31" s="3">
        <f t="shared" si="4"/>
        <v>8.6</v>
      </c>
      <c r="N31" s="3">
        <v>0</v>
      </c>
      <c r="O31" s="3">
        <f t="shared" si="5"/>
        <v>18.600000000000001</v>
      </c>
      <c r="P31" s="4">
        <f>(O31+O32)/2</f>
        <v>18.825000000000003</v>
      </c>
      <c r="Q31" s="3">
        <v>6.7</v>
      </c>
      <c r="R31" s="3">
        <v>3.3</v>
      </c>
      <c r="S31" s="3">
        <v>2.8</v>
      </c>
      <c r="T31" s="3">
        <v>3.8</v>
      </c>
      <c r="U31" s="3">
        <v>3.7</v>
      </c>
      <c r="V31" s="3">
        <f t="shared" ref="V31:V49" si="13">10-((SUM(R31:U31)-MIN(R31:U31)-MAX(R31:U31))/2)</f>
        <v>6.5000000000000018</v>
      </c>
      <c r="W31" s="3">
        <v>0</v>
      </c>
      <c r="X31" s="4">
        <f t="shared" si="9"/>
        <v>13.200000000000003</v>
      </c>
      <c r="Y31" s="3">
        <v>9</v>
      </c>
      <c r="Z31" s="3">
        <v>5.5</v>
      </c>
      <c r="AA31" s="3">
        <v>5.4</v>
      </c>
      <c r="AB31" s="3">
        <v>5.2</v>
      </c>
      <c r="AC31" s="3">
        <v>4.9000000000000004</v>
      </c>
      <c r="AD31" s="3">
        <f t="shared" ref="AD31:AD49" si="14">10-((SUM(Z31:AC31)-MIN(Z31:AC31)-MAX(Z31:AC31))/2)</f>
        <v>4.6999999999999993</v>
      </c>
      <c r="AE31" s="3">
        <v>0</v>
      </c>
      <c r="AF31" s="4">
        <f t="shared" si="10"/>
        <v>13.7</v>
      </c>
      <c r="AG31" s="3">
        <v>9.6</v>
      </c>
      <c r="AH31" s="3">
        <v>1.6</v>
      </c>
      <c r="AI31" s="3">
        <v>1.8</v>
      </c>
      <c r="AJ31" s="3">
        <v>1.7</v>
      </c>
      <c r="AK31" s="3">
        <v>2.6</v>
      </c>
      <c r="AL31" s="3">
        <f t="shared" ref="AL31:AL49" si="15">10-((SUM(AH31:AK31)-MIN(AH31:AK31)-MAX(AH31:AK31))/2)</f>
        <v>8.25</v>
      </c>
      <c r="AM31" s="3">
        <v>0</v>
      </c>
      <c r="AN31" s="4">
        <f t="shared" si="11"/>
        <v>17.850000000000001</v>
      </c>
      <c r="AO31" s="4">
        <f t="shared" si="12"/>
        <v>63.57500000000001</v>
      </c>
    </row>
    <row r="32" spans="1:41">
      <c r="H32" s="3">
        <v>10</v>
      </c>
      <c r="I32" s="3">
        <v>1.1000000000000001</v>
      </c>
      <c r="J32" s="3">
        <v>1</v>
      </c>
      <c r="K32" s="3">
        <v>0.9</v>
      </c>
      <c r="L32" s="3">
        <v>0.9</v>
      </c>
      <c r="M32" s="3">
        <f t="shared" si="4"/>
        <v>9.0500000000000007</v>
      </c>
      <c r="N32" s="3">
        <v>0</v>
      </c>
      <c r="O32" s="3">
        <f t="shared" si="5"/>
        <v>19.05</v>
      </c>
      <c r="P32" s="4"/>
      <c r="Q32" s="3"/>
      <c r="R32" s="3"/>
      <c r="S32" s="3"/>
      <c r="T32" s="3"/>
      <c r="U32" s="3"/>
      <c r="V32" s="3"/>
      <c r="W32" s="3"/>
      <c r="X32" s="4"/>
      <c r="Y32" s="3"/>
      <c r="Z32" s="3"/>
      <c r="AA32" s="3"/>
      <c r="AB32" s="3"/>
      <c r="AC32" s="3"/>
      <c r="AD32" s="3"/>
      <c r="AE32" s="3"/>
      <c r="AF32" s="4"/>
      <c r="AG32" s="3"/>
      <c r="AH32" s="3"/>
      <c r="AI32" s="3"/>
      <c r="AJ32" s="3"/>
      <c r="AK32" s="3"/>
      <c r="AL32" s="3"/>
      <c r="AM32" s="3"/>
      <c r="AN32" s="4"/>
      <c r="AO32" s="4"/>
    </row>
    <row r="33" spans="2:43">
      <c r="B33">
        <v>475516</v>
      </c>
      <c r="C33">
        <v>4142</v>
      </c>
      <c r="D33" t="s">
        <v>41</v>
      </c>
      <c r="E33">
        <v>2011</v>
      </c>
      <c r="F33" t="s">
        <v>42</v>
      </c>
      <c r="G33" t="s">
        <v>43</v>
      </c>
      <c r="H33" s="3">
        <v>10</v>
      </c>
      <c r="I33" s="3">
        <v>1.4</v>
      </c>
      <c r="J33" s="3">
        <v>1.3</v>
      </c>
      <c r="K33" s="3">
        <v>1.4</v>
      </c>
      <c r="L33" s="3">
        <v>1.5</v>
      </c>
      <c r="M33" s="3">
        <f t="shared" si="4"/>
        <v>8.6</v>
      </c>
      <c r="N33" s="3">
        <v>0</v>
      </c>
      <c r="O33" s="3">
        <f t="shared" si="5"/>
        <v>18.600000000000001</v>
      </c>
      <c r="P33" s="4">
        <f>(O33+O34)/2</f>
        <v>18.649999999999999</v>
      </c>
      <c r="Q33" s="3">
        <v>6.7</v>
      </c>
      <c r="R33" s="3">
        <v>2.6</v>
      </c>
      <c r="S33" s="3">
        <v>2.5</v>
      </c>
      <c r="T33" s="3">
        <v>3</v>
      </c>
      <c r="U33" s="3">
        <v>3</v>
      </c>
      <c r="V33" s="3">
        <f t="shared" si="13"/>
        <v>7.2</v>
      </c>
      <c r="W33" s="3">
        <v>0</v>
      </c>
      <c r="X33" s="4">
        <f t="shared" si="9"/>
        <v>13.9</v>
      </c>
      <c r="Y33" s="3">
        <v>10</v>
      </c>
      <c r="Z33" s="3">
        <v>4.5999999999999996</v>
      </c>
      <c r="AA33" s="3">
        <v>3.3</v>
      </c>
      <c r="AB33" s="3">
        <v>4.4000000000000004</v>
      </c>
      <c r="AC33" s="3">
        <v>3.9</v>
      </c>
      <c r="AD33" s="3">
        <f t="shared" si="14"/>
        <v>5.8500000000000005</v>
      </c>
      <c r="AE33" s="3">
        <v>0</v>
      </c>
      <c r="AF33" s="4">
        <f t="shared" si="10"/>
        <v>15.850000000000001</v>
      </c>
      <c r="AG33" s="3">
        <v>9.6</v>
      </c>
      <c r="AH33" s="3">
        <v>2.9</v>
      </c>
      <c r="AI33" s="3">
        <v>3</v>
      </c>
      <c r="AJ33" s="3">
        <v>3.5</v>
      </c>
      <c r="AK33" s="3">
        <v>2.4</v>
      </c>
      <c r="AL33" s="3">
        <f t="shared" si="15"/>
        <v>7.05</v>
      </c>
      <c r="AM33" s="3">
        <v>0</v>
      </c>
      <c r="AN33" s="4">
        <f t="shared" si="11"/>
        <v>16.649999999999999</v>
      </c>
      <c r="AO33" s="4">
        <f t="shared" si="12"/>
        <v>65.05</v>
      </c>
    </row>
    <row r="34" spans="2:43">
      <c r="H34" s="3">
        <v>10</v>
      </c>
      <c r="I34" s="3">
        <v>1.8</v>
      </c>
      <c r="J34" s="3">
        <v>1.2</v>
      </c>
      <c r="K34" s="3">
        <v>1.3</v>
      </c>
      <c r="L34" s="3">
        <v>1.3</v>
      </c>
      <c r="M34" s="3">
        <f t="shared" si="4"/>
        <v>8.6999999999999993</v>
      </c>
      <c r="N34" s="3">
        <v>0</v>
      </c>
      <c r="O34" s="3">
        <f t="shared" si="5"/>
        <v>18.7</v>
      </c>
      <c r="P34" s="4"/>
      <c r="Q34" s="3"/>
      <c r="R34" s="3"/>
      <c r="S34" s="3"/>
      <c r="T34" s="3"/>
      <c r="U34" s="3"/>
      <c r="V34" s="3"/>
      <c r="W34" s="3"/>
      <c r="X34" s="4"/>
      <c r="Y34" s="3"/>
      <c r="Z34" s="3"/>
      <c r="AA34" s="3"/>
      <c r="AB34" s="3"/>
      <c r="AC34" s="3"/>
      <c r="AD34" s="3"/>
      <c r="AE34" s="3"/>
      <c r="AF34" s="4"/>
      <c r="AG34" s="3"/>
      <c r="AH34" s="3"/>
      <c r="AI34" s="3"/>
      <c r="AJ34" s="3"/>
      <c r="AK34" s="3"/>
      <c r="AL34" s="3"/>
      <c r="AM34" s="3"/>
      <c r="AN34" s="4"/>
      <c r="AO34" s="4"/>
    </row>
    <row r="35" spans="2:43">
      <c r="B35">
        <v>644366</v>
      </c>
      <c r="C35">
        <v>4142</v>
      </c>
      <c r="D35" t="s">
        <v>45</v>
      </c>
      <c r="E35">
        <v>2011</v>
      </c>
      <c r="F35" t="s">
        <v>42</v>
      </c>
      <c r="G35" t="s">
        <v>43</v>
      </c>
      <c r="H35" s="3">
        <v>10</v>
      </c>
      <c r="I35" s="3">
        <v>0.7</v>
      </c>
      <c r="J35" s="3">
        <v>0.9</v>
      </c>
      <c r="K35" s="3">
        <v>0.7</v>
      </c>
      <c r="L35" s="3">
        <v>1</v>
      </c>
      <c r="M35" s="3">
        <f t="shared" si="4"/>
        <v>9.1999999999999993</v>
      </c>
      <c r="N35" s="3">
        <v>0</v>
      </c>
      <c r="O35" s="3">
        <f t="shared" si="5"/>
        <v>19.2</v>
      </c>
      <c r="P35" s="4">
        <f>(O35+O36)/2</f>
        <v>19.225000000000001</v>
      </c>
      <c r="Q35" s="3">
        <v>6.7</v>
      </c>
      <c r="R35" s="3">
        <v>1.6</v>
      </c>
      <c r="S35" s="3">
        <v>1.9</v>
      </c>
      <c r="T35" s="3">
        <v>1.3</v>
      </c>
      <c r="U35" s="3">
        <v>1.4</v>
      </c>
      <c r="V35" s="3">
        <f t="shared" si="13"/>
        <v>8.5</v>
      </c>
      <c r="W35" s="3">
        <v>0</v>
      </c>
      <c r="X35" s="4">
        <f t="shared" si="9"/>
        <v>15.2</v>
      </c>
      <c r="Y35" s="3">
        <v>9.1999999999999993</v>
      </c>
      <c r="Z35" s="3">
        <v>3.1</v>
      </c>
      <c r="AA35" s="3">
        <v>2.9</v>
      </c>
      <c r="AB35" s="3">
        <v>3.4</v>
      </c>
      <c r="AC35" s="3">
        <v>3.3</v>
      </c>
      <c r="AD35" s="3">
        <f t="shared" si="14"/>
        <v>6.8000000000000007</v>
      </c>
      <c r="AE35" s="3">
        <v>0</v>
      </c>
      <c r="AF35" s="4">
        <f t="shared" si="10"/>
        <v>16</v>
      </c>
      <c r="AG35" s="3">
        <v>9.6</v>
      </c>
      <c r="AH35" s="3">
        <v>2.2999999999999998</v>
      </c>
      <c r="AI35" s="3">
        <v>2.5</v>
      </c>
      <c r="AJ35" s="3">
        <v>2.8</v>
      </c>
      <c r="AK35" s="3">
        <v>2.8</v>
      </c>
      <c r="AL35" s="3">
        <f t="shared" si="15"/>
        <v>7.3500000000000014</v>
      </c>
      <c r="AM35" s="3">
        <v>0</v>
      </c>
      <c r="AN35" s="4">
        <f t="shared" si="11"/>
        <v>16.950000000000003</v>
      </c>
      <c r="AO35" s="4">
        <f t="shared" si="12"/>
        <v>67.375</v>
      </c>
    </row>
    <row r="36" spans="2:43">
      <c r="H36" s="3">
        <v>10</v>
      </c>
      <c r="I36" s="3">
        <v>0.8</v>
      </c>
      <c r="J36" s="3">
        <v>0.7</v>
      </c>
      <c r="K36" s="3">
        <v>0.7</v>
      </c>
      <c r="L36" s="3">
        <v>1.1000000000000001</v>
      </c>
      <c r="M36" s="3">
        <f t="shared" si="4"/>
        <v>9.25</v>
      </c>
      <c r="N36" s="3">
        <v>0</v>
      </c>
      <c r="O36" s="3">
        <f t="shared" si="5"/>
        <v>19.25</v>
      </c>
      <c r="P36" s="4"/>
      <c r="Q36" s="3"/>
      <c r="R36" s="3"/>
      <c r="S36" s="3"/>
      <c r="T36" s="3"/>
      <c r="U36" s="3"/>
      <c r="V36" s="3"/>
      <c r="W36" s="3"/>
      <c r="X36" s="4"/>
      <c r="Y36" s="3"/>
      <c r="Z36" s="3"/>
      <c r="AA36" s="3"/>
      <c r="AB36" s="3"/>
      <c r="AC36" s="3"/>
      <c r="AD36" s="3"/>
      <c r="AE36" s="3"/>
      <c r="AF36" s="4"/>
      <c r="AG36" s="3"/>
      <c r="AH36" s="3"/>
      <c r="AI36" s="3"/>
      <c r="AJ36" s="3"/>
      <c r="AK36" s="3"/>
      <c r="AL36" s="3"/>
      <c r="AM36" s="3"/>
      <c r="AN36" s="4"/>
      <c r="AO36" s="4"/>
    </row>
    <row r="37" spans="2:43">
      <c r="B37">
        <v>887983</v>
      </c>
      <c r="C37">
        <v>4142</v>
      </c>
      <c r="D37" t="s">
        <v>46</v>
      </c>
      <c r="E37">
        <v>2011</v>
      </c>
      <c r="F37" t="s">
        <v>42</v>
      </c>
      <c r="G37" t="s">
        <v>43</v>
      </c>
      <c r="H37" s="3">
        <v>10</v>
      </c>
      <c r="I37" s="3">
        <v>1.5</v>
      </c>
      <c r="J37" s="3">
        <v>1.2</v>
      </c>
      <c r="K37" s="3">
        <v>1.4</v>
      </c>
      <c r="L37" s="3">
        <v>1.2</v>
      </c>
      <c r="M37" s="3">
        <f t="shared" si="4"/>
        <v>8.6999999999999993</v>
      </c>
      <c r="N37" s="3">
        <v>0</v>
      </c>
      <c r="O37" s="3">
        <f t="shared" si="5"/>
        <v>18.7</v>
      </c>
      <c r="P37" s="4">
        <f>(O37+O38)/2</f>
        <v>18.725000000000001</v>
      </c>
      <c r="Q37" s="3">
        <v>6.7</v>
      </c>
      <c r="R37" s="3">
        <v>1.2</v>
      </c>
      <c r="S37" s="3">
        <v>1.2</v>
      </c>
      <c r="T37" s="3">
        <v>1</v>
      </c>
      <c r="U37" s="3">
        <v>1.1000000000000001</v>
      </c>
      <c r="V37" s="3">
        <f t="shared" si="13"/>
        <v>8.85</v>
      </c>
      <c r="W37" s="3">
        <v>0</v>
      </c>
      <c r="X37" s="4">
        <f t="shared" si="9"/>
        <v>15.55</v>
      </c>
      <c r="Y37" s="3">
        <v>10</v>
      </c>
      <c r="Z37" s="3">
        <v>2.4</v>
      </c>
      <c r="AA37" s="3">
        <v>2.4</v>
      </c>
      <c r="AB37" s="3">
        <v>2.2999999999999998</v>
      </c>
      <c r="AC37" s="3">
        <v>2.6</v>
      </c>
      <c r="AD37" s="3">
        <f t="shared" si="14"/>
        <v>7.6000000000000005</v>
      </c>
      <c r="AE37" s="3">
        <v>0</v>
      </c>
      <c r="AF37" s="4">
        <f t="shared" si="10"/>
        <v>17.600000000000001</v>
      </c>
      <c r="AG37" s="3">
        <v>9.6</v>
      </c>
      <c r="AH37" s="3">
        <v>2.1</v>
      </c>
      <c r="AI37" s="3">
        <v>1.9</v>
      </c>
      <c r="AJ37" s="3">
        <v>1.9</v>
      </c>
      <c r="AK37" s="3">
        <v>2.2999999999999998</v>
      </c>
      <c r="AL37" s="3">
        <f t="shared" si="15"/>
        <v>8</v>
      </c>
      <c r="AM37" s="3">
        <v>0</v>
      </c>
      <c r="AN37" s="4">
        <f t="shared" si="11"/>
        <v>17.600000000000001</v>
      </c>
      <c r="AO37" s="4">
        <f t="shared" si="12"/>
        <v>69.475000000000009</v>
      </c>
    </row>
    <row r="38" spans="2:43">
      <c r="H38" s="3">
        <v>10</v>
      </c>
      <c r="I38" s="3">
        <v>1.3</v>
      </c>
      <c r="J38" s="3">
        <v>1.1000000000000001</v>
      </c>
      <c r="K38" s="3">
        <v>1.3</v>
      </c>
      <c r="L38" s="3">
        <v>1.2</v>
      </c>
      <c r="M38" s="3">
        <f t="shared" si="4"/>
        <v>8.75</v>
      </c>
      <c r="N38" s="3">
        <v>0</v>
      </c>
      <c r="O38" s="3">
        <f t="shared" si="5"/>
        <v>18.75</v>
      </c>
      <c r="P38" s="4"/>
      <c r="Q38" s="3"/>
      <c r="R38" s="3"/>
      <c r="S38" s="3"/>
      <c r="T38" s="3"/>
      <c r="U38" s="3"/>
      <c r="V38" s="3"/>
      <c r="W38" s="3"/>
      <c r="X38" s="4"/>
      <c r="Y38" s="3"/>
      <c r="Z38" s="3"/>
      <c r="AA38" s="3"/>
      <c r="AB38" s="3"/>
      <c r="AC38" s="3"/>
      <c r="AD38" s="3"/>
      <c r="AE38" s="3"/>
      <c r="AF38" s="4"/>
      <c r="AG38" s="3"/>
      <c r="AH38" s="3"/>
      <c r="AI38" s="3"/>
      <c r="AJ38" s="3"/>
      <c r="AK38" s="3"/>
      <c r="AL38" s="3"/>
      <c r="AM38" s="3"/>
      <c r="AN38" s="4"/>
      <c r="AO38" s="4"/>
    </row>
    <row r="39" spans="2:43">
      <c r="B39">
        <v>595617</v>
      </c>
      <c r="C39">
        <v>4142</v>
      </c>
      <c r="D39" t="s">
        <v>48</v>
      </c>
      <c r="E39">
        <v>2010</v>
      </c>
      <c r="F39" t="s">
        <v>42</v>
      </c>
      <c r="G39" t="s">
        <v>43</v>
      </c>
      <c r="H39" s="3">
        <v>10</v>
      </c>
      <c r="I39" s="3">
        <v>1.4</v>
      </c>
      <c r="J39" s="3">
        <v>1.5</v>
      </c>
      <c r="K39" s="3">
        <v>1.8</v>
      </c>
      <c r="L39" s="3">
        <v>0.9</v>
      </c>
      <c r="M39" s="3">
        <f t="shared" si="4"/>
        <v>8.5500000000000007</v>
      </c>
      <c r="N39" s="3">
        <v>0</v>
      </c>
      <c r="O39" s="3">
        <f t="shared" si="5"/>
        <v>18.55</v>
      </c>
      <c r="P39" s="4">
        <f>(O39+O40)/2</f>
        <v>17.5</v>
      </c>
      <c r="Q39" s="3">
        <v>3.9</v>
      </c>
      <c r="R39" s="3">
        <v>3.5</v>
      </c>
      <c r="S39" s="3">
        <v>3.3</v>
      </c>
      <c r="T39" s="3">
        <v>3.6</v>
      </c>
      <c r="U39" s="3">
        <v>3.8</v>
      </c>
      <c r="V39" s="3">
        <f t="shared" si="13"/>
        <v>6.4500000000000011</v>
      </c>
      <c r="W39" s="3">
        <v>0</v>
      </c>
      <c r="X39" s="4">
        <f t="shared" si="9"/>
        <v>10.350000000000001</v>
      </c>
      <c r="Y39" s="3">
        <v>10</v>
      </c>
      <c r="Z39" s="3">
        <v>2.5</v>
      </c>
      <c r="AA39" s="3">
        <v>2.4</v>
      </c>
      <c r="AB39" s="3">
        <v>2.6</v>
      </c>
      <c r="AC39" s="3">
        <v>1.8</v>
      </c>
      <c r="AD39" s="3">
        <f t="shared" si="14"/>
        <v>7.55</v>
      </c>
      <c r="AE39" s="3">
        <v>0</v>
      </c>
      <c r="AF39" s="4">
        <f t="shared" si="10"/>
        <v>17.55</v>
      </c>
      <c r="AG39" s="3">
        <v>9.6</v>
      </c>
      <c r="AH39" s="3">
        <v>2.4</v>
      </c>
      <c r="AI39" s="3">
        <v>2.4</v>
      </c>
      <c r="AJ39" s="3">
        <v>2.9</v>
      </c>
      <c r="AK39" s="3">
        <v>2.7</v>
      </c>
      <c r="AL39" s="3">
        <f t="shared" si="15"/>
        <v>7.4500000000000011</v>
      </c>
      <c r="AM39" s="3">
        <v>0</v>
      </c>
      <c r="AN39" s="4">
        <f t="shared" si="11"/>
        <v>17.05</v>
      </c>
      <c r="AO39" s="4">
        <f t="shared" si="12"/>
        <v>62.45</v>
      </c>
    </row>
    <row r="40" spans="2:43">
      <c r="H40" s="3">
        <v>8</v>
      </c>
      <c r="I40" s="3">
        <v>1.6</v>
      </c>
      <c r="J40" s="3">
        <v>1.5</v>
      </c>
      <c r="K40" s="3">
        <v>1.6</v>
      </c>
      <c r="L40" s="3">
        <v>1.3</v>
      </c>
      <c r="M40" s="3">
        <f t="shared" si="4"/>
        <v>8.4499999999999993</v>
      </c>
      <c r="N40" s="3">
        <v>0</v>
      </c>
      <c r="O40" s="3">
        <f t="shared" si="5"/>
        <v>16.45</v>
      </c>
      <c r="P40" s="4"/>
      <c r="Q40" s="3"/>
      <c r="R40" s="3"/>
      <c r="S40" s="3"/>
      <c r="T40" s="3"/>
      <c r="U40" s="3"/>
      <c r="V40" s="3"/>
      <c r="W40" s="3"/>
      <c r="X40" s="4"/>
      <c r="Y40" s="3"/>
      <c r="Z40" s="3"/>
      <c r="AA40" s="3"/>
      <c r="AB40" s="3"/>
      <c r="AC40" s="3"/>
      <c r="AD40" s="3"/>
      <c r="AE40" s="3"/>
      <c r="AF40" s="4"/>
      <c r="AG40" s="3"/>
      <c r="AH40" s="3"/>
      <c r="AI40" s="3"/>
      <c r="AJ40" s="3"/>
      <c r="AK40" s="3"/>
      <c r="AL40" s="3"/>
      <c r="AM40" s="3"/>
      <c r="AN40" s="4"/>
      <c r="AO40" s="4"/>
    </row>
    <row r="41" spans="2:43">
      <c r="B41">
        <v>471698</v>
      </c>
      <c r="C41">
        <v>8116</v>
      </c>
      <c r="D41" t="s">
        <v>20</v>
      </c>
      <c r="E41">
        <v>2009</v>
      </c>
      <c r="F41" t="s">
        <v>21</v>
      </c>
      <c r="G41" t="s">
        <v>22</v>
      </c>
      <c r="H41" s="3">
        <v>10</v>
      </c>
      <c r="I41" s="3">
        <v>2</v>
      </c>
      <c r="J41" s="3">
        <v>1.7</v>
      </c>
      <c r="K41" s="3">
        <v>2</v>
      </c>
      <c r="L41" s="3">
        <v>1.9</v>
      </c>
      <c r="M41" s="3">
        <f t="shared" si="4"/>
        <v>8.0500000000000007</v>
      </c>
      <c r="N41" s="3">
        <v>0</v>
      </c>
      <c r="O41" s="3">
        <f t="shared" si="5"/>
        <v>18.05</v>
      </c>
      <c r="P41" s="4">
        <f>(O41+O42)/2</f>
        <v>18.55</v>
      </c>
      <c r="Q41" s="3">
        <v>6.7</v>
      </c>
      <c r="R41" s="3">
        <v>3.1</v>
      </c>
      <c r="S41" s="3">
        <v>3.4</v>
      </c>
      <c r="T41" s="3">
        <v>3.3</v>
      </c>
      <c r="U41" s="3">
        <v>3.2</v>
      </c>
      <c r="V41" s="3">
        <f t="shared" si="13"/>
        <v>6.75</v>
      </c>
      <c r="W41" s="3">
        <v>0</v>
      </c>
      <c r="X41" s="4">
        <f t="shared" si="9"/>
        <v>13.45</v>
      </c>
      <c r="Y41" s="3">
        <v>10</v>
      </c>
      <c r="Z41" s="3">
        <v>1.2</v>
      </c>
      <c r="AA41" s="3">
        <v>1.4</v>
      </c>
      <c r="AB41" s="3">
        <v>1.8</v>
      </c>
      <c r="AC41" s="3">
        <v>1.6</v>
      </c>
      <c r="AD41" s="3">
        <f t="shared" si="14"/>
        <v>8.5</v>
      </c>
      <c r="AE41" s="3">
        <v>0</v>
      </c>
      <c r="AF41" s="4">
        <f t="shared" si="10"/>
        <v>18.5</v>
      </c>
      <c r="AG41" s="3">
        <v>10</v>
      </c>
      <c r="AH41" s="3">
        <v>2.8</v>
      </c>
      <c r="AI41" s="3">
        <v>3</v>
      </c>
      <c r="AJ41" s="3">
        <v>3</v>
      </c>
      <c r="AK41" s="3">
        <v>2.6</v>
      </c>
      <c r="AL41" s="3">
        <f t="shared" si="15"/>
        <v>7.1</v>
      </c>
      <c r="AM41" s="3">
        <v>0</v>
      </c>
      <c r="AN41" s="4">
        <f t="shared" si="11"/>
        <v>17.100000000000001</v>
      </c>
      <c r="AO41" s="4">
        <f t="shared" si="12"/>
        <v>67.599999999999994</v>
      </c>
    </row>
    <row r="42" spans="2:43">
      <c r="H42" s="3">
        <v>10</v>
      </c>
      <c r="I42" s="3">
        <v>1.4</v>
      </c>
      <c r="J42" s="3">
        <v>0.9</v>
      </c>
      <c r="K42" s="3">
        <v>0.9</v>
      </c>
      <c r="L42" s="3">
        <v>1</v>
      </c>
      <c r="M42" s="3">
        <f t="shared" si="4"/>
        <v>9.0500000000000007</v>
      </c>
      <c r="N42" s="3">
        <v>0</v>
      </c>
      <c r="O42" s="3">
        <f t="shared" si="5"/>
        <v>19.05</v>
      </c>
      <c r="P42" s="4"/>
      <c r="Q42" s="3"/>
      <c r="R42" s="3"/>
      <c r="S42" s="3"/>
      <c r="T42" s="3"/>
      <c r="U42" s="3"/>
      <c r="V42" s="3"/>
      <c r="W42" s="3"/>
      <c r="X42" s="4"/>
      <c r="Y42" s="3"/>
      <c r="Z42" s="3"/>
      <c r="AA42" s="3"/>
      <c r="AB42" s="3"/>
      <c r="AC42" s="3"/>
      <c r="AD42" s="3"/>
      <c r="AE42" s="3"/>
      <c r="AF42" s="4"/>
      <c r="AG42" s="3"/>
      <c r="AH42" s="3"/>
      <c r="AI42" s="3"/>
      <c r="AJ42" s="3"/>
      <c r="AK42" s="3"/>
      <c r="AL42" s="3"/>
      <c r="AM42" s="3"/>
      <c r="AN42" s="4"/>
      <c r="AO42" s="4"/>
    </row>
    <row r="43" spans="2:43">
      <c r="B43">
        <v>845655</v>
      </c>
      <c r="C43">
        <v>4142</v>
      </c>
      <c r="D43" t="s">
        <v>44</v>
      </c>
      <c r="E43">
        <v>2010</v>
      </c>
      <c r="F43" t="s">
        <v>42</v>
      </c>
      <c r="G43" t="s">
        <v>43</v>
      </c>
      <c r="H43" s="3">
        <v>10</v>
      </c>
      <c r="I43" s="3">
        <v>1.3</v>
      </c>
      <c r="J43" s="3">
        <v>1.2</v>
      </c>
      <c r="K43" s="3">
        <v>1.4</v>
      </c>
      <c r="L43" s="3">
        <v>1.3</v>
      </c>
      <c r="M43" s="3">
        <f t="shared" si="4"/>
        <v>8.6999999999999993</v>
      </c>
      <c r="N43" s="3">
        <v>0</v>
      </c>
      <c r="O43" s="3">
        <f t="shared" si="5"/>
        <v>18.7</v>
      </c>
      <c r="P43" s="4">
        <f>(O43+O44)/2</f>
        <v>18.824999999999999</v>
      </c>
      <c r="Q43" s="3">
        <v>6.7</v>
      </c>
      <c r="R43" s="3">
        <v>1.7</v>
      </c>
      <c r="S43" s="3">
        <v>1.6</v>
      </c>
      <c r="T43" s="3">
        <v>2.5</v>
      </c>
      <c r="U43" s="3">
        <v>2</v>
      </c>
      <c r="V43" s="3">
        <f t="shared" si="13"/>
        <v>8.15</v>
      </c>
      <c r="W43" s="3">
        <v>0</v>
      </c>
      <c r="X43" s="4">
        <f t="shared" si="9"/>
        <v>14.850000000000001</v>
      </c>
      <c r="Y43" s="3">
        <v>10</v>
      </c>
      <c r="Z43" s="3">
        <v>2.6</v>
      </c>
      <c r="AA43" s="3">
        <v>2.2000000000000002</v>
      </c>
      <c r="AB43" s="3">
        <v>2</v>
      </c>
      <c r="AC43" s="3">
        <v>1.8</v>
      </c>
      <c r="AD43" s="3">
        <f t="shared" si="14"/>
        <v>7.8999999999999995</v>
      </c>
      <c r="AE43" s="3">
        <v>0</v>
      </c>
      <c r="AF43" s="4">
        <f t="shared" si="10"/>
        <v>17.899999999999999</v>
      </c>
      <c r="AG43" s="3">
        <v>9.6</v>
      </c>
      <c r="AH43" s="3">
        <v>2.9</v>
      </c>
      <c r="AI43" s="3">
        <v>2.6</v>
      </c>
      <c r="AJ43" s="3">
        <v>2.7</v>
      </c>
      <c r="AK43" s="3">
        <v>2.8</v>
      </c>
      <c r="AL43" s="3">
        <f t="shared" si="15"/>
        <v>7.25</v>
      </c>
      <c r="AM43" s="3">
        <v>0</v>
      </c>
      <c r="AN43" s="4">
        <f t="shared" si="11"/>
        <v>16.850000000000001</v>
      </c>
      <c r="AO43" s="4">
        <f t="shared" si="12"/>
        <v>68.424999999999997</v>
      </c>
    </row>
    <row r="44" spans="2:43">
      <c r="H44" s="3">
        <v>10</v>
      </c>
      <c r="I44" s="3">
        <v>1.1000000000000001</v>
      </c>
      <c r="J44" s="3">
        <v>0.9</v>
      </c>
      <c r="K44" s="3">
        <v>1.1000000000000001</v>
      </c>
      <c r="L44" s="3">
        <v>1</v>
      </c>
      <c r="M44" s="3">
        <f t="shared" si="4"/>
        <v>8.9499999999999993</v>
      </c>
      <c r="N44" s="3">
        <v>0</v>
      </c>
      <c r="O44" s="3">
        <f t="shared" si="5"/>
        <v>18.95</v>
      </c>
      <c r="P44" s="4"/>
      <c r="Q44" s="3"/>
      <c r="R44" s="3"/>
      <c r="S44" s="3"/>
      <c r="T44" s="3"/>
      <c r="U44" s="3"/>
      <c r="V44" s="3"/>
      <c r="W44" s="3"/>
      <c r="X44" s="4"/>
      <c r="Y44" s="3"/>
      <c r="Z44" s="3"/>
      <c r="AA44" s="3"/>
      <c r="AB44" s="3"/>
      <c r="AC44" s="3"/>
      <c r="AD44" s="3"/>
      <c r="AE44" s="3"/>
      <c r="AF44" s="4"/>
      <c r="AG44" s="3"/>
      <c r="AH44" s="3"/>
      <c r="AI44" s="3"/>
      <c r="AJ44" s="3"/>
      <c r="AK44" s="3"/>
      <c r="AL44" s="3"/>
      <c r="AM44" s="3"/>
      <c r="AN44" s="4"/>
      <c r="AO44" s="4"/>
    </row>
    <row r="45" spans="2:43">
      <c r="B45">
        <v>855293</v>
      </c>
      <c r="C45">
        <v>4277</v>
      </c>
      <c r="D45" t="s">
        <v>37</v>
      </c>
      <c r="E45">
        <v>2010</v>
      </c>
      <c r="F45" t="s">
        <v>38</v>
      </c>
      <c r="G45" t="s">
        <v>39</v>
      </c>
      <c r="H45" s="3">
        <v>10</v>
      </c>
      <c r="I45" s="3">
        <v>1.5</v>
      </c>
      <c r="J45" s="3">
        <v>1.5</v>
      </c>
      <c r="K45" s="3">
        <v>1.6</v>
      </c>
      <c r="L45" s="3">
        <v>1.4</v>
      </c>
      <c r="M45" s="3">
        <f t="shared" si="4"/>
        <v>8.5</v>
      </c>
      <c r="N45" s="3">
        <v>0</v>
      </c>
      <c r="O45" s="3">
        <f t="shared" si="5"/>
        <v>18.5</v>
      </c>
      <c r="P45" s="4">
        <f>(O45+O46)/2</f>
        <v>18.7</v>
      </c>
      <c r="Q45" s="3">
        <v>6.7</v>
      </c>
      <c r="R45" s="3">
        <v>2.5</v>
      </c>
      <c r="S45" s="3">
        <v>2.1</v>
      </c>
      <c r="T45" s="3">
        <v>2.9</v>
      </c>
      <c r="U45" s="3">
        <v>2.6</v>
      </c>
      <c r="V45" s="3">
        <f t="shared" si="13"/>
        <v>7.45</v>
      </c>
      <c r="W45" s="3">
        <v>0</v>
      </c>
      <c r="X45" s="4">
        <f t="shared" si="9"/>
        <v>14.15</v>
      </c>
      <c r="Y45" s="3">
        <v>10</v>
      </c>
      <c r="Z45" s="3">
        <v>3.9</v>
      </c>
      <c r="AA45" s="3">
        <v>3.9</v>
      </c>
      <c r="AB45" s="3">
        <v>3.3</v>
      </c>
      <c r="AC45" s="3">
        <v>3.2</v>
      </c>
      <c r="AD45" s="3">
        <f t="shared" si="14"/>
        <v>6.3999999999999995</v>
      </c>
      <c r="AE45" s="3">
        <v>0</v>
      </c>
      <c r="AF45" s="4">
        <f t="shared" si="10"/>
        <v>16.399999999999999</v>
      </c>
      <c r="AG45" s="3">
        <v>10</v>
      </c>
      <c r="AH45" s="3">
        <v>3.4</v>
      </c>
      <c r="AI45" s="3">
        <v>3.1</v>
      </c>
      <c r="AJ45" s="3">
        <v>2.8</v>
      </c>
      <c r="AK45" s="3">
        <v>3</v>
      </c>
      <c r="AL45" s="3">
        <f t="shared" si="15"/>
        <v>6.95</v>
      </c>
      <c r="AM45" s="3">
        <v>0</v>
      </c>
      <c r="AN45" s="4">
        <f t="shared" si="11"/>
        <v>16.95</v>
      </c>
      <c r="AO45" s="4">
        <f t="shared" si="12"/>
        <v>66.2</v>
      </c>
      <c r="AQ45" t="s">
        <v>40</v>
      </c>
    </row>
    <row r="46" spans="2:43">
      <c r="H46" s="3">
        <v>10</v>
      </c>
      <c r="I46" s="3">
        <v>1.1000000000000001</v>
      </c>
      <c r="J46" s="3">
        <v>1.1000000000000001</v>
      </c>
      <c r="K46" s="3">
        <v>1.2</v>
      </c>
      <c r="L46" s="3">
        <v>1.1000000000000001</v>
      </c>
      <c r="M46" s="3">
        <f t="shared" si="4"/>
        <v>8.9</v>
      </c>
      <c r="N46" s="3">
        <v>0</v>
      </c>
      <c r="O46" s="3">
        <f t="shared" si="5"/>
        <v>18.899999999999999</v>
      </c>
      <c r="P46" s="4"/>
      <c r="Q46" s="3"/>
      <c r="R46" s="3"/>
      <c r="S46" s="3"/>
      <c r="T46" s="3"/>
      <c r="U46" s="3"/>
      <c r="V46" s="3"/>
      <c r="W46" s="3"/>
      <c r="X46" s="4"/>
      <c r="Y46" s="3"/>
      <c r="Z46" s="3"/>
      <c r="AA46" s="3"/>
      <c r="AB46" s="3"/>
      <c r="AC46" s="3"/>
      <c r="AD46" s="3"/>
      <c r="AE46" s="3"/>
      <c r="AF46" s="4"/>
      <c r="AG46" s="3"/>
      <c r="AH46" s="3"/>
      <c r="AI46" s="3"/>
      <c r="AJ46" s="3"/>
      <c r="AK46" s="3"/>
      <c r="AL46" s="3"/>
      <c r="AM46" s="3"/>
      <c r="AN46" s="4"/>
      <c r="AO46" s="4"/>
    </row>
    <row r="47" spans="2:43">
      <c r="B47">
        <v>175980</v>
      </c>
      <c r="C47">
        <v>4142</v>
      </c>
      <c r="D47" t="s">
        <v>49</v>
      </c>
      <c r="E47">
        <v>2009</v>
      </c>
      <c r="F47" t="s">
        <v>42</v>
      </c>
      <c r="G47" t="s">
        <v>43</v>
      </c>
      <c r="H47" s="3">
        <v>10</v>
      </c>
      <c r="I47" s="3">
        <v>0.8</v>
      </c>
      <c r="J47" s="3">
        <v>0.8</v>
      </c>
      <c r="K47" s="3">
        <v>1</v>
      </c>
      <c r="L47" s="3">
        <v>1</v>
      </c>
      <c r="M47" s="3">
        <f t="shared" si="4"/>
        <v>9.1</v>
      </c>
      <c r="N47" s="3">
        <v>0</v>
      </c>
      <c r="O47" s="3">
        <f t="shared" si="5"/>
        <v>19.100000000000001</v>
      </c>
      <c r="P47" s="4">
        <f>(O47+O48)/2</f>
        <v>19.200000000000003</v>
      </c>
      <c r="Q47" s="3">
        <v>6.7</v>
      </c>
      <c r="R47" s="3">
        <v>2.2000000000000002</v>
      </c>
      <c r="S47" s="3">
        <v>2.2000000000000002</v>
      </c>
      <c r="T47" s="3">
        <v>2.2000000000000002</v>
      </c>
      <c r="U47" s="3">
        <v>2.4</v>
      </c>
      <c r="V47" s="3">
        <f t="shared" si="13"/>
        <v>7.8</v>
      </c>
      <c r="W47" s="3">
        <v>0</v>
      </c>
      <c r="X47" s="4">
        <f t="shared" ref="X47" si="16">Q47+V47-W47</f>
        <v>14.5</v>
      </c>
      <c r="Y47" s="3">
        <v>10</v>
      </c>
      <c r="Z47" s="3">
        <v>4.8</v>
      </c>
      <c r="AA47" s="3">
        <v>4.0999999999999996</v>
      </c>
      <c r="AB47" s="3">
        <v>4.5</v>
      </c>
      <c r="AC47" s="3">
        <v>4.7</v>
      </c>
      <c r="AD47" s="3">
        <f t="shared" si="14"/>
        <v>5.4</v>
      </c>
      <c r="AE47" s="3">
        <v>0</v>
      </c>
      <c r="AF47" s="4">
        <f t="shared" ref="AF47" si="17">Y47+AD47-AE47</f>
        <v>15.4</v>
      </c>
      <c r="AG47" s="3">
        <v>9.6</v>
      </c>
      <c r="AH47" s="3">
        <v>1.5</v>
      </c>
      <c r="AI47" s="3">
        <v>1.6</v>
      </c>
      <c r="AJ47" s="3">
        <v>1.2</v>
      </c>
      <c r="AK47" s="3">
        <v>1.5</v>
      </c>
      <c r="AL47" s="3">
        <f t="shared" si="15"/>
        <v>8.5</v>
      </c>
      <c r="AM47" s="3">
        <v>0</v>
      </c>
      <c r="AN47" s="4">
        <f t="shared" ref="AN47" si="18">AG47+AL47-AM47</f>
        <v>18.100000000000001</v>
      </c>
      <c r="AO47" s="4">
        <f t="shared" ref="AO47" si="19">P47+X47+AF47+AN47</f>
        <v>67.2</v>
      </c>
    </row>
    <row r="48" spans="2:43">
      <c r="H48" s="3">
        <v>10</v>
      </c>
      <c r="I48" s="3">
        <v>0.7</v>
      </c>
      <c r="J48" s="3">
        <v>0.7</v>
      </c>
      <c r="K48" s="3">
        <v>0.8</v>
      </c>
      <c r="L48" s="3">
        <v>0.6</v>
      </c>
      <c r="M48" s="3">
        <f t="shared" si="4"/>
        <v>9.3000000000000007</v>
      </c>
      <c r="N48" s="3">
        <v>0</v>
      </c>
      <c r="O48" s="3">
        <f t="shared" si="5"/>
        <v>19.3</v>
      </c>
      <c r="P48" s="4"/>
      <c r="Q48" s="3"/>
      <c r="R48" s="3"/>
      <c r="S48" s="3"/>
      <c r="T48" s="3"/>
      <c r="U48" s="3"/>
      <c r="V48" s="3"/>
      <c r="W48" s="3"/>
      <c r="X48" s="4"/>
      <c r="Y48" s="3"/>
      <c r="Z48" s="3"/>
      <c r="AA48" s="3"/>
      <c r="AB48" s="3"/>
      <c r="AC48" s="3"/>
      <c r="AD48" s="3"/>
      <c r="AE48" s="3"/>
      <c r="AF48" s="4"/>
      <c r="AG48" s="3"/>
      <c r="AH48" s="3"/>
      <c r="AI48" s="3"/>
      <c r="AJ48" s="3"/>
      <c r="AK48" s="3"/>
      <c r="AL48" s="3"/>
      <c r="AM48" s="3"/>
      <c r="AN48" s="4"/>
      <c r="AO48" s="4"/>
    </row>
    <row r="49" spans="2:41">
      <c r="B49">
        <v>633211</v>
      </c>
      <c r="C49">
        <v>8116</v>
      </c>
      <c r="D49" t="s">
        <v>24</v>
      </c>
      <c r="E49">
        <v>2009</v>
      </c>
      <c r="F49" t="s">
        <v>21</v>
      </c>
      <c r="G49" t="s">
        <v>22</v>
      </c>
      <c r="H49" s="3">
        <v>10</v>
      </c>
      <c r="I49" s="3">
        <v>1.2</v>
      </c>
      <c r="J49" s="3">
        <v>1.4</v>
      </c>
      <c r="K49" s="3">
        <v>1.3</v>
      </c>
      <c r="L49" s="3">
        <v>1.3</v>
      </c>
      <c r="M49" s="3">
        <f t="shared" si="4"/>
        <v>8.7000000000000011</v>
      </c>
      <c r="N49" s="3">
        <v>0</v>
      </c>
      <c r="O49" s="3">
        <f t="shared" si="5"/>
        <v>18.700000000000003</v>
      </c>
      <c r="P49" s="4">
        <f>(O49+O50)/2</f>
        <v>18.975000000000001</v>
      </c>
      <c r="Q49" s="3">
        <v>6.7</v>
      </c>
      <c r="R49" s="3">
        <v>2.5</v>
      </c>
      <c r="S49" s="3">
        <v>2.9</v>
      </c>
      <c r="T49" s="3">
        <v>2.4</v>
      </c>
      <c r="U49" s="3">
        <v>2.8</v>
      </c>
      <c r="V49" s="3">
        <f t="shared" si="13"/>
        <v>7.35</v>
      </c>
      <c r="W49" s="3">
        <v>0</v>
      </c>
      <c r="X49" s="4">
        <f t="shared" si="9"/>
        <v>14.05</v>
      </c>
      <c r="Y49" s="3">
        <v>9</v>
      </c>
      <c r="Z49" s="3">
        <v>2.2999999999999998</v>
      </c>
      <c r="AA49" s="3">
        <v>2.5</v>
      </c>
      <c r="AB49" s="3">
        <v>2.4</v>
      </c>
      <c r="AC49" s="3">
        <v>2.4</v>
      </c>
      <c r="AD49" s="3">
        <f t="shared" si="14"/>
        <v>7.6</v>
      </c>
      <c r="AE49" s="3">
        <v>0</v>
      </c>
      <c r="AF49" s="4">
        <f t="shared" si="10"/>
        <v>16.600000000000001</v>
      </c>
      <c r="AG49" s="3">
        <v>10</v>
      </c>
      <c r="AH49" s="3">
        <v>2.1</v>
      </c>
      <c r="AI49" s="3">
        <v>2.1</v>
      </c>
      <c r="AJ49" s="3">
        <v>2</v>
      </c>
      <c r="AK49" s="3">
        <v>1.9</v>
      </c>
      <c r="AL49" s="3">
        <f t="shared" si="15"/>
        <v>7.95</v>
      </c>
      <c r="AM49" s="3">
        <v>0</v>
      </c>
      <c r="AN49" s="4">
        <f t="shared" si="11"/>
        <v>17.95</v>
      </c>
      <c r="AO49" s="4">
        <f t="shared" si="12"/>
        <v>67.575000000000003</v>
      </c>
    </row>
    <row r="50" spans="2:41">
      <c r="H50" s="3">
        <v>10</v>
      </c>
      <c r="I50" s="3">
        <v>0.8</v>
      </c>
      <c r="J50" s="3">
        <v>0.8</v>
      </c>
      <c r="K50" s="3">
        <v>0.7</v>
      </c>
      <c r="L50" s="3">
        <v>0.7</v>
      </c>
      <c r="M50" s="3">
        <f>10-((SUM(I50:L50)-MIN(I50:L50)-MAX(I50:L50))/2)</f>
        <v>9.25</v>
      </c>
      <c r="N50" s="3">
        <v>0</v>
      </c>
      <c r="O50" s="3">
        <f t="shared" si="5"/>
        <v>19.25</v>
      </c>
      <c r="R50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4865_VS3 A</vt:lpstr>
      <vt:lpstr>4866_VS3 B</vt:lpstr>
      <vt:lpstr>zápis</vt:lpstr>
      <vt:lpstr>'4865_VS3 A'!Oblast_tisku</vt:lpstr>
      <vt:lpstr>'4866_VS3 B'!Oblast_tisku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Kačenka</cp:lastModifiedBy>
  <cp:lastPrinted>2021-08-21T08:05:04Z</cp:lastPrinted>
  <dcterms:created xsi:type="dcterms:W3CDTF">2021-08-17T20:01:19Z</dcterms:created>
  <dcterms:modified xsi:type="dcterms:W3CDTF">2021-08-21T19:22:45Z</dcterms:modified>
</cp:coreProperties>
</file>