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Asus\Desktop\JOJOCUP_2022\"/>
    </mc:Choice>
  </mc:AlternateContent>
  <xr:revisionPtr revIDLastSave="0" documentId="13_ncr:1_{8BD506A1-DCC1-4970-B56B-4510CA6BAB5F}" xr6:coauthVersionLast="47" xr6:coauthVersionMax="47" xr10:uidLastSave="{00000000-0000-0000-0000-000000000000}"/>
  <bookViews>
    <workbookView xWindow="-108" yWindow="-108" windowWidth="23256" windowHeight="12720" activeTab="7" xr2:uid="{00000000-000D-0000-FFFF-FFFF00000000}"/>
  </bookViews>
  <sheets>
    <sheet name="K0" sheetId="10" r:id="rId1"/>
    <sheet name="KIA" sheetId="11" r:id="rId2"/>
    <sheet name="KIB" sheetId="12" r:id="rId3"/>
    <sheet name="KIB mix" sheetId="14" r:id="rId4"/>
    <sheet name="KII" sheetId="13" r:id="rId5"/>
    <sheet name="KII mix" sheetId="15" r:id="rId6"/>
    <sheet name="TRIA" sheetId="9" r:id="rId7"/>
    <sheet name="TRIA mix" sheetId="16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6" l="1"/>
  <c r="G7" i="16"/>
  <c r="L6" i="16"/>
  <c r="G6" i="16"/>
  <c r="L9" i="15"/>
  <c r="G9" i="15"/>
  <c r="L8" i="15"/>
  <c r="G8" i="15"/>
  <c r="L6" i="15"/>
  <c r="G6" i="15"/>
  <c r="L7" i="15"/>
  <c r="G7" i="15"/>
  <c r="L7" i="14"/>
  <c r="G7" i="14"/>
  <c r="L6" i="14"/>
  <c r="G6" i="14"/>
  <c r="M6" i="14" s="1"/>
  <c r="L8" i="14"/>
  <c r="G8" i="14"/>
  <c r="L6" i="13"/>
  <c r="G6" i="13"/>
  <c r="L8" i="13"/>
  <c r="G8" i="13"/>
  <c r="L9" i="13"/>
  <c r="G9" i="13"/>
  <c r="L7" i="13"/>
  <c r="G7" i="13"/>
  <c r="L10" i="13"/>
  <c r="G10" i="13"/>
  <c r="L13" i="12"/>
  <c r="G13" i="12"/>
  <c r="L11" i="12"/>
  <c r="G11" i="12"/>
  <c r="L7" i="12"/>
  <c r="G7" i="12"/>
  <c r="L8" i="12"/>
  <c r="G8" i="12"/>
  <c r="L10" i="12"/>
  <c r="G10" i="12"/>
  <c r="L9" i="12"/>
  <c r="G9" i="12"/>
  <c r="L6" i="12"/>
  <c r="G6" i="12"/>
  <c r="L14" i="12"/>
  <c r="G14" i="12"/>
  <c r="L12" i="12"/>
  <c r="G12" i="12"/>
  <c r="L9" i="11"/>
  <c r="G9" i="11"/>
  <c r="L10" i="11"/>
  <c r="G10" i="11"/>
  <c r="L6" i="11"/>
  <c r="G6" i="11"/>
  <c r="L11" i="11"/>
  <c r="G11" i="11"/>
  <c r="L7" i="11"/>
  <c r="G7" i="11"/>
  <c r="L8" i="11"/>
  <c r="G8" i="11"/>
  <c r="L11" i="10"/>
  <c r="G11" i="10"/>
  <c r="L8" i="10"/>
  <c r="G8" i="10"/>
  <c r="M8" i="10" s="1"/>
  <c r="L12" i="10"/>
  <c r="G12" i="10"/>
  <c r="L6" i="10"/>
  <c r="G6" i="10"/>
  <c r="L10" i="10"/>
  <c r="G10" i="10"/>
  <c r="L9" i="10"/>
  <c r="G9" i="10"/>
  <c r="L7" i="10"/>
  <c r="G7" i="10"/>
  <c r="M6" i="16" l="1"/>
  <c r="M7" i="16"/>
  <c r="M7" i="13"/>
  <c r="M10" i="13"/>
  <c r="M6" i="13"/>
  <c r="M8" i="13"/>
  <c r="M8" i="15"/>
  <c r="M9" i="15"/>
  <c r="M7" i="15"/>
  <c r="M6" i="15"/>
  <c r="M9" i="13"/>
  <c r="M8" i="12"/>
  <c r="M8" i="14"/>
  <c r="M7" i="14"/>
  <c r="M13" i="12"/>
  <c r="M9" i="12"/>
  <c r="N9" i="12" s="1"/>
  <c r="M7" i="12"/>
  <c r="M6" i="12"/>
  <c r="M10" i="12"/>
  <c r="M11" i="12"/>
  <c r="M14" i="12"/>
  <c r="M12" i="12"/>
  <c r="M6" i="10"/>
  <c r="M6" i="11"/>
  <c r="M7" i="11"/>
  <c r="M11" i="10"/>
  <c r="M8" i="11"/>
  <c r="M10" i="11"/>
  <c r="M10" i="10"/>
  <c r="M9" i="10"/>
  <c r="M7" i="10"/>
  <c r="M12" i="10"/>
  <c r="M11" i="11"/>
  <c r="M9" i="11"/>
  <c r="N7" i="16" l="1"/>
  <c r="N6" i="16"/>
  <c r="N9" i="13"/>
  <c r="N7" i="13"/>
  <c r="N8" i="13"/>
  <c r="N9" i="15"/>
  <c r="N8" i="15"/>
  <c r="N7" i="15"/>
  <c r="N6" i="15"/>
  <c r="N10" i="13"/>
  <c r="N6" i="13"/>
  <c r="N7" i="14"/>
  <c r="N8" i="14"/>
  <c r="N6" i="14"/>
  <c r="N14" i="12"/>
  <c r="N13" i="12"/>
  <c r="N8" i="12"/>
  <c r="N11" i="12"/>
  <c r="N10" i="12"/>
  <c r="N6" i="12"/>
  <c r="N7" i="12"/>
  <c r="N12" i="12"/>
  <c r="N12" i="10"/>
  <c r="N6" i="10"/>
  <c r="N8" i="10"/>
  <c r="N7" i="11"/>
  <c r="N10" i="11"/>
  <c r="N6" i="11"/>
  <c r="N7" i="10"/>
  <c r="N10" i="10"/>
  <c r="N9" i="10"/>
  <c r="N11" i="10"/>
  <c r="N9" i="11"/>
  <c r="N8" i="11"/>
  <c r="N11" i="11"/>
  <c r="L14" i="9"/>
  <c r="G14" i="9"/>
  <c r="L13" i="9"/>
  <c r="G13" i="9"/>
  <c r="L7" i="9"/>
  <c r="G7" i="9"/>
  <c r="L17" i="9"/>
  <c r="G17" i="9"/>
  <c r="L18" i="9"/>
  <c r="G18" i="9"/>
  <c r="L10" i="9"/>
  <c r="G10" i="9"/>
  <c r="L11" i="9"/>
  <c r="G11" i="9"/>
  <c r="L15" i="9"/>
  <c r="G15" i="9"/>
  <c r="L12" i="9"/>
  <c r="G12" i="9"/>
  <c r="L6" i="9"/>
  <c r="G6" i="9"/>
  <c r="L8" i="9"/>
  <c r="G8" i="9"/>
  <c r="L9" i="9"/>
  <c r="G9" i="9"/>
  <c r="L16" i="9"/>
  <c r="G16" i="9"/>
  <c r="M16" i="9" l="1"/>
  <c r="M8" i="9"/>
  <c r="M12" i="9"/>
  <c r="M10" i="9"/>
  <c r="M17" i="9"/>
  <c r="M13" i="9"/>
  <c r="M14" i="9"/>
  <c r="M9" i="9"/>
  <c r="M6" i="9"/>
  <c r="M15" i="9"/>
  <c r="M11" i="9"/>
  <c r="M18" i="9"/>
  <c r="M7" i="9"/>
  <c r="N15" i="9" l="1"/>
  <c r="N6" i="9"/>
  <c r="N14" i="9"/>
  <c r="N17" i="9"/>
  <c r="N10" i="9"/>
  <c r="N8" i="9"/>
  <c r="N16" i="9"/>
  <c r="N9" i="9"/>
  <c r="N13" i="9"/>
  <c r="N7" i="9"/>
  <c r="N11" i="9"/>
  <c r="N12" i="9"/>
  <c r="N18" i="9"/>
</calcChain>
</file>

<file path=xl/sharedStrings.xml><?xml version="1.0" encoding="utf-8"?>
<sst xmlns="http://schemas.openxmlformats.org/spreadsheetml/2006/main" count="226" uniqueCount="109">
  <si>
    <t>Družstvo</t>
  </si>
  <si>
    <t>Akrobacie</t>
  </si>
  <si>
    <t>Trampolína</t>
  </si>
  <si>
    <t>Celkem</t>
  </si>
  <si>
    <t>Pořadí</t>
  </si>
  <si>
    <t>D</t>
  </si>
  <si>
    <t>E</t>
  </si>
  <si>
    <t>C</t>
  </si>
  <si>
    <t>PEN</t>
  </si>
  <si>
    <t>Č.</t>
  </si>
  <si>
    <t>Tria</t>
  </si>
  <si>
    <t>Kategorie 0</t>
  </si>
  <si>
    <t>1.</t>
  </si>
  <si>
    <t>Gym Dobřichovice Tygříci A </t>
  </si>
  <si>
    <t>2.</t>
  </si>
  <si>
    <t>Sokol Řeporyje Gymstar - dívky</t>
  </si>
  <si>
    <t>GYM CLUB REDA "A"</t>
  </si>
  <si>
    <t>5.</t>
  </si>
  <si>
    <t>GYM CLUB REDA "B"</t>
  </si>
  <si>
    <t>7.</t>
  </si>
  <si>
    <t>Gym Dobřichovice Žirafy</t>
  </si>
  <si>
    <t>8.</t>
  </si>
  <si>
    <t>10.</t>
  </si>
  <si>
    <t>SPV OSTRAVA - dívky</t>
  </si>
  <si>
    <t>Pohyb je život</t>
  </si>
  <si>
    <t>13.</t>
  </si>
  <si>
    <r>
      <t>Jo</t>
    </r>
    <r>
      <rPr>
        <b/>
        <sz val="22"/>
        <color indexed="10"/>
        <rFont val="Calibri"/>
        <family val="2"/>
        <charset val="238"/>
      </rPr>
      <t>jo</t>
    </r>
    <r>
      <rPr>
        <b/>
        <sz val="22"/>
        <color indexed="8"/>
        <rFont val="Calibri"/>
        <family val="2"/>
        <charset val="238"/>
      </rPr>
      <t xml:space="preserve"> Cup Dobřichovice  2022</t>
    </r>
  </si>
  <si>
    <t>Kategorie IA</t>
  </si>
  <si>
    <t>Kategorie IB</t>
  </si>
  <si>
    <t>Kategorie II</t>
  </si>
  <si>
    <t>SK Město Frýdek-Místek - mix</t>
  </si>
  <si>
    <t>TVT Motion Mnichovice - dívky </t>
  </si>
  <si>
    <t>17.</t>
  </si>
  <si>
    <t>18.</t>
  </si>
  <si>
    <t>FLIK FLAK Plzeň - dívky</t>
  </si>
  <si>
    <t>19.</t>
  </si>
  <si>
    <t>TJ Svitavy - dívky</t>
  </si>
  <si>
    <t>20.</t>
  </si>
  <si>
    <t>21.</t>
  </si>
  <si>
    <t>TJ Sokol Frýdek-Místek Pružinky</t>
  </si>
  <si>
    <t>23.</t>
  </si>
  <si>
    <t>Gym Dobřichovice</t>
  </si>
  <si>
    <t>26.</t>
  </si>
  <si>
    <t>28.</t>
  </si>
  <si>
    <t>TJ Sokol Vyšehrad Myšky - dívky</t>
  </si>
  <si>
    <t>29.</t>
  </si>
  <si>
    <t>30.</t>
  </si>
  <si>
    <t>31.</t>
  </si>
  <si>
    <t>36.</t>
  </si>
  <si>
    <t>SK GymSport Praha </t>
  </si>
  <si>
    <t>38.</t>
  </si>
  <si>
    <t>39.</t>
  </si>
  <si>
    <t>40.</t>
  </si>
  <si>
    <t>41.</t>
  </si>
  <si>
    <t>44.</t>
  </si>
  <si>
    <t>45.</t>
  </si>
  <si>
    <t>46.</t>
  </si>
  <si>
    <t>48.</t>
  </si>
  <si>
    <t>TJ Rožnov pod Radhoštěm</t>
  </si>
  <si>
    <t>50.</t>
  </si>
  <si>
    <t>52.</t>
  </si>
  <si>
    <t>TJ Svitavy - mix </t>
  </si>
  <si>
    <t>54.</t>
  </si>
  <si>
    <t>55.</t>
  </si>
  <si>
    <t>TJ Sokol Vyšehrad Atkypočové - mix</t>
  </si>
  <si>
    <t>57.</t>
  </si>
  <si>
    <t>Gymnastika Dobříš</t>
  </si>
  <si>
    <t>59.</t>
  </si>
  <si>
    <t xml:space="preserve">GYM CLUB REDA "B" </t>
  </si>
  <si>
    <t>61.</t>
  </si>
  <si>
    <t>TJ Sokol Vyšehrad - dívky</t>
  </si>
  <si>
    <t>63.</t>
  </si>
  <si>
    <t>SK Opava Komárov</t>
  </si>
  <si>
    <t>64.</t>
  </si>
  <si>
    <t>65.</t>
  </si>
  <si>
    <t>66.</t>
  </si>
  <si>
    <t>67.</t>
  </si>
  <si>
    <t>68.</t>
  </si>
  <si>
    <t>Sokol Plzeň 1 – A</t>
  </si>
  <si>
    <t>71.</t>
  </si>
  <si>
    <t>Sokol Plzeň 1 – B</t>
  </si>
  <si>
    <t>73.</t>
  </si>
  <si>
    <t>Sokol Plzeň 1 – C</t>
  </si>
  <si>
    <t>74.</t>
  </si>
  <si>
    <t>Sokol Radotín Slůňata 2 - dívky</t>
  </si>
  <si>
    <t>75.</t>
  </si>
  <si>
    <t>76.</t>
  </si>
  <si>
    <t>77.</t>
  </si>
  <si>
    <t>Sokol Radotín Slůňata 1 - dívky</t>
  </si>
  <si>
    <t>78.</t>
  </si>
  <si>
    <t>Vyšehrad Kočky</t>
  </si>
  <si>
    <t>79.</t>
  </si>
  <si>
    <t>82.</t>
  </si>
  <si>
    <t>Sokol Radotín - muži</t>
  </si>
  <si>
    <t>TJ AVIA Čakovice</t>
  </si>
  <si>
    <t>Gym Dobřichovice Tygříci starší - mix</t>
  </si>
  <si>
    <t>Gym Dobřichovice Žirafy starší</t>
  </si>
  <si>
    <t>SK Město Frýdek-Místek - dívky (10)</t>
  </si>
  <si>
    <t>Gym Club Reda</t>
  </si>
  <si>
    <t xml:space="preserve">Jojo Gym Hopsalky </t>
  </si>
  <si>
    <t xml:space="preserve">TJ AVIA Čakovice </t>
  </si>
  <si>
    <t xml:space="preserve">TJ Sokol Vyšehrad Sluníčka </t>
  </si>
  <si>
    <t>TVT Motion Mnichovice B</t>
  </si>
  <si>
    <t>Kategorie IB mix</t>
  </si>
  <si>
    <t>TJ AVIA Čakovice - mix</t>
  </si>
  <si>
    <t>TJ AVIA Čakovice -mix</t>
  </si>
  <si>
    <t>Kategorie II mix</t>
  </si>
  <si>
    <t>Gym Dobřichovice - mix</t>
  </si>
  <si>
    <t>Tria 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</si>
</sst>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2"/>
      <color indexed="8"/>
      <name val="Calibri"/>
      <family val="2"/>
      <charset val="238"/>
    </font>
    <font>
      <b/>
      <sz val="22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3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3"/>
      <color indexed="9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8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3"/>
        <bgColor indexed="13"/>
      </patternFill>
    </fill>
    <fill>
      <patternFill patternType="solid">
        <fgColor indexed="17"/>
        <bgColor indexed="63"/>
      </patternFill>
    </fill>
    <fill>
      <patternFill patternType="solid">
        <fgColor indexed="54"/>
        <bgColor indexed="23"/>
      </patternFill>
    </fill>
    <fill>
      <patternFill patternType="solid">
        <fgColor indexed="13"/>
        <bgColor indexed="43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10">
    <xf numFmtId="0" fontId="0" fillId="0" borderId="0" xfId="0"/>
    <xf numFmtId="0" fontId="5" fillId="0" borderId="0" xfId="0" applyFont="1"/>
    <xf numFmtId="2" fontId="9" fillId="0" borderId="5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0" borderId="0" xfId="0" applyFont="1"/>
    <xf numFmtId="0" fontId="6" fillId="2" borderId="3" xfId="0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10" fillId="2" borderId="13" xfId="0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10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2" fontId="4" fillId="3" borderId="26" xfId="0" applyNumberFormat="1" applyFont="1" applyFill="1" applyBorder="1" applyAlignment="1">
      <alignment horizontal="center"/>
    </xf>
    <xf numFmtId="2" fontId="4" fillId="3" borderId="27" xfId="0" applyNumberFormat="1" applyFont="1" applyFill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14" xfId="0" applyBorder="1"/>
    <xf numFmtId="0" fontId="0" fillId="8" borderId="14" xfId="0" applyFill="1" applyBorder="1"/>
    <xf numFmtId="0" fontId="0" fillId="8" borderId="31" xfId="0" applyFill="1" applyBorder="1"/>
    <xf numFmtId="0" fontId="0" fillId="0" borderId="32" xfId="0" applyBorder="1"/>
    <xf numFmtId="2" fontId="9" fillId="0" borderId="33" xfId="0" applyNumberFormat="1" applyFont="1" applyBorder="1" applyAlignment="1">
      <alignment horizontal="center"/>
    </xf>
    <xf numFmtId="2" fontId="9" fillId="0" borderId="34" xfId="0" applyNumberFormat="1" applyFont="1" applyBorder="1" applyAlignment="1">
      <alignment horizontal="center"/>
    </xf>
    <xf numFmtId="2" fontId="9" fillId="0" borderId="35" xfId="0" applyNumberFormat="1" applyFont="1" applyBorder="1" applyAlignment="1">
      <alignment horizontal="center"/>
    </xf>
    <xf numFmtId="2" fontId="9" fillId="0" borderId="36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9" fillId="0" borderId="38" xfId="0" applyNumberFormat="1" applyFont="1" applyBorder="1" applyAlignment="1">
      <alignment horizontal="center"/>
    </xf>
    <xf numFmtId="2" fontId="9" fillId="0" borderId="39" xfId="0" applyNumberFormat="1" applyFont="1" applyBorder="1" applyAlignment="1">
      <alignment horizontal="center"/>
    </xf>
    <xf numFmtId="2" fontId="4" fillId="3" borderId="40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0" fillId="8" borderId="43" xfId="0" applyFill="1" applyBorder="1"/>
    <xf numFmtId="0" fontId="15" fillId="8" borderId="46" xfId="2" applyFont="1" applyFill="1" applyBorder="1"/>
    <xf numFmtId="0" fontId="15" fillId="0" borderId="46" xfId="2" applyFont="1" applyBorder="1"/>
    <xf numFmtId="0" fontId="16" fillId="0" borderId="46" xfId="2" applyFont="1" applyBorder="1" applyAlignment="1">
      <alignment vertical="center"/>
    </xf>
    <xf numFmtId="0" fontId="16" fillId="0" borderId="46" xfId="2" applyFont="1" applyBorder="1"/>
    <xf numFmtId="0" fontId="15" fillId="0" borderId="47" xfId="2" applyFont="1" applyBorder="1" applyAlignment="1">
      <alignment horizontal="left"/>
    </xf>
    <xf numFmtId="0" fontId="15" fillId="0" borderId="46" xfId="2" applyFont="1" applyBorder="1" applyAlignment="1">
      <alignment horizontal="left"/>
    </xf>
    <xf numFmtId="0" fontId="15" fillId="0" borderId="48" xfId="2" applyFont="1" applyBorder="1" applyAlignment="1">
      <alignment horizontal="left"/>
    </xf>
    <xf numFmtId="0" fontId="0" fillId="0" borderId="0" xfId="0" applyBorder="1"/>
    <xf numFmtId="0" fontId="15" fillId="0" borderId="50" xfId="2" applyFont="1" applyBorder="1"/>
    <xf numFmtId="0" fontId="15" fillId="0" borderId="45" xfId="2" applyFont="1" applyBorder="1"/>
    <xf numFmtId="0" fontId="15" fillId="0" borderId="47" xfId="2" applyFont="1" applyBorder="1"/>
    <xf numFmtId="0" fontId="9" fillId="0" borderId="6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8" borderId="14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8" borderId="31" xfId="0" applyFill="1" applyBorder="1" applyAlignment="1">
      <alignment horizontal="left"/>
    </xf>
    <xf numFmtId="0" fontId="0" fillId="8" borderId="14" xfId="0" applyFill="1" applyBorder="1" applyAlignment="1">
      <alignment horizontal="left"/>
    </xf>
    <xf numFmtId="0" fontId="0" fillId="8" borderId="30" xfId="0" applyFill="1" applyBorder="1" applyAlignment="1">
      <alignment horizontal="left"/>
    </xf>
    <xf numFmtId="0" fontId="14" fillId="8" borderId="51" xfId="2" applyFont="1" applyFill="1" applyBorder="1" applyAlignment="1">
      <alignment horizontal="right"/>
    </xf>
    <xf numFmtId="0" fontId="14" fillId="8" borderId="52" xfId="2" applyFont="1" applyFill="1" applyBorder="1" applyAlignment="1">
      <alignment horizontal="right"/>
    </xf>
    <xf numFmtId="0" fontId="14" fillId="8" borderId="53" xfId="2" applyFont="1" applyFill="1" applyBorder="1" applyAlignment="1">
      <alignment horizontal="right"/>
    </xf>
    <xf numFmtId="49" fontId="9" fillId="0" borderId="54" xfId="0" applyNumberFormat="1" applyFont="1" applyFill="1" applyBorder="1" applyAlignment="1">
      <alignment horizontal="center"/>
    </xf>
    <xf numFmtId="0" fontId="14" fillId="8" borderId="55" xfId="2" applyFont="1" applyFill="1" applyBorder="1" applyAlignment="1">
      <alignment horizontal="right"/>
    </xf>
    <xf numFmtId="49" fontId="9" fillId="0" borderId="56" xfId="0" applyNumberFormat="1" applyFont="1" applyFill="1" applyBorder="1" applyAlignment="1">
      <alignment horizontal="center"/>
    </xf>
    <xf numFmtId="2" fontId="9" fillId="0" borderId="57" xfId="0" applyNumberFormat="1" applyFont="1" applyBorder="1" applyAlignment="1">
      <alignment horizontal="center"/>
    </xf>
    <xf numFmtId="2" fontId="9" fillId="0" borderId="58" xfId="0" applyNumberFormat="1" applyFont="1" applyBorder="1" applyAlignment="1">
      <alignment horizontal="center"/>
    </xf>
    <xf numFmtId="2" fontId="9" fillId="0" borderId="59" xfId="0" applyNumberFormat="1" applyFont="1" applyBorder="1" applyAlignment="1">
      <alignment horizontal="center"/>
    </xf>
    <xf numFmtId="2" fontId="9" fillId="0" borderId="60" xfId="0" applyNumberFormat="1" applyFont="1" applyBorder="1" applyAlignment="1">
      <alignment horizontal="center"/>
    </xf>
    <xf numFmtId="2" fontId="9" fillId="0" borderId="61" xfId="0" applyNumberFormat="1" applyFont="1" applyBorder="1" applyAlignment="1">
      <alignment horizontal="center"/>
    </xf>
    <xf numFmtId="2" fontId="9" fillId="0" borderId="62" xfId="0" applyNumberFormat="1" applyFont="1" applyBorder="1" applyAlignment="1">
      <alignment horizontal="center"/>
    </xf>
    <xf numFmtId="2" fontId="9" fillId="0" borderId="63" xfId="0" applyNumberFormat="1" applyFont="1" applyBorder="1" applyAlignment="1">
      <alignment horizontal="center"/>
    </xf>
    <xf numFmtId="0" fontId="14" fillId="8" borderId="64" xfId="2" applyFont="1" applyFill="1" applyBorder="1" applyAlignment="1">
      <alignment horizontal="right"/>
    </xf>
    <xf numFmtId="0" fontId="15" fillId="0" borderId="65" xfId="2" applyFont="1" applyBorder="1"/>
    <xf numFmtId="0" fontId="0" fillId="0" borderId="66" xfId="0" applyBorder="1"/>
    <xf numFmtId="2" fontId="9" fillId="0" borderId="43" xfId="0" applyNumberFormat="1" applyFont="1" applyBorder="1" applyAlignment="1">
      <alignment horizontal="center"/>
    </xf>
    <xf numFmtId="2" fontId="9" fillId="0" borderId="68" xfId="0" applyNumberFormat="1" applyFont="1" applyBorder="1" applyAlignment="1">
      <alignment horizontal="center"/>
    </xf>
    <xf numFmtId="2" fontId="4" fillId="3" borderId="69" xfId="0" applyNumberFormat="1" applyFont="1" applyFill="1" applyBorder="1" applyAlignment="1">
      <alignment horizontal="center"/>
    </xf>
    <xf numFmtId="0" fontId="10" fillId="2" borderId="70" xfId="0" applyFont="1" applyFill="1" applyBorder="1" applyAlignment="1">
      <alignment horizontal="center" vertical="center"/>
    </xf>
    <xf numFmtId="0" fontId="10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0" fillId="8" borderId="43" xfId="0" applyFont="1" applyFill="1" applyBorder="1"/>
    <xf numFmtId="49" fontId="9" fillId="0" borderId="74" xfId="0" applyNumberFormat="1" applyFont="1" applyFill="1" applyBorder="1" applyAlignment="1">
      <alignment horizontal="center"/>
    </xf>
    <xf numFmtId="2" fontId="9" fillId="0" borderId="75" xfId="0" applyNumberFormat="1" applyFont="1" applyBorder="1" applyAlignment="1">
      <alignment horizontal="center"/>
    </xf>
    <xf numFmtId="2" fontId="9" fillId="0" borderId="76" xfId="0" applyNumberFormat="1" applyFont="1" applyBorder="1" applyAlignment="1">
      <alignment horizontal="center"/>
    </xf>
    <xf numFmtId="2" fontId="9" fillId="0" borderId="77" xfId="0" applyNumberFormat="1" applyFont="1" applyBorder="1" applyAlignment="1">
      <alignment horizontal="center"/>
    </xf>
    <xf numFmtId="2" fontId="9" fillId="0" borderId="78" xfId="0" applyNumberFormat="1" applyFont="1" applyBorder="1" applyAlignment="1">
      <alignment horizontal="center"/>
    </xf>
    <xf numFmtId="2" fontId="9" fillId="0" borderId="79" xfId="0" applyNumberFormat="1" applyFont="1" applyBorder="1" applyAlignment="1">
      <alignment horizontal="center"/>
    </xf>
    <xf numFmtId="2" fontId="4" fillId="3" borderId="8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2" fillId="7" borderId="0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center" vertical="center"/>
    </xf>
    <xf numFmtId="0" fontId="7" fillId="6" borderId="67" xfId="0" applyFont="1" applyFill="1" applyBorder="1" applyAlignment="1">
      <alignment horizontal="center" vertical="center"/>
    </xf>
    <xf numFmtId="49" fontId="9" fillId="0" borderId="81" xfId="0" applyNumberFormat="1" applyFont="1" applyFill="1" applyBorder="1" applyAlignment="1">
      <alignment horizontal="center"/>
    </xf>
    <xf numFmtId="0" fontId="0" fillId="0" borderId="44" xfId="0" applyBorder="1" applyAlignment="1">
      <alignment horizontal="left"/>
    </xf>
    <xf numFmtId="0" fontId="0" fillId="8" borderId="36" xfId="0" applyFill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0" fillId="8" borderId="82" xfId="0" applyFill="1" applyBorder="1" applyAlignment="1">
      <alignment horizontal="left"/>
    </xf>
  </cellXfs>
  <cellStyles count="3">
    <cellStyle name="Normální" xfId="0" builtinId="0"/>
    <cellStyle name="Normální 2" xfId="1" xr:uid="{00000000-0005-0000-0000-000001000000}"/>
    <cellStyle name="Normální 3" xfId="2" xr:uid="{4C98C8C0-4CA0-46D9-A0BD-4564395659D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3366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99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FBFBF"/>
      <color rgb="FFFF3399"/>
      <color rgb="FFFF33CC"/>
      <color rgb="FFFF99FF"/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workbookViewId="0">
      <selection activeCell="H10" sqref="H10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8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8" ht="23.4" x14ac:dyDescent="0.35">
      <c r="A2" s="92" t="s">
        <v>11</v>
      </c>
      <c r="B2" s="92"/>
      <c r="C2" s="92"/>
      <c r="D2" s="92"/>
      <c r="E2" s="92"/>
      <c r="F2" s="92"/>
      <c r="G2" s="92"/>
      <c r="M2" s="6"/>
      <c r="N2" s="1"/>
    </row>
    <row r="3" spans="1:18" ht="18.600000000000001" thickBot="1" x14ac:dyDescent="0.4">
      <c r="M3" s="6"/>
      <c r="N3" s="1"/>
    </row>
    <row r="4" spans="1:18" ht="18" thickBot="1" x14ac:dyDescent="0.35">
      <c r="A4" s="93" t="s">
        <v>9</v>
      </c>
      <c r="B4" s="95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8" ht="16.2" thickBot="1" x14ac:dyDescent="0.35">
      <c r="A5" s="94"/>
      <c r="B5" s="96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8" ht="19.5" customHeight="1" x14ac:dyDescent="0.35">
      <c r="A6" s="60" t="s">
        <v>19</v>
      </c>
      <c r="B6" s="48" t="s">
        <v>20</v>
      </c>
      <c r="C6" s="17">
        <v>1.2</v>
      </c>
      <c r="D6" s="18">
        <v>8.25</v>
      </c>
      <c r="E6" s="19">
        <v>1.8</v>
      </c>
      <c r="F6" s="20"/>
      <c r="G6" s="21">
        <f t="shared" ref="G6:G12" si="0">C6+D6+E6-F6</f>
        <v>11.25</v>
      </c>
      <c r="H6" s="13">
        <v>2.4</v>
      </c>
      <c r="I6" s="2">
        <v>8.1</v>
      </c>
      <c r="J6" s="2">
        <v>2</v>
      </c>
      <c r="K6" s="2"/>
      <c r="L6" s="8">
        <f t="shared" ref="L6:L12" si="1">H6+I6+J6-K6</f>
        <v>12.5</v>
      </c>
      <c r="M6" s="24">
        <f t="shared" ref="M6:M12" si="2">G6+L6</f>
        <v>23.75</v>
      </c>
      <c r="N6" s="26">
        <f t="shared" ref="N6:N12" si="3">RANK(M6,$M$6:$M$12,0)</f>
        <v>1</v>
      </c>
    </row>
    <row r="7" spans="1:18" ht="18" x14ac:dyDescent="0.35">
      <c r="A7" s="61" t="s">
        <v>12</v>
      </c>
      <c r="B7" s="46" t="s">
        <v>13</v>
      </c>
      <c r="C7" s="22">
        <v>1.2</v>
      </c>
      <c r="D7" s="3">
        <v>8.25</v>
      </c>
      <c r="E7" s="9">
        <v>2</v>
      </c>
      <c r="F7" s="12"/>
      <c r="G7" s="23">
        <f t="shared" si="0"/>
        <v>11.45</v>
      </c>
      <c r="H7" s="14">
        <v>0.5</v>
      </c>
      <c r="I7" s="3">
        <v>7.8</v>
      </c>
      <c r="J7" s="3">
        <v>2</v>
      </c>
      <c r="K7" s="3"/>
      <c r="L7" s="10">
        <f t="shared" si="1"/>
        <v>10.3</v>
      </c>
      <c r="M7" s="25">
        <f t="shared" si="2"/>
        <v>21.75</v>
      </c>
      <c r="N7" s="27">
        <f t="shared" si="3"/>
        <v>2</v>
      </c>
    </row>
    <row r="8" spans="1:18" ht="18" x14ac:dyDescent="0.35">
      <c r="A8" s="62" t="s">
        <v>22</v>
      </c>
      <c r="B8" s="47" t="s">
        <v>23</v>
      </c>
      <c r="C8" s="22">
        <v>0.8</v>
      </c>
      <c r="D8" s="3">
        <v>6.75</v>
      </c>
      <c r="E8" s="9">
        <v>1.8</v>
      </c>
      <c r="F8" s="12"/>
      <c r="G8" s="23">
        <f t="shared" si="0"/>
        <v>9.35</v>
      </c>
      <c r="H8" s="14">
        <v>0.4</v>
      </c>
      <c r="I8" s="3">
        <v>8.3000000000000007</v>
      </c>
      <c r="J8" s="3">
        <v>2</v>
      </c>
      <c r="K8" s="3"/>
      <c r="L8" s="10">
        <f t="shared" si="1"/>
        <v>10.700000000000001</v>
      </c>
      <c r="M8" s="25">
        <f t="shared" si="2"/>
        <v>20.05</v>
      </c>
      <c r="N8" s="27">
        <f t="shared" si="3"/>
        <v>3</v>
      </c>
    </row>
    <row r="9" spans="1:18" ht="18" x14ac:dyDescent="0.35">
      <c r="A9" s="61" t="s">
        <v>14</v>
      </c>
      <c r="B9" s="46" t="s">
        <v>15</v>
      </c>
      <c r="C9" s="22">
        <v>1.1499999999999999</v>
      </c>
      <c r="D9" s="3">
        <v>7</v>
      </c>
      <c r="E9" s="9">
        <v>2</v>
      </c>
      <c r="F9" s="12"/>
      <c r="G9" s="23">
        <f t="shared" si="0"/>
        <v>10.15</v>
      </c>
      <c r="H9" s="14">
        <v>0.4</v>
      </c>
      <c r="I9" s="3">
        <v>7.4</v>
      </c>
      <c r="J9" s="3">
        <v>2</v>
      </c>
      <c r="K9" s="3"/>
      <c r="L9" s="10">
        <f t="shared" si="1"/>
        <v>9.8000000000000007</v>
      </c>
      <c r="M9" s="25">
        <f t="shared" si="2"/>
        <v>19.950000000000003</v>
      </c>
      <c r="N9" s="27">
        <f t="shared" si="3"/>
        <v>4</v>
      </c>
    </row>
    <row r="10" spans="1:18" ht="18" x14ac:dyDescent="0.35">
      <c r="A10" s="61" t="s">
        <v>17</v>
      </c>
      <c r="B10" s="46" t="s">
        <v>18</v>
      </c>
      <c r="C10" s="22">
        <v>0.7</v>
      </c>
      <c r="D10" s="3">
        <v>7</v>
      </c>
      <c r="E10" s="9">
        <v>2</v>
      </c>
      <c r="F10" s="12"/>
      <c r="G10" s="23">
        <f t="shared" si="0"/>
        <v>9.6999999999999993</v>
      </c>
      <c r="H10" s="14">
        <v>0.4</v>
      </c>
      <c r="I10" s="3">
        <v>7.4</v>
      </c>
      <c r="J10" s="3">
        <v>2</v>
      </c>
      <c r="K10" s="3"/>
      <c r="L10" s="10">
        <f t="shared" si="1"/>
        <v>9.8000000000000007</v>
      </c>
      <c r="M10" s="25">
        <f t="shared" si="2"/>
        <v>19.5</v>
      </c>
      <c r="N10" s="27">
        <f t="shared" si="3"/>
        <v>5</v>
      </c>
    </row>
    <row r="11" spans="1:18" ht="18" x14ac:dyDescent="0.35">
      <c r="A11" s="61" t="s">
        <v>25</v>
      </c>
      <c r="B11" s="46" t="s">
        <v>100</v>
      </c>
      <c r="C11" s="22">
        <v>0.5</v>
      </c>
      <c r="D11" s="3">
        <v>6.9</v>
      </c>
      <c r="E11" s="9">
        <v>2</v>
      </c>
      <c r="F11" s="12"/>
      <c r="G11" s="23">
        <f t="shared" si="0"/>
        <v>9.4</v>
      </c>
      <c r="H11" s="14">
        <v>0.5</v>
      </c>
      <c r="I11" s="3">
        <v>7.6</v>
      </c>
      <c r="J11" s="3">
        <v>2</v>
      </c>
      <c r="K11" s="3"/>
      <c r="L11" s="10">
        <f t="shared" si="1"/>
        <v>10.1</v>
      </c>
      <c r="M11" s="25">
        <f t="shared" si="2"/>
        <v>19.5</v>
      </c>
      <c r="N11" s="27">
        <f t="shared" si="3"/>
        <v>5</v>
      </c>
      <c r="R11" s="49"/>
    </row>
    <row r="12" spans="1:18" ht="18" x14ac:dyDescent="0.35">
      <c r="A12" s="61" t="s">
        <v>21</v>
      </c>
      <c r="B12" s="46" t="s">
        <v>101</v>
      </c>
      <c r="C12" s="22">
        <v>0.3</v>
      </c>
      <c r="D12" s="3">
        <v>5</v>
      </c>
      <c r="E12" s="9">
        <v>2</v>
      </c>
      <c r="F12" s="12"/>
      <c r="G12" s="23">
        <f t="shared" si="0"/>
        <v>7.3</v>
      </c>
      <c r="H12" s="14">
        <v>0.2</v>
      </c>
      <c r="I12" s="3">
        <v>2</v>
      </c>
      <c r="J12" s="3">
        <v>2</v>
      </c>
      <c r="K12" s="3"/>
      <c r="L12" s="10">
        <f t="shared" si="1"/>
        <v>4.2</v>
      </c>
      <c r="M12" s="25">
        <f t="shared" si="2"/>
        <v>11.5</v>
      </c>
      <c r="N12" s="27">
        <f t="shared" si="3"/>
        <v>7</v>
      </c>
    </row>
  </sheetData>
  <sortState xmlns:xlrd2="http://schemas.microsoft.com/office/spreadsheetml/2017/richdata2" ref="A6:N12">
    <sortCondition ref="N6:N12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"/>
  <sheetViews>
    <sheetView topLeftCell="A2" workbookViewId="0">
      <selection activeCell="A12" sqref="A12:XFD30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27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94"/>
      <c r="B5" s="96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9.5" customHeight="1" x14ac:dyDescent="0.35">
      <c r="A6" s="60" t="s">
        <v>37</v>
      </c>
      <c r="B6" s="50" t="s">
        <v>94</v>
      </c>
      <c r="C6" s="17">
        <v>2</v>
      </c>
      <c r="D6" s="18">
        <v>8.1999999999999993</v>
      </c>
      <c r="E6" s="19">
        <v>2</v>
      </c>
      <c r="F6" s="20"/>
      <c r="G6" s="21">
        <f t="shared" ref="G6:G11" si="0">C6+D6+E6-F6</f>
        <v>12.2</v>
      </c>
      <c r="H6" s="13">
        <v>1.6</v>
      </c>
      <c r="I6" s="2">
        <v>6.9</v>
      </c>
      <c r="J6" s="2">
        <v>2</v>
      </c>
      <c r="K6" s="2"/>
      <c r="L6" s="8">
        <f t="shared" ref="L6:L11" si="1">H6+I6+J6-K6</f>
        <v>10.5</v>
      </c>
      <c r="M6" s="24">
        <f t="shared" ref="M6:M11" si="2">G6+L6</f>
        <v>22.7</v>
      </c>
      <c r="N6" s="26">
        <f t="shared" ref="N6:N11" si="3">RANK(M6,$M$6:$M$11,0)</f>
        <v>1</v>
      </c>
    </row>
    <row r="7" spans="1:14" ht="18" x14ac:dyDescent="0.35">
      <c r="A7" s="61" t="s">
        <v>33</v>
      </c>
      <c r="B7" s="42" t="s">
        <v>34</v>
      </c>
      <c r="C7" s="22">
        <v>1.9</v>
      </c>
      <c r="D7" s="3">
        <v>7.4</v>
      </c>
      <c r="E7" s="9">
        <v>2</v>
      </c>
      <c r="F7" s="12"/>
      <c r="G7" s="23">
        <f t="shared" si="0"/>
        <v>11.3</v>
      </c>
      <c r="H7" s="14">
        <v>1.5</v>
      </c>
      <c r="I7" s="3">
        <v>7.1</v>
      </c>
      <c r="J7" s="3">
        <v>2</v>
      </c>
      <c r="K7" s="3"/>
      <c r="L7" s="10">
        <f t="shared" si="1"/>
        <v>10.6</v>
      </c>
      <c r="M7" s="25">
        <f t="shared" si="2"/>
        <v>21.9</v>
      </c>
      <c r="N7" s="27">
        <f t="shared" si="3"/>
        <v>2</v>
      </c>
    </row>
    <row r="8" spans="1:14" ht="18" x14ac:dyDescent="0.35">
      <c r="A8" s="61" t="s">
        <v>32</v>
      </c>
      <c r="B8" s="43" t="s">
        <v>23</v>
      </c>
      <c r="C8" s="22">
        <v>2.2999999999999998</v>
      </c>
      <c r="D8" s="3">
        <v>6.7</v>
      </c>
      <c r="E8" s="9">
        <v>1.9</v>
      </c>
      <c r="F8" s="12"/>
      <c r="G8" s="23">
        <f t="shared" si="0"/>
        <v>10.9</v>
      </c>
      <c r="H8" s="14">
        <v>2</v>
      </c>
      <c r="I8" s="3">
        <v>6.3</v>
      </c>
      <c r="J8" s="3">
        <v>2</v>
      </c>
      <c r="K8" s="3"/>
      <c r="L8" s="10">
        <f t="shared" si="1"/>
        <v>10.3</v>
      </c>
      <c r="M8" s="25">
        <f t="shared" si="2"/>
        <v>21.200000000000003</v>
      </c>
      <c r="N8" s="27">
        <f t="shared" si="3"/>
        <v>3</v>
      </c>
    </row>
    <row r="9" spans="1:14" ht="18" x14ac:dyDescent="0.35">
      <c r="A9" s="61" t="s">
        <v>40</v>
      </c>
      <c r="B9" s="43" t="s">
        <v>41</v>
      </c>
      <c r="C9" s="22">
        <v>2.6</v>
      </c>
      <c r="D9" s="3">
        <v>7.05</v>
      </c>
      <c r="E9" s="9">
        <v>1.6</v>
      </c>
      <c r="F9" s="12"/>
      <c r="G9" s="23">
        <f t="shared" si="0"/>
        <v>11.25</v>
      </c>
      <c r="H9" s="14">
        <v>1.7</v>
      </c>
      <c r="I9" s="3">
        <v>6.1</v>
      </c>
      <c r="J9" s="3">
        <v>2</v>
      </c>
      <c r="K9" s="3"/>
      <c r="L9" s="10">
        <f t="shared" si="1"/>
        <v>9.8000000000000007</v>
      </c>
      <c r="M9" s="25">
        <f t="shared" si="2"/>
        <v>21.05</v>
      </c>
      <c r="N9" s="27">
        <f t="shared" si="3"/>
        <v>4</v>
      </c>
    </row>
    <row r="10" spans="1:14" ht="18" x14ac:dyDescent="0.35">
      <c r="A10" s="61" t="s">
        <v>38</v>
      </c>
      <c r="B10" s="44" t="s">
        <v>39</v>
      </c>
      <c r="C10" s="22">
        <v>2.2999999999999998</v>
      </c>
      <c r="D10" s="3">
        <v>6.6</v>
      </c>
      <c r="E10" s="9">
        <v>1.8</v>
      </c>
      <c r="F10" s="12"/>
      <c r="G10" s="23">
        <f t="shared" si="0"/>
        <v>10.7</v>
      </c>
      <c r="H10" s="14">
        <v>1.4</v>
      </c>
      <c r="I10" s="3">
        <v>5.7</v>
      </c>
      <c r="J10" s="3">
        <v>1.8</v>
      </c>
      <c r="K10" s="3"/>
      <c r="L10" s="10">
        <f t="shared" si="1"/>
        <v>8.9</v>
      </c>
      <c r="M10" s="25">
        <f t="shared" si="2"/>
        <v>19.600000000000001</v>
      </c>
      <c r="N10" s="27">
        <f t="shared" si="3"/>
        <v>5</v>
      </c>
    </row>
    <row r="11" spans="1:14" ht="18" x14ac:dyDescent="0.35">
      <c r="A11" s="61" t="s">
        <v>35</v>
      </c>
      <c r="B11" s="43" t="s">
        <v>36</v>
      </c>
      <c r="C11" s="22">
        <v>1.5</v>
      </c>
      <c r="D11" s="3">
        <v>3.5</v>
      </c>
      <c r="E11" s="9">
        <v>2</v>
      </c>
      <c r="F11" s="12"/>
      <c r="G11" s="23">
        <f t="shared" si="0"/>
        <v>7</v>
      </c>
      <c r="H11" s="14">
        <v>1.5</v>
      </c>
      <c r="I11" s="3">
        <v>6.8</v>
      </c>
      <c r="J11" s="3">
        <v>2</v>
      </c>
      <c r="K11" s="3"/>
      <c r="L11" s="10">
        <f t="shared" si="1"/>
        <v>10.3</v>
      </c>
      <c r="M11" s="25">
        <f t="shared" si="2"/>
        <v>17.3</v>
      </c>
      <c r="N11" s="27">
        <f t="shared" si="3"/>
        <v>6</v>
      </c>
    </row>
  </sheetData>
  <sortState xmlns:xlrd2="http://schemas.microsoft.com/office/spreadsheetml/2017/richdata2" ref="A6:N11">
    <sortCondition ref="N6:N11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14" sqref="A14:B14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28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94"/>
      <c r="B5" s="96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9.5" customHeight="1" x14ac:dyDescent="0.35">
      <c r="A6" s="64" t="s">
        <v>45</v>
      </c>
      <c r="B6" s="51" t="s">
        <v>31</v>
      </c>
      <c r="C6" s="17">
        <v>1.5</v>
      </c>
      <c r="D6" s="18">
        <v>7.45</v>
      </c>
      <c r="E6" s="19">
        <v>2</v>
      </c>
      <c r="F6" s="20"/>
      <c r="G6" s="21">
        <f t="shared" ref="G6:G14" si="0">C6+D6+E6-F6</f>
        <v>10.95</v>
      </c>
      <c r="H6" s="13">
        <v>0.9</v>
      </c>
      <c r="I6" s="2">
        <v>7.2</v>
      </c>
      <c r="J6" s="2">
        <v>2</v>
      </c>
      <c r="K6" s="2"/>
      <c r="L6" s="8">
        <f t="shared" ref="L6:L14" si="1">H6+I6+J6-K6</f>
        <v>10.1</v>
      </c>
      <c r="M6" s="24">
        <f t="shared" ref="M6:M14" si="2">G6+L6</f>
        <v>21.049999999999997</v>
      </c>
      <c r="N6" s="26">
        <f t="shared" ref="N6:N14" si="3">RANK(M6,$M$6:$M$14,0)</f>
        <v>1</v>
      </c>
    </row>
    <row r="7" spans="1:14" ht="18" x14ac:dyDescent="0.35">
      <c r="A7" s="61" t="s">
        <v>53</v>
      </c>
      <c r="B7" s="52" t="s">
        <v>15</v>
      </c>
      <c r="C7" s="22">
        <v>1.3</v>
      </c>
      <c r="D7" s="3">
        <v>7.6</v>
      </c>
      <c r="E7" s="9">
        <v>2</v>
      </c>
      <c r="F7" s="12"/>
      <c r="G7" s="23">
        <f t="shared" si="0"/>
        <v>10.9</v>
      </c>
      <c r="H7" s="14">
        <v>0.5</v>
      </c>
      <c r="I7" s="3">
        <v>7.3</v>
      </c>
      <c r="J7" s="3">
        <v>2</v>
      </c>
      <c r="K7" s="3"/>
      <c r="L7" s="10">
        <f t="shared" si="1"/>
        <v>9.8000000000000007</v>
      </c>
      <c r="M7" s="25">
        <f t="shared" si="2"/>
        <v>20.700000000000003</v>
      </c>
      <c r="N7" s="27">
        <f t="shared" si="3"/>
        <v>2</v>
      </c>
    </row>
    <row r="8" spans="1:14" ht="18" x14ac:dyDescent="0.35">
      <c r="A8" s="61" t="s">
        <v>52</v>
      </c>
      <c r="B8" s="52" t="s">
        <v>39</v>
      </c>
      <c r="C8" s="22">
        <v>1</v>
      </c>
      <c r="D8" s="3">
        <v>7.25</v>
      </c>
      <c r="E8" s="9">
        <v>2</v>
      </c>
      <c r="F8" s="12"/>
      <c r="G8" s="23">
        <f t="shared" si="0"/>
        <v>10.25</v>
      </c>
      <c r="H8" s="14">
        <v>0.9</v>
      </c>
      <c r="I8" s="3">
        <v>6.7</v>
      </c>
      <c r="J8" s="3">
        <v>2</v>
      </c>
      <c r="K8" s="3"/>
      <c r="L8" s="10">
        <f t="shared" si="1"/>
        <v>9.6000000000000014</v>
      </c>
      <c r="M8" s="25">
        <f t="shared" si="2"/>
        <v>19.850000000000001</v>
      </c>
      <c r="N8" s="27">
        <f t="shared" si="3"/>
        <v>3</v>
      </c>
    </row>
    <row r="9" spans="1:14" ht="18" x14ac:dyDescent="0.35">
      <c r="A9" s="61" t="s">
        <v>48</v>
      </c>
      <c r="B9" s="52" t="s">
        <v>49</v>
      </c>
      <c r="C9" s="22">
        <v>0.9</v>
      </c>
      <c r="D9" s="3">
        <v>7.05</v>
      </c>
      <c r="E9" s="9">
        <v>2</v>
      </c>
      <c r="F9" s="12"/>
      <c r="G9" s="23">
        <f t="shared" si="0"/>
        <v>9.9499999999999993</v>
      </c>
      <c r="H9" s="14">
        <v>0.4</v>
      </c>
      <c r="I9" s="3">
        <v>7.2</v>
      </c>
      <c r="J9" s="3">
        <v>2</v>
      </c>
      <c r="K9" s="3"/>
      <c r="L9" s="10">
        <f t="shared" si="1"/>
        <v>9.6000000000000014</v>
      </c>
      <c r="M9" s="25">
        <f t="shared" si="2"/>
        <v>19.55</v>
      </c>
      <c r="N9" s="27">
        <f t="shared" si="3"/>
        <v>4</v>
      </c>
    </row>
    <row r="10" spans="1:14" ht="18" x14ac:dyDescent="0.35">
      <c r="A10" s="61" t="s">
        <v>50</v>
      </c>
      <c r="B10" s="52" t="s">
        <v>18</v>
      </c>
      <c r="C10" s="22">
        <v>0.8</v>
      </c>
      <c r="D10" s="3">
        <v>7</v>
      </c>
      <c r="E10" s="9">
        <v>1.6</v>
      </c>
      <c r="F10" s="12"/>
      <c r="G10" s="23">
        <f t="shared" si="0"/>
        <v>9.4</v>
      </c>
      <c r="H10" s="14">
        <v>0.6</v>
      </c>
      <c r="I10" s="3">
        <v>7.1</v>
      </c>
      <c r="J10" s="3">
        <v>2</v>
      </c>
      <c r="K10" s="3"/>
      <c r="L10" s="10">
        <f t="shared" si="1"/>
        <v>9.6999999999999993</v>
      </c>
      <c r="M10" s="25">
        <f t="shared" si="2"/>
        <v>19.100000000000001</v>
      </c>
      <c r="N10" s="27">
        <f t="shared" si="3"/>
        <v>5</v>
      </c>
    </row>
    <row r="11" spans="1:14" ht="18" x14ac:dyDescent="0.35">
      <c r="A11" s="61" t="s">
        <v>54</v>
      </c>
      <c r="B11" s="43" t="s">
        <v>96</v>
      </c>
      <c r="C11" s="22">
        <v>1.1000000000000001</v>
      </c>
      <c r="D11" s="3">
        <v>6.4</v>
      </c>
      <c r="E11" s="9">
        <v>2</v>
      </c>
      <c r="F11" s="12"/>
      <c r="G11" s="23">
        <f t="shared" si="0"/>
        <v>9.5</v>
      </c>
      <c r="H11" s="14">
        <v>0.6</v>
      </c>
      <c r="I11" s="3">
        <v>6.6</v>
      </c>
      <c r="J11" s="3">
        <v>2</v>
      </c>
      <c r="K11" s="3"/>
      <c r="L11" s="10">
        <f t="shared" si="1"/>
        <v>9.1999999999999993</v>
      </c>
      <c r="M11" s="25">
        <f t="shared" si="2"/>
        <v>18.7</v>
      </c>
      <c r="N11" s="27">
        <f t="shared" si="3"/>
        <v>6</v>
      </c>
    </row>
    <row r="12" spans="1:14" ht="18" x14ac:dyDescent="0.35">
      <c r="A12" s="61" t="s">
        <v>42</v>
      </c>
      <c r="B12" s="52" t="s">
        <v>24</v>
      </c>
      <c r="C12" s="22">
        <v>1.2</v>
      </c>
      <c r="D12" s="3">
        <v>6.45</v>
      </c>
      <c r="E12" s="9">
        <v>2</v>
      </c>
      <c r="F12" s="12"/>
      <c r="G12" s="23">
        <f t="shared" si="0"/>
        <v>9.65</v>
      </c>
      <c r="H12" s="14">
        <v>0.3</v>
      </c>
      <c r="I12" s="3">
        <v>7.3</v>
      </c>
      <c r="J12" s="3">
        <v>1.4</v>
      </c>
      <c r="K12" s="3"/>
      <c r="L12" s="10">
        <f t="shared" si="1"/>
        <v>9</v>
      </c>
      <c r="M12" s="25">
        <f t="shared" si="2"/>
        <v>18.649999999999999</v>
      </c>
      <c r="N12" s="27">
        <f t="shared" si="3"/>
        <v>7</v>
      </c>
    </row>
    <row r="13" spans="1:14" ht="18" x14ac:dyDescent="0.35">
      <c r="A13" s="61" t="s">
        <v>55</v>
      </c>
      <c r="B13" s="52" t="s">
        <v>16</v>
      </c>
      <c r="C13" s="22">
        <v>0.7</v>
      </c>
      <c r="D13" s="3">
        <v>5.45</v>
      </c>
      <c r="E13" s="9">
        <v>2</v>
      </c>
      <c r="F13" s="12"/>
      <c r="G13" s="23">
        <f t="shared" si="0"/>
        <v>8.15</v>
      </c>
      <c r="H13" s="14">
        <v>0.4</v>
      </c>
      <c r="I13" s="3">
        <v>6.4</v>
      </c>
      <c r="J13" s="3">
        <v>2</v>
      </c>
      <c r="K13" s="3"/>
      <c r="L13" s="10">
        <f t="shared" si="1"/>
        <v>8.8000000000000007</v>
      </c>
      <c r="M13" s="25">
        <f t="shared" si="2"/>
        <v>16.950000000000003</v>
      </c>
      <c r="N13" s="27">
        <f t="shared" si="3"/>
        <v>8</v>
      </c>
    </row>
    <row r="14" spans="1:14" ht="18.600000000000001" thickBot="1" x14ac:dyDescent="0.4">
      <c r="A14" s="73" t="s">
        <v>43</v>
      </c>
      <c r="B14" s="74" t="s">
        <v>44</v>
      </c>
      <c r="C14" s="22">
        <v>0.3</v>
      </c>
      <c r="D14" s="3">
        <v>5.8</v>
      </c>
      <c r="E14" s="9">
        <v>2</v>
      </c>
      <c r="F14" s="12"/>
      <c r="G14" s="23">
        <f t="shared" si="0"/>
        <v>8.1</v>
      </c>
      <c r="H14" s="14">
        <v>0.3</v>
      </c>
      <c r="I14" s="3">
        <v>5.6</v>
      </c>
      <c r="J14" s="3">
        <v>2</v>
      </c>
      <c r="K14" s="3"/>
      <c r="L14" s="10">
        <f t="shared" si="1"/>
        <v>7.8999999999999995</v>
      </c>
      <c r="M14" s="25">
        <f t="shared" si="2"/>
        <v>16</v>
      </c>
      <c r="N14" s="27">
        <f t="shared" si="3"/>
        <v>9</v>
      </c>
    </row>
    <row r="15" spans="1:14" ht="15" thickTop="1" x14ac:dyDescent="0.3">
      <c r="A15" s="75"/>
      <c r="B15" s="75"/>
    </row>
  </sheetData>
  <sortState xmlns:xlrd2="http://schemas.microsoft.com/office/spreadsheetml/2017/richdata2" ref="A6:N14">
    <sortCondition ref="N6:N14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CBAB0-5764-48CD-852F-9C802BE9F072}">
  <dimension ref="A1:N8"/>
  <sheetViews>
    <sheetView workbookViewId="0">
      <selection activeCell="D18" sqref="D18"/>
    </sheetView>
  </sheetViews>
  <sheetFormatPr defaultRowHeight="14.4" x14ac:dyDescent="0.3"/>
  <cols>
    <col min="1" max="1" width="5.33203125" customWidth="1"/>
    <col min="2" max="2" width="35" customWidth="1"/>
    <col min="3" max="12" width="7.33203125" customWidth="1"/>
    <col min="13" max="14" width="8.332031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103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94"/>
      <c r="B5" s="96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8.600000000000001" thickTop="1" x14ac:dyDescent="0.35">
      <c r="A6" s="61" t="s">
        <v>47</v>
      </c>
      <c r="B6" s="52" t="s">
        <v>95</v>
      </c>
      <c r="C6" s="66">
        <v>1.4</v>
      </c>
      <c r="D6" s="67">
        <v>6.85</v>
      </c>
      <c r="E6" s="68">
        <v>2</v>
      </c>
      <c r="F6" s="69"/>
      <c r="G6" s="70">
        <f>C6+D6+E6-F6</f>
        <v>10.25</v>
      </c>
      <c r="H6" s="71">
        <v>0.5</v>
      </c>
      <c r="I6" s="67">
        <v>7.2</v>
      </c>
      <c r="J6" s="67">
        <v>1.6</v>
      </c>
      <c r="K6" s="67"/>
      <c r="L6" s="72">
        <f>H6+I6+J6-K6</f>
        <v>9.3000000000000007</v>
      </c>
      <c r="M6" s="25">
        <f>G6+L6</f>
        <v>19.55</v>
      </c>
      <c r="N6" s="27">
        <f>RANK(M6,$M$6:$M$8,0)</f>
        <v>1</v>
      </c>
    </row>
    <row r="7" spans="1:14" ht="18" x14ac:dyDescent="0.35">
      <c r="A7" s="61" t="s">
        <v>51</v>
      </c>
      <c r="B7" s="45" t="s">
        <v>105</v>
      </c>
      <c r="C7" s="22">
        <v>0.9</v>
      </c>
      <c r="D7" s="3">
        <v>7.25</v>
      </c>
      <c r="E7" s="9">
        <v>2</v>
      </c>
      <c r="F7" s="12"/>
      <c r="G7" s="23">
        <f>C7+D7+E7-F7</f>
        <v>10.15</v>
      </c>
      <c r="H7" s="14">
        <v>0.6</v>
      </c>
      <c r="I7" s="3">
        <v>6.4</v>
      </c>
      <c r="J7" s="3">
        <v>2</v>
      </c>
      <c r="K7" s="3"/>
      <c r="L7" s="10">
        <f>H7+I7+J7-K7</f>
        <v>9</v>
      </c>
      <c r="M7" s="25">
        <f>G7+L7</f>
        <v>19.149999999999999</v>
      </c>
      <c r="N7" s="27">
        <f>RANK(M7,$M$6:$M$8,0)</f>
        <v>2</v>
      </c>
    </row>
    <row r="8" spans="1:14" ht="18" x14ac:dyDescent="0.35">
      <c r="A8" s="61" t="s">
        <v>46</v>
      </c>
      <c r="B8" s="52" t="s">
        <v>30</v>
      </c>
      <c r="C8" s="22">
        <v>1.1000000000000001</v>
      </c>
      <c r="D8" s="3">
        <v>6.95</v>
      </c>
      <c r="E8" s="9">
        <v>1.6</v>
      </c>
      <c r="F8" s="12"/>
      <c r="G8" s="23">
        <f>C8+D8+E8-F8</f>
        <v>9.65</v>
      </c>
      <c r="H8" s="14">
        <v>0.9</v>
      </c>
      <c r="I8" s="3">
        <v>6.2</v>
      </c>
      <c r="J8" s="3">
        <v>2</v>
      </c>
      <c r="K8" s="3"/>
      <c r="L8" s="10">
        <f>H8+I8+J8-K8</f>
        <v>9.1000000000000014</v>
      </c>
      <c r="M8" s="25">
        <f>G8+L8</f>
        <v>18.75</v>
      </c>
      <c r="N8" s="27">
        <f>RANK(M8,$M$6:$M$8,0)</f>
        <v>3</v>
      </c>
    </row>
  </sheetData>
  <sortState xmlns:xlrd2="http://schemas.microsoft.com/office/spreadsheetml/2017/richdata2" ref="A6:N8">
    <sortCondition ref="N6:N8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workbookViewId="0">
      <selection activeCell="A6" sqref="A6:N10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29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102"/>
      <c r="B5" s="103"/>
      <c r="C5" s="79" t="s">
        <v>5</v>
      </c>
      <c r="D5" s="80" t="s">
        <v>6</v>
      </c>
      <c r="E5" s="80" t="s">
        <v>7</v>
      </c>
      <c r="F5" s="80" t="s">
        <v>8</v>
      </c>
      <c r="G5" s="81"/>
      <c r="H5" s="79" t="s">
        <v>5</v>
      </c>
      <c r="I5" s="80" t="s">
        <v>6</v>
      </c>
      <c r="J5" s="80" t="s">
        <v>7</v>
      </c>
      <c r="K5" s="80" t="s">
        <v>8</v>
      </c>
      <c r="L5" s="82"/>
      <c r="M5" s="104"/>
      <c r="N5" s="99"/>
    </row>
    <row r="6" spans="1:14" ht="18.600000000000001" thickTop="1" x14ac:dyDescent="0.35">
      <c r="A6" s="63" t="s">
        <v>69</v>
      </c>
      <c r="B6" s="41" t="s">
        <v>70</v>
      </c>
      <c r="C6" s="22">
        <v>3.4</v>
      </c>
      <c r="D6" s="3">
        <v>7.05</v>
      </c>
      <c r="E6" s="9">
        <v>2</v>
      </c>
      <c r="F6" s="76"/>
      <c r="G6" s="77">
        <f>C6+D6+E6-F6</f>
        <v>12.45</v>
      </c>
      <c r="H6" s="14">
        <v>2.2000000000000002</v>
      </c>
      <c r="I6" s="3">
        <v>6.9</v>
      </c>
      <c r="J6" s="3">
        <v>2</v>
      </c>
      <c r="K6" s="3"/>
      <c r="L6" s="9">
        <f>H6+I6+J6-K6</f>
        <v>11.100000000000001</v>
      </c>
      <c r="M6" s="78">
        <f>G6+L6</f>
        <v>23.55</v>
      </c>
      <c r="N6" s="27">
        <f>RANK(M6,$M$6:$M$10,0)</f>
        <v>1</v>
      </c>
    </row>
    <row r="7" spans="1:14" ht="18" x14ac:dyDescent="0.35">
      <c r="A7" s="63" t="s">
        <v>62</v>
      </c>
      <c r="B7" s="28" t="s">
        <v>97</v>
      </c>
      <c r="C7" s="22">
        <v>2.9</v>
      </c>
      <c r="D7" s="3">
        <v>6.75</v>
      </c>
      <c r="E7" s="9">
        <v>1.9</v>
      </c>
      <c r="F7" s="12"/>
      <c r="G7" s="23">
        <f>C7+D7+E7-F7</f>
        <v>11.55</v>
      </c>
      <c r="H7" s="14">
        <v>2.2000000000000002</v>
      </c>
      <c r="I7" s="3">
        <v>7.3</v>
      </c>
      <c r="J7" s="3">
        <v>1.8</v>
      </c>
      <c r="K7" s="3"/>
      <c r="L7" s="10">
        <f>H7+I7+J7-K7</f>
        <v>11.3</v>
      </c>
      <c r="M7" s="25">
        <f>G7+L7</f>
        <v>22.85</v>
      </c>
      <c r="N7" s="27">
        <f>RANK(M7,$M$6:$M$10,0)</f>
        <v>2</v>
      </c>
    </row>
    <row r="8" spans="1:14" ht="18" x14ac:dyDescent="0.35">
      <c r="A8" s="63" t="s">
        <v>67</v>
      </c>
      <c r="B8" s="30" t="s">
        <v>68</v>
      </c>
      <c r="C8" s="22">
        <v>2.2000000000000002</v>
      </c>
      <c r="D8" s="3">
        <v>5.75</v>
      </c>
      <c r="E8" s="9">
        <v>2</v>
      </c>
      <c r="F8" s="12"/>
      <c r="G8" s="23">
        <f>C8+D8+E8-F8</f>
        <v>9.9499999999999993</v>
      </c>
      <c r="H8" s="14">
        <v>1.7</v>
      </c>
      <c r="I8" s="3">
        <v>7.1</v>
      </c>
      <c r="J8" s="3">
        <v>1.9</v>
      </c>
      <c r="K8" s="3"/>
      <c r="L8" s="10">
        <f>H8+I8+J8-K8</f>
        <v>10.7</v>
      </c>
      <c r="M8" s="25">
        <f>G8+L8</f>
        <v>20.65</v>
      </c>
      <c r="N8" s="27">
        <f>RANK(M8,$M$6:$M$10,0)</f>
        <v>3</v>
      </c>
    </row>
    <row r="9" spans="1:14" ht="18" x14ac:dyDescent="0.35">
      <c r="A9" s="63" t="s">
        <v>65</v>
      </c>
      <c r="B9" s="29" t="s">
        <v>66</v>
      </c>
      <c r="C9" s="22">
        <v>2</v>
      </c>
      <c r="D9" s="3">
        <v>5.25</v>
      </c>
      <c r="E9" s="9">
        <v>1.9</v>
      </c>
      <c r="F9" s="12"/>
      <c r="G9" s="23">
        <f>C9+D9+E9-F9</f>
        <v>9.15</v>
      </c>
      <c r="H9" s="14">
        <v>1.8</v>
      </c>
      <c r="I9" s="3">
        <v>7.3</v>
      </c>
      <c r="J9" s="3">
        <v>2</v>
      </c>
      <c r="K9" s="3"/>
      <c r="L9" s="10">
        <f>H9+I9+J9-K9</f>
        <v>11.1</v>
      </c>
      <c r="M9" s="25">
        <f>G9+L9</f>
        <v>20.25</v>
      </c>
      <c r="N9" s="27">
        <f>RANK(M9,$M$6:$M$10,0)</f>
        <v>4</v>
      </c>
    </row>
    <row r="10" spans="1:14" ht="18" x14ac:dyDescent="0.35">
      <c r="A10" s="63" t="s">
        <v>57</v>
      </c>
      <c r="B10" s="28" t="s">
        <v>58</v>
      </c>
      <c r="C10" s="22">
        <v>2.1</v>
      </c>
      <c r="D10" s="3">
        <v>5.8</v>
      </c>
      <c r="E10" s="9">
        <v>1.9</v>
      </c>
      <c r="F10" s="12"/>
      <c r="G10" s="23">
        <f>C10+D10+E10-F10</f>
        <v>9.8000000000000007</v>
      </c>
      <c r="H10" s="14">
        <v>1.6</v>
      </c>
      <c r="I10" s="3">
        <v>6.8</v>
      </c>
      <c r="J10" s="3">
        <v>2</v>
      </c>
      <c r="K10" s="3"/>
      <c r="L10" s="10">
        <f>H10+I10+J10-K10</f>
        <v>10.4</v>
      </c>
      <c r="M10" s="25">
        <f>G10+L10</f>
        <v>20.200000000000003</v>
      </c>
      <c r="N10" s="27">
        <f>RANK(M10,$M$6:$M$10,0)</f>
        <v>5</v>
      </c>
    </row>
  </sheetData>
  <sortState xmlns:xlrd2="http://schemas.microsoft.com/office/spreadsheetml/2017/richdata2" ref="A6:N10">
    <sortCondition ref="N6:N10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DFA7-5F21-4D06-8A3C-64F8F93B62B3}">
  <dimension ref="A1:N9"/>
  <sheetViews>
    <sheetView workbookViewId="0">
      <selection activeCell="A6" sqref="A6:N9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106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101"/>
      <c r="B5" s="96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9.5" customHeight="1" x14ac:dyDescent="0.35">
      <c r="A6" s="65" t="s">
        <v>59</v>
      </c>
      <c r="B6" s="83" t="s">
        <v>107</v>
      </c>
      <c r="C6" s="17">
        <v>3.1</v>
      </c>
      <c r="D6" s="18">
        <v>6.9</v>
      </c>
      <c r="E6" s="19">
        <v>1.9</v>
      </c>
      <c r="F6" s="20"/>
      <c r="G6" s="21">
        <f>C6+D6+E6-F6</f>
        <v>11.9</v>
      </c>
      <c r="H6" s="13">
        <v>2.2999999999999998</v>
      </c>
      <c r="I6" s="2">
        <v>8.1</v>
      </c>
      <c r="J6" s="2">
        <v>2</v>
      </c>
      <c r="K6" s="2"/>
      <c r="L6" s="8">
        <f>H6+I6+J6-K6</f>
        <v>12.399999999999999</v>
      </c>
      <c r="M6" s="24">
        <f>G6+L6</f>
        <v>24.299999999999997</v>
      </c>
      <c r="N6" s="26">
        <f>RANK(M6,$M$6:$M$9,0)</f>
        <v>1</v>
      </c>
    </row>
    <row r="7" spans="1:14" ht="18" x14ac:dyDescent="0.35">
      <c r="A7" s="63" t="s">
        <v>56</v>
      </c>
      <c r="B7" s="29" t="s">
        <v>104</v>
      </c>
      <c r="C7" s="22">
        <v>2.1</v>
      </c>
      <c r="D7" s="3">
        <v>7.15</v>
      </c>
      <c r="E7" s="9">
        <v>2</v>
      </c>
      <c r="F7" s="12"/>
      <c r="G7" s="23">
        <f>C7+D7+E7-F7</f>
        <v>11.25</v>
      </c>
      <c r="H7" s="14">
        <v>1.4</v>
      </c>
      <c r="I7" s="3">
        <v>7.5</v>
      </c>
      <c r="J7" s="3">
        <v>2</v>
      </c>
      <c r="K7" s="3"/>
      <c r="L7" s="10">
        <f>H7+I7+J7-K7</f>
        <v>10.9</v>
      </c>
      <c r="M7" s="25">
        <f>G7+L7</f>
        <v>22.15</v>
      </c>
      <c r="N7" s="27">
        <f>RANK(M7,$M$6:$M$9,0)</f>
        <v>2</v>
      </c>
    </row>
    <row r="8" spans="1:14" ht="18" x14ac:dyDescent="0.35">
      <c r="A8" s="63" t="s">
        <v>60</v>
      </c>
      <c r="B8" s="31" t="s">
        <v>61</v>
      </c>
      <c r="C8" s="22">
        <v>2.2999999999999998</v>
      </c>
      <c r="D8" s="3">
        <v>6.05</v>
      </c>
      <c r="E8" s="9">
        <v>0.8</v>
      </c>
      <c r="F8" s="12"/>
      <c r="G8" s="23">
        <f>C8+D8+E8-F8</f>
        <v>9.15</v>
      </c>
      <c r="H8" s="14">
        <v>2.2999999999999998</v>
      </c>
      <c r="I8" s="3">
        <v>7.7</v>
      </c>
      <c r="J8" s="3">
        <v>2</v>
      </c>
      <c r="K8" s="3"/>
      <c r="L8" s="10">
        <f>H8+I8+J8-K8</f>
        <v>12</v>
      </c>
      <c r="M8" s="25">
        <f>G8+L8</f>
        <v>21.15</v>
      </c>
      <c r="N8" s="27">
        <f>RANK(M8,$M$6:$M$9,0)</f>
        <v>3</v>
      </c>
    </row>
    <row r="9" spans="1:14" ht="18" x14ac:dyDescent="0.35">
      <c r="A9" s="63" t="s">
        <v>63</v>
      </c>
      <c r="B9" s="31" t="s">
        <v>64</v>
      </c>
      <c r="C9" s="22">
        <v>1.3</v>
      </c>
      <c r="D9" s="3">
        <v>4.55</v>
      </c>
      <c r="E9" s="9">
        <v>1.6</v>
      </c>
      <c r="F9" s="12"/>
      <c r="G9" s="23">
        <f>C9+D9+E9-F9</f>
        <v>7.4499999999999993</v>
      </c>
      <c r="H9" s="14">
        <v>1.2</v>
      </c>
      <c r="I9" s="3">
        <v>6.6</v>
      </c>
      <c r="J9" s="3">
        <v>1.7</v>
      </c>
      <c r="K9" s="3"/>
      <c r="L9" s="10">
        <f>H9+I9+J9-K9</f>
        <v>9.5</v>
      </c>
      <c r="M9" s="25">
        <f>G9+L9</f>
        <v>16.95</v>
      </c>
      <c r="N9" s="27">
        <f>RANK(M9,$M$6:$M$9,0)</f>
        <v>4</v>
      </c>
    </row>
  </sheetData>
  <sortState xmlns:xlrd2="http://schemas.microsoft.com/office/spreadsheetml/2017/richdata2" ref="A6:N9">
    <sortCondition ref="N6:N9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A6" sqref="A6:N18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10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6.2" thickBot="1" x14ac:dyDescent="0.35">
      <c r="A5" s="101"/>
      <c r="B5" s="100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9.5" customHeight="1" x14ac:dyDescent="0.35">
      <c r="A6" s="65" t="s">
        <v>75</v>
      </c>
      <c r="B6" s="106" t="s">
        <v>102</v>
      </c>
      <c r="C6" s="17">
        <v>1.5</v>
      </c>
      <c r="D6" s="18">
        <v>8.6</v>
      </c>
      <c r="E6" s="19">
        <v>2</v>
      </c>
      <c r="F6" s="20"/>
      <c r="G6" s="21">
        <f>C6+D6+E6-F6</f>
        <v>12.1</v>
      </c>
      <c r="H6" s="13">
        <v>0.9</v>
      </c>
      <c r="I6" s="2">
        <v>8.3000000000000007</v>
      </c>
      <c r="J6" s="2">
        <v>2</v>
      </c>
      <c r="K6" s="2"/>
      <c r="L6" s="8">
        <f>H6+I6+J6-K6</f>
        <v>11.200000000000001</v>
      </c>
      <c r="M6" s="24">
        <f>G6+L6</f>
        <v>23.3</v>
      </c>
      <c r="N6" s="26">
        <f>RANK(M6,$M$6:$M$18,0)</f>
        <v>1</v>
      </c>
    </row>
    <row r="7" spans="1:14" ht="18" x14ac:dyDescent="0.35">
      <c r="A7" s="63" t="s">
        <v>86</v>
      </c>
      <c r="B7" s="54" t="s">
        <v>31</v>
      </c>
      <c r="C7" s="22">
        <v>2</v>
      </c>
      <c r="D7" s="3">
        <v>8.75</v>
      </c>
      <c r="E7" s="9">
        <v>2</v>
      </c>
      <c r="F7" s="12"/>
      <c r="G7" s="23">
        <f>C7+D7+E7-F7</f>
        <v>12.75</v>
      </c>
      <c r="H7" s="14">
        <v>1.1000000000000001</v>
      </c>
      <c r="I7" s="3">
        <v>7.3</v>
      </c>
      <c r="J7" s="3">
        <v>2</v>
      </c>
      <c r="K7" s="3"/>
      <c r="L7" s="10">
        <f>H7+I7+J7-K7</f>
        <v>10.4</v>
      </c>
      <c r="M7" s="25">
        <f>G7+L7</f>
        <v>23.15</v>
      </c>
      <c r="N7" s="27">
        <f>RANK(M7,$M$6:$M$18,0)</f>
        <v>2</v>
      </c>
    </row>
    <row r="8" spans="1:14" ht="18" x14ac:dyDescent="0.35">
      <c r="A8" s="63" t="s">
        <v>74</v>
      </c>
      <c r="B8" s="55" t="s">
        <v>58</v>
      </c>
      <c r="C8" s="22">
        <v>1.7</v>
      </c>
      <c r="D8" s="3">
        <v>8.25</v>
      </c>
      <c r="E8" s="9">
        <v>2</v>
      </c>
      <c r="F8" s="12"/>
      <c r="G8" s="23">
        <f>C8+D8+E8-F8</f>
        <v>11.95</v>
      </c>
      <c r="H8" s="14">
        <v>1</v>
      </c>
      <c r="I8" s="3">
        <v>8.1</v>
      </c>
      <c r="J8" s="3">
        <v>1.9</v>
      </c>
      <c r="K8" s="3"/>
      <c r="L8" s="10">
        <f>H8+I8+J8-K8</f>
        <v>11</v>
      </c>
      <c r="M8" s="25">
        <f>G8+L8</f>
        <v>22.95</v>
      </c>
      <c r="N8" s="27">
        <f>RANK(M8,$M$6:$M$18,0)</f>
        <v>3</v>
      </c>
    </row>
    <row r="9" spans="1:14" ht="18" x14ac:dyDescent="0.35">
      <c r="A9" s="63" t="s">
        <v>73</v>
      </c>
      <c r="B9" s="56" t="s">
        <v>39</v>
      </c>
      <c r="C9" s="22">
        <v>1.8</v>
      </c>
      <c r="D9" s="3">
        <v>7.8</v>
      </c>
      <c r="E9" s="9">
        <v>2</v>
      </c>
      <c r="F9" s="12"/>
      <c r="G9" s="23">
        <f>C9+D9+E9-F9</f>
        <v>11.6</v>
      </c>
      <c r="H9" s="14">
        <v>1.3</v>
      </c>
      <c r="I9" s="3">
        <v>7.7</v>
      </c>
      <c r="J9" s="3">
        <v>1.9</v>
      </c>
      <c r="K9" s="3"/>
      <c r="L9" s="10">
        <f>H9+I9+J9-K9</f>
        <v>10.9</v>
      </c>
      <c r="M9" s="25">
        <f>G9+L9</f>
        <v>22.5</v>
      </c>
      <c r="N9" s="27">
        <f>RANK(M9,$M$6:$M$18,0)</f>
        <v>4</v>
      </c>
    </row>
    <row r="10" spans="1:14" ht="18" x14ac:dyDescent="0.35">
      <c r="A10" s="63" t="s">
        <v>81</v>
      </c>
      <c r="B10" s="57" t="s">
        <v>82</v>
      </c>
      <c r="C10" s="22">
        <v>1.6</v>
      </c>
      <c r="D10" s="3">
        <v>7.95</v>
      </c>
      <c r="E10" s="9">
        <v>2</v>
      </c>
      <c r="F10" s="12"/>
      <c r="G10" s="23">
        <f>C10+D10+E10-F10</f>
        <v>11.55</v>
      </c>
      <c r="H10" s="14">
        <v>1.1000000000000001</v>
      </c>
      <c r="I10" s="3">
        <v>7.7</v>
      </c>
      <c r="J10" s="3">
        <v>2</v>
      </c>
      <c r="K10" s="3"/>
      <c r="L10" s="10">
        <f>H10+I10+J10-K10</f>
        <v>10.8</v>
      </c>
      <c r="M10" s="25">
        <f>G10+L10</f>
        <v>22.35</v>
      </c>
      <c r="N10" s="27">
        <f>RANK(M10,$M$6:$M$18,0)</f>
        <v>5</v>
      </c>
    </row>
    <row r="11" spans="1:14" ht="18" x14ac:dyDescent="0.35">
      <c r="A11" s="63" t="s">
        <v>79</v>
      </c>
      <c r="B11" s="58" t="s">
        <v>80</v>
      </c>
      <c r="C11" s="22">
        <v>1.8</v>
      </c>
      <c r="D11" s="3">
        <v>8.0500000000000007</v>
      </c>
      <c r="E11" s="9">
        <v>2</v>
      </c>
      <c r="F11" s="12"/>
      <c r="G11" s="23">
        <f>C11+D11+E11-F11</f>
        <v>11.850000000000001</v>
      </c>
      <c r="H11" s="14">
        <v>1.3</v>
      </c>
      <c r="I11" s="3">
        <v>7.1</v>
      </c>
      <c r="J11" s="3">
        <v>2</v>
      </c>
      <c r="K11" s="3"/>
      <c r="L11" s="10">
        <f>H11+I11+J11-K11</f>
        <v>10.4</v>
      </c>
      <c r="M11" s="25">
        <f>G11+L11</f>
        <v>22.25</v>
      </c>
      <c r="N11" s="27">
        <f>RANK(M11,$M$6:$M$18,0)</f>
        <v>6</v>
      </c>
    </row>
    <row r="12" spans="1:14" ht="18" x14ac:dyDescent="0.35">
      <c r="A12" s="63" t="s">
        <v>76</v>
      </c>
      <c r="B12" s="57" t="s">
        <v>98</v>
      </c>
      <c r="C12" s="22">
        <v>1.5</v>
      </c>
      <c r="D12" s="3">
        <v>7.8</v>
      </c>
      <c r="E12" s="9">
        <v>2</v>
      </c>
      <c r="F12" s="12"/>
      <c r="G12" s="23">
        <f>C12+D12+E12-F12</f>
        <v>11.3</v>
      </c>
      <c r="H12" s="14">
        <v>1.2</v>
      </c>
      <c r="I12" s="3">
        <v>7.4</v>
      </c>
      <c r="J12" s="3">
        <v>2</v>
      </c>
      <c r="K12" s="3"/>
      <c r="L12" s="10">
        <f>H12+I12+J12-K12</f>
        <v>10.6</v>
      </c>
      <c r="M12" s="25">
        <f>G12+L12</f>
        <v>21.9</v>
      </c>
      <c r="N12" s="27">
        <f>RANK(M12,$M$6:$M$18,0)</f>
        <v>7</v>
      </c>
    </row>
    <row r="13" spans="1:14" ht="18" x14ac:dyDescent="0.35">
      <c r="A13" s="63" t="s">
        <v>87</v>
      </c>
      <c r="B13" s="55" t="s">
        <v>88</v>
      </c>
      <c r="C13" s="22">
        <v>1.2</v>
      </c>
      <c r="D13" s="3">
        <v>7.6</v>
      </c>
      <c r="E13" s="9">
        <v>2</v>
      </c>
      <c r="F13" s="12"/>
      <c r="G13" s="23">
        <f>C13+D13+E13-F13</f>
        <v>10.799999999999999</v>
      </c>
      <c r="H13" s="14">
        <v>1.1000000000000001</v>
      </c>
      <c r="I13" s="3">
        <v>7.8</v>
      </c>
      <c r="J13" s="3">
        <v>1.9</v>
      </c>
      <c r="K13" s="3"/>
      <c r="L13" s="10">
        <f>H13+I13+J13-K13</f>
        <v>10.8</v>
      </c>
      <c r="M13" s="25">
        <f>G13+L13</f>
        <v>21.6</v>
      </c>
      <c r="N13" s="27">
        <f>RANK(M13,$M$6:$M$18,0)</f>
        <v>8</v>
      </c>
    </row>
    <row r="14" spans="1:14" ht="18" x14ac:dyDescent="0.35">
      <c r="A14" s="63" t="s">
        <v>91</v>
      </c>
      <c r="B14" s="108" t="s">
        <v>41</v>
      </c>
      <c r="C14" s="22">
        <v>1.2</v>
      </c>
      <c r="D14" s="3">
        <v>8.3000000000000007</v>
      </c>
      <c r="E14" s="9">
        <v>2</v>
      </c>
      <c r="F14" s="12"/>
      <c r="G14" s="23">
        <f>C14+D14+E14-F14</f>
        <v>11.5</v>
      </c>
      <c r="H14" s="14">
        <v>0.9</v>
      </c>
      <c r="I14" s="3">
        <v>7.1</v>
      </c>
      <c r="J14" s="3">
        <v>1.9</v>
      </c>
      <c r="K14" s="3"/>
      <c r="L14" s="10">
        <f>H14+I14+J14-K14</f>
        <v>9.9</v>
      </c>
      <c r="M14" s="25">
        <f>G14+L14</f>
        <v>21.4</v>
      </c>
      <c r="N14" s="27">
        <f>RANK(M14,$M$6:$M$18,0)</f>
        <v>9</v>
      </c>
    </row>
    <row r="15" spans="1:14" ht="18" x14ac:dyDescent="0.35">
      <c r="A15" s="63" t="s">
        <v>77</v>
      </c>
      <c r="B15" s="54" t="s">
        <v>78</v>
      </c>
      <c r="C15" s="22">
        <v>1.5</v>
      </c>
      <c r="D15" s="3">
        <v>7.85</v>
      </c>
      <c r="E15" s="9">
        <v>2</v>
      </c>
      <c r="F15" s="12"/>
      <c r="G15" s="23">
        <f>C15+D15+E15-F15</f>
        <v>11.35</v>
      </c>
      <c r="H15" s="14">
        <v>1</v>
      </c>
      <c r="I15" s="3">
        <v>7</v>
      </c>
      <c r="J15" s="3">
        <v>2</v>
      </c>
      <c r="K15" s="3"/>
      <c r="L15" s="10">
        <f>H15+I15+J15-K15</f>
        <v>10</v>
      </c>
      <c r="M15" s="25">
        <f>G15+L15</f>
        <v>21.35</v>
      </c>
      <c r="N15" s="27">
        <f>RANK(M15,$M$6:$M$18,0)</f>
        <v>10</v>
      </c>
    </row>
    <row r="16" spans="1:14" ht="18" x14ac:dyDescent="0.35">
      <c r="A16" s="63" t="s">
        <v>71</v>
      </c>
      <c r="B16" s="58" t="s">
        <v>72</v>
      </c>
      <c r="C16" s="22">
        <v>1.2</v>
      </c>
      <c r="D16" s="3">
        <v>7.75</v>
      </c>
      <c r="E16" s="9">
        <v>2</v>
      </c>
      <c r="F16" s="12"/>
      <c r="G16" s="23">
        <f>C16+D16+E16-F16</f>
        <v>10.95</v>
      </c>
      <c r="H16" s="14">
        <v>0.9</v>
      </c>
      <c r="I16" s="3">
        <v>7.4</v>
      </c>
      <c r="J16" s="3">
        <v>2</v>
      </c>
      <c r="K16" s="3"/>
      <c r="L16" s="10">
        <f>H16+I16+J16-K16</f>
        <v>10.3</v>
      </c>
      <c r="M16" s="25">
        <f>G16+L16</f>
        <v>21.25</v>
      </c>
      <c r="N16" s="27">
        <f>RANK(M16,$M$6:$M$18,0)</f>
        <v>11</v>
      </c>
    </row>
    <row r="17" spans="1:14" ht="18" x14ac:dyDescent="0.35">
      <c r="A17" s="105" t="s">
        <v>85</v>
      </c>
      <c r="B17" s="107" t="s">
        <v>99</v>
      </c>
      <c r="C17" s="32">
        <v>0.9</v>
      </c>
      <c r="D17" s="33">
        <v>7.25</v>
      </c>
      <c r="E17" s="34">
        <v>1.9</v>
      </c>
      <c r="F17" s="35"/>
      <c r="G17" s="36">
        <f>C17+D17+E17-F17</f>
        <v>10.050000000000001</v>
      </c>
      <c r="H17" s="37">
        <v>0.8</v>
      </c>
      <c r="I17" s="33">
        <v>7.4</v>
      </c>
      <c r="J17" s="33">
        <v>2</v>
      </c>
      <c r="K17" s="33"/>
      <c r="L17" s="38">
        <f>H17+I17+J17-K17</f>
        <v>10.200000000000001</v>
      </c>
      <c r="M17" s="39">
        <f>G17+L17</f>
        <v>20.25</v>
      </c>
      <c r="N17" s="40">
        <f>RANK(M17,$M$6:$M$18,0)</f>
        <v>12</v>
      </c>
    </row>
    <row r="18" spans="1:14" ht="18" x14ac:dyDescent="0.35">
      <c r="A18" s="84" t="s">
        <v>83</v>
      </c>
      <c r="B18" s="109" t="s">
        <v>84</v>
      </c>
      <c r="C18" s="85">
        <v>1.2</v>
      </c>
      <c r="D18" s="86">
        <v>7.15</v>
      </c>
      <c r="E18" s="87">
        <v>2</v>
      </c>
      <c r="F18" s="12"/>
      <c r="G18" s="88">
        <f>C18+D18+E18-F18</f>
        <v>10.35</v>
      </c>
      <c r="H18" s="89">
        <v>0.9</v>
      </c>
      <c r="I18" s="86">
        <v>6.6</v>
      </c>
      <c r="J18" s="86">
        <v>2</v>
      </c>
      <c r="K18" s="86"/>
      <c r="L18" s="87">
        <f>H18+I18+J18-K18</f>
        <v>9.5</v>
      </c>
      <c r="M18" s="90">
        <f>G18+L18</f>
        <v>19.850000000000001</v>
      </c>
      <c r="N18" s="27">
        <f>RANK(M18,$M$6:$M$18,0)</f>
        <v>13</v>
      </c>
    </row>
  </sheetData>
  <sortState xmlns:xlrd2="http://schemas.microsoft.com/office/spreadsheetml/2017/richdata2" ref="A6:N18">
    <sortCondition ref="N6:N18"/>
  </sortState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0CC0-69B0-4E5E-9E70-50AD0FAFF1AC}">
  <dimension ref="A1:N7"/>
  <sheetViews>
    <sheetView tabSelected="1" workbookViewId="0">
      <selection activeCell="K7" sqref="K7"/>
    </sheetView>
  </sheetViews>
  <sheetFormatPr defaultRowHeight="14.4" x14ac:dyDescent="0.3"/>
  <cols>
    <col min="1" max="1" width="5.33203125" customWidth="1"/>
    <col min="2" max="2" width="38.44140625" customWidth="1"/>
    <col min="3" max="12" width="6.6640625" customWidth="1"/>
  </cols>
  <sheetData>
    <row r="1" spans="1:14" ht="28.8" x14ac:dyDescent="0.55000000000000004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23.4" x14ac:dyDescent="0.35">
      <c r="A2" s="92" t="s">
        <v>108</v>
      </c>
      <c r="B2" s="92"/>
      <c r="C2" s="92"/>
      <c r="D2" s="92"/>
      <c r="E2" s="92"/>
      <c r="F2" s="92"/>
      <c r="G2" s="92"/>
      <c r="M2" s="6"/>
      <c r="N2" s="1"/>
    </row>
    <row r="3" spans="1:14" ht="18.600000000000001" thickBot="1" x14ac:dyDescent="0.4">
      <c r="M3" s="6"/>
      <c r="N3" s="1"/>
    </row>
    <row r="4" spans="1:14" ht="18" thickBot="1" x14ac:dyDescent="0.35">
      <c r="A4" s="101" t="s">
        <v>9</v>
      </c>
      <c r="B4" s="100" t="s">
        <v>0</v>
      </c>
      <c r="C4" s="97" t="s">
        <v>1</v>
      </c>
      <c r="D4" s="97"/>
      <c r="E4" s="97"/>
      <c r="F4" s="97"/>
      <c r="G4" s="97"/>
      <c r="H4" s="98" t="s">
        <v>2</v>
      </c>
      <c r="I4" s="98"/>
      <c r="J4" s="98"/>
      <c r="K4" s="98"/>
      <c r="L4" s="98"/>
      <c r="M4" s="99" t="s">
        <v>3</v>
      </c>
      <c r="N4" s="100" t="s">
        <v>4</v>
      </c>
    </row>
    <row r="5" spans="1:14" ht="15.6" x14ac:dyDescent="0.3">
      <c r="A5" s="101"/>
      <c r="B5" s="100"/>
      <c r="C5" s="15" t="s">
        <v>5</v>
      </c>
      <c r="D5" s="11" t="s">
        <v>6</v>
      </c>
      <c r="E5" s="11" t="s">
        <v>7</v>
      </c>
      <c r="F5" s="11" t="s">
        <v>8</v>
      </c>
      <c r="G5" s="16"/>
      <c r="H5" s="4" t="s">
        <v>5</v>
      </c>
      <c r="I5" s="5" t="s">
        <v>6</v>
      </c>
      <c r="J5" s="5" t="s">
        <v>7</v>
      </c>
      <c r="K5" s="5" t="s">
        <v>8</v>
      </c>
      <c r="L5" s="7"/>
      <c r="M5" s="99"/>
      <c r="N5" s="99"/>
    </row>
    <row r="6" spans="1:14" ht="18" x14ac:dyDescent="0.35">
      <c r="A6" s="84" t="s">
        <v>89</v>
      </c>
      <c r="B6" s="59" t="s">
        <v>90</v>
      </c>
      <c r="C6" s="85">
        <v>1.4</v>
      </c>
      <c r="D6" s="86">
        <v>8.35</v>
      </c>
      <c r="E6" s="87">
        <v>2</v>
      </c>
      <c r="F6" s="12"/>
      <c r="G6" s="88">
        <f t="shared" ref="G6:G7" si="0">C6+D6+E6-F6</f>
        <v>11.75</v>
      </c>
      <c r="H6" s="89">
        <v>1</v>
      </c>
      <c r="I6" s="86">
        <v>8</v>
      </c>
      <c r="J6" s="86">
        <v>2</v>
      </c>
      <c r="K6" s="86"/>
      <c r="L6" s="87">
        <f t="shared" ref="L6:L7" si="1">H6+I6+J6-K6</f>
        <v>11</v>
      </c>
      <c r="M6" s="90">
        <f t="shared" ref="M6:M7" si="2">G6+L6</f>
        <v>22.75</v>
      </c>
      <c r="N6" s="27">
        <f>RANK(M6,$M$6:$M$7,0)</f>
        <v>1</v>
      </c>
    </row>
    <row r="7" spans="1:14" ht="18" x14ac:dyDescent="0.35">
      <c r="A7" s="63" t="s">
        <v>92</v>
      </c>
      <c r="B7" s="53" t="s">
        <v>93</v>
      </c>
      <c r="C7" s="22">
        <v>1.2</v>
      </c>
      <c r="D7" s="3">
        <v>7.5</v>
      </c>
      <c r="E7" s="9">
        <v>1.9</v>
      </c>
      <c r="F7" s="12"/>
      <c r="G7" s="23">
        <f t="shared" si="0"/>
        <v>10.6</v>
      </c>
      <c r="H7" s="14">
        <v>1.5</v>
      </c>
      <c r="I7" s="3">
        <v>8.1999999999999993</v>
      </c>
      <c r="J7" s="3">
        <v>2</v>
      </c>
      <c r="K7" s="3"/>
      <c r="L7" s="10">
        <f t="shared" si="1"/>
        <v>11.7</v>
      </c>
      <c r="M7" s="25">
        <f t="shared" si="2"/>
        <v>22.299999999999997</v>
      </c>
      <c r="N7" s="27">
        <f>RANK(M7,$M$6:$M$7,0)</f>
        <v>2</v>
      </c>
    </row>
  </sheetData>
  <mergeCells count="8">
    <mergeCell ref="A1:N1"/>
    <mergeCell ref="A2:G2"/>
    <mergeCell ref="A4:A5"/>
    <mergeCell ref="B4:B5"/>
    <mergeCell ref="C4:G4"/>
    <mergeCell ref="H4:L4"/>
    <mergeCell ref="M4:M5"/>
    <mergeCell ref="N4:N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K0</vt:lpstr>
      <vt:lpstr>KIA</vt:lpstr>
      <vt:lpstr>KIB</vt:lpstr>
      <vt:lpstr>KIB mix</vt:lpstr>
      <vt:lpstr>KII</vt:lpstr>
      <vt:lpstr>KII mix</vt:lpstr>
      <vt:lpstr>TRIA</vt:lpstr>
      <vt:lpstr>TRIA mix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Jojogym</dc:creator>
  <cp:lastModifiedBy>Lenka D. Pavilková</cp:lastModifiedBy>
  <cp:lastPrinted>2022-01-22T16:59:12Z</cp:lastPrinted>
  <dcterms:created xsi:type="dcterms:W3CDTF">2017-02-04T13:59:35Z</dcterms:created>
  <dcterms:modified xsi:type="dcterms:W3CDTF">2022-01-22T17:00:23Z</dcterms:modified>
</cp:coreProperties>
</file>