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S\Desktop\ZÁVODdykmore\Prebor_MSK_podzim_2021\"/>
    </mc:Choice>
  </mc:AlternateContent>
  <xr:revisionPtr revIDLastSave="0" documentId="8_{35E162BC-7EA0-4CB1-AF54-A47605C3B7F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5375_V. liga" sheetId="1" r:id="rId1"/>
    <sheet name="5376_IV. liga" sheetId="2" r:id="rId2"/>
    <sheet name="5377_III. liga" sheetId="3" r:id="rId3"/>
    <sheet name="5378_II. liga" sheetId="4" r:id="rId4"/>
    <sheet name="5379_Jednotlivkyne dle FIG" sheetId="5" r:id="rId5"/>
    <sheet name="rozhodci" sheetId="6" r:id="rId6"/>
    <sheet name="poznamky" sheetId="7" r:id="rId7"/>
  </sheets>
  <definedNames>
    <definedName name="_xlnm._FilterDatabase" localSheetId="3" hidden="1">'5378_II. liga'!$A$6:$AA$6</definedName>
    <definedName name="_xlnm._FilterDatabase" localSheetId="4" hidden="1">'5379_Jednotlivkyne dle FIG'!$B$6:$Z$6</definedName>
    <definedName name="_xlnm.Print_Titles" localSheetId="1">'5376_IV. liga'!$6:$6</definedName>
    <definedName name="_xlnm.Print_Area" localSheetId="0">'5375_V. liga'!$A$1:$X$48</definedName>
    <definedName name="_xlnm.Print_Area" localSheetId="1">'5376_IV. liga'!$A$1:$X$50</definedName>
    <definedName name="_xlnm.Print_Area" localSheetId="2">'5377_III. liga'!$A$1:$X$51</definedName>
    <definedName name="_xlnm.Print_Area" localSheetId="3">'5378_II. liga'!$A$1:$X$54</definedName>
    <definedName name="_xlnm.Print_Area" localSheetId="4">'5379_Jednotlivkyne dle FIG'!$A$1:$X$27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1" i="3" l="1"/>
  <c r="W21" i="3"/>
  <c r="S21" i="3"/>
  <c r="O21" i="3"/>
  <c r="K21" i="3"/>
  <c r="AA20" i="3"/>
  <c r="W20" i="3"/>
  <c r="S20" i="3"/>
  <c r="O20" i="3"/>
  <c r="K20" i="3"/>
  <c r="AA30" i="1"/>
  <c r="Z30" i="1"/>
  <c r="W30" i="1"/>
  <c r="S30" i="1"/>
  <c r="O30" i="1"/>
  <c r="K30" i="1"/>
  <c r="AA29" i="1"/>
  <c r="Z29" i="1"/>
  <c r="W29" i="1"/>
  <c r="S29" i="1"/>
  <c r="O29" i="1"/>
  <c r="K29" i="1"/>
  <c r="AA43" i="2"/>
  <c r="W43" i="2"/>
  <c r="S43" i="2"/>
  <c r="O43" i="2"/>
  <c r="K43" i="2"/>
  <c r="AA41" i="3"/>
  <c r="Z41" i="3"/>
  <c r="W41" i="3"/>
  <c r="S41" i="3"/>
  <c r="O41" i="3"/>
  <c r="K41" i="3"/>
  <c r="AA40" i="3"/>
  <c r="W40" i="3"/>
  <c r="S40" i="3"/>
  <c r="O40" i="3"/>
  <c r="K40" i="3"/>
  <c r="AA35" i="3"/>
  <c r="Z35" i="3"/>
  <c r="W35" i="3"/>
  <c r="S35" i="3"/>
  <c r="O35" i="3"/>
  <c r="K35" i="3"/>
  <c r="AA34" i="3"/>
  <c r="Z34" i="3"/>
  <c r="W34" i="3"/>
  <c r="S34" i="3"/>
  <c r="O34" i="3"/>
  <c r="K34" i="3"/>
  <c r="AA39" i="4"/>
  <c r="Z39" i="4"/>
  <c r="W39" i="4"/>
  <c r="S39" i="4"/>
  <c r="O39" i="4"/>
  <c r="K39" i="4"/>
  <c r="AA12" i="4"/>
  <c r="W12" i="4"/>
  <c r="S12" i="4"/>
  <c r="O12" i="4"/>
  <c r="K12" i="4"/>
  <c r="W15" i="5"/>
  <c r="S15" i="5"/>
  <c r="O15" i="5"/>
  <c r="K15" i="5"/>
  <c r="W19" i="5"/>
  <c r="S19" i="5"/>
  <c r="O19" i="5"/>
  <c r="K19" i="5"/>
  <c r="X19" i="5" s="1"/>
  <c r="W9" i="5"/>
  <c r="S9" i="5"/>
  <c r="O9" i="5"/>
  <c r="K9" i="5"/>
  <c r="W10" i="5"/>
  <c r="S10" i="5"/>
  <c r="O10" i="5"/>
  <c r="K10" i="5"/>
  <c r="W12" i="5"/>
  <c r="S12" i="5"/>
  <c r="O12" i="5"/>
  <c r="K12" i="5"/>
  <c r="W8" i="5"/>
  <c r="S8" i="5"/>
  <c r="O8" i="5"/>
  <c r="K8" i="5"/>
  <c r="W11" i="5"/>
  <c r="S11" i="5"/>
  <c r="O11" i="5"/>
  <c r="K11" i="5"/>
  <c r="W18" i="5"/>
  <c r="S18" i="5"/>
  <c r="O18" i="5"/>
  <c r="K18" i="5"/>
  <c r="W7" i="5"/>
  <c r="S7" i="5"/>
  <c r="O7" i="5"/>
  <c r="K7" i="5"/>
  <c r="W14" i="5"/>
  <c r="S14" i="5"/>
  <c r="O14" i="5"/>
  <c r="K14" i="5"/>
  <c r="W13" i="5"/>
  <c r="S13" i="5"/>
  <c r="O13" i="5"/>
  <c r="K13" i="5"/>
  <c r="W16" i="5"/>
  <c r="S16" i="5"/>
  <c r="O16" i="5"/>
  <c r="K16" i="5"/>
  <c r="W17" i="5"/>
  <c r="S17" i="5"/>
  <c r="O17" i="5"/>
  <c r="K17" i="5"/>
  <c r="AA42" i="4"/>
  <c r="AA41" i="4"/>
  <c r="W41" i="4"/>
  <c r="S41" i="4"/>
  <c r="O41" i="4"/>
  <c r="K41" i="4"/>
  <c r="AA40" i="4"/>
  <c r="W40" i="4"/>
  <c r="S40" i="4"/>
  <c r="O40" i="4"/>
  <c r="K40" i="4"/>
  <c r="AA38" i="4"/>
  <c r="W38" i="4"/>
  <c r="S38" i="4"/>
  <c r="O38" i="4"/>
  <c r="K38" i="4"/>
  <c r="AA37" i="4"/>
  <c r="W37" i="4"/>
  <c r="S37" i="4"/>
  <c r="O37" i="4"/>
  <c r="K37" i="4"/>
  <c r="AA36" i="4"/>
  <c r="AA35" i="4"/>
  <c r="AA34" i="4"/>
  <c r="W34" i="4"/>
  <c r="S34" i="4"/>
  <c r="O34" i="4"/>
  <c r="K34" i="4"/>
  <c r="AA33" i="4"/>
  <c r="W33" i="4"/>
  <c r="S33" i="4"/>
  <c r="O33" i="4"/>
  <c r="K33" i="4"/>
  <c r="AA32" i="4"/>
  <c r="W32" i="4"/>
  <c r="S32" i="4"/>
  <c r="O32" i="4"/>
  <c r="K32" i="4"/>
  <c r="AA31" i="4"/>
  <c r="W31" i="4"/>
  <c r="S31" i="4"/>
  <c r="O31" i="4"/>
  <c r="K31" i="4"/>
  <c r="AA30" i="4"/>
  <c r="AA21" i="4"/>
  <c r="AA20" i="4"/>
  <c r="W20" i="4"/>
  <c r="S20" i="4"/>
  <c r="O20" i="4"/>
  <c r="K20" i="4"/>
  <c r="AA19" i="4"/>
  <c r="W19" i="4"/>
  <c r="S19" i="4"/>
  <c r="O19" i="4"/>
  <c r="K19" i="4"/>
  <c r="AA18" i="4"/>
  <c r="W18" i="4"/>
  <c r="S18" i="4"/>
  <c r="O18" i="4"/>
  <c r="K18" i="4"/>
  <c r="AA17" i="4"/>
  <c r="W17" i="4"/>
  <c r="S17" i="4"/>
  <c r="O17" i="4"/>
  <c r="K17" i="4"/>
  <c r="AA16" i="4"/>
  <c r="W16" i="4"/>
  <c r="S16" i="4"/>
  <c r="O16" i="4"/>
  <c r="K16" i="4"/>
  <c r="AA15" i="4"/>
  <c r="W15" i="4"/>
  <c r="S15" i="4"/>
  <c r="O15" i="4"/>
  <c r="K15" i="4"/>
  <c r="AA14" i="4"/>
  <c r="AA29" i="4"/>
  <c r="AA28" i="4"/>
  <c r="W28" i="4"/>
  <c r="S28" i="4"/>
  <c r="O28" i="4"/>
  <c r="K28" i="4"/>
  <c r="AA27" i="4"/>
  <c r="W27" i="4"/>
  <c r="S27" i="4"/>
  <c r="O27" i="4"/>
  <c r="K27" i="4"/>
  <c r="AA26" i="4"/>
  <c r="W26" i="4"/>
  <c r="S26" i="4"/>
  <c r="O26" i="4"/>
  <c r="K26" i="4"/>
  <c r="AA25" i="4"/>
  <c r="W25" i="4"/>
  <c r="S25" i="4"/>
  <c r="O25" i="4"/>
  <c r="K25" i="4"/>
  <c r="AA24" i="4"/>
  <c r="W24" i="4"/>
  <c r="S24" i="4"/>
  <c r="O24" i="4"/>
  <c r="K24" i="4"/>
  <c r="AA23" i="4"/>
  <c r="W23" i="4"/>
  <c r="S23" i="4"/>
  <c r="O23" i="4"/>
  <c r="K23" i="4"/>
  <c r="AA22" i="4"/>
  <c r="AA13" i="4"/>
  <c r="AA11" i="4"/>
  <c r="W11" i="4"/>
  <c r="S11" i="4"/>
  <c r="O11" i="4"/>
  <c r="K11" i="4"/>
  <c r="AA10" i="4"/>
  <c r="W10" i="4"/>
  <c r="S10" i="4"/>
  <c r="O10" i="4"/>
  <c r="K10" i="4"/>
  <c r="AA9" i="4"/>
  <c r="W9" i="4"/>
  <c r="S9" i="4"/>
  <c r="O9" i="4"/>
  <c r="K9" i="4"/>
  <c r="AA8" i="4"/>
  <c r="W8" i="4"/>
  <c r="S8" i="4"/>
  <c r="O8" i="4"/>
  <c r="K8" i="4"/>
  <c r="AA7" i="4"/>
  <c r="AA14" i="3"/>
  <c r="AA13" i="3"/>
  <c r="W13" i="3"/>
  <c r="S13" i="3"/>
  <c r="O13" i="3"/>
  <c r="K13" i="3"/>
  <c r="AA12" i="3"/>
  <c r="W12" i="3"/>
  <c r="S12" i="3"/>
  <c r="O12" i="3"/>
  <c r="K12" i="3"/>
  <c r="AA11" i="3"/>
  <c r="W11" i="3"/>
  <c r="S11" i="3"/>
  <c r="O11" i="3"/>
  <c r="K11" i="3"/>
  <c r="AA10" i="3"/>
  <c r="W10" i="3"/>
  <c r="S10" i="3"/>
  <c r="O10" i="3"/>
  <c r="K10" i="3"/>
  <c r="AA9" i="3"/>
  <c r="W9" i="3"/>
  <c r="S9" i="3"/>
  <c r="O9" i="3"/>
  <c r="K9" i="3"/>
  <c r="AA8" i="3"/>
  <c r="W8" i="3"/>
  <c r="S8" i="3"/>
  <c r="O8" i="3"/>
  <c r="K8" i="3"/>
  <c r="AA7" i="3"/>
  <c r="AA28" i="3"/>
  <c r="AA27" i="3"/>
  <c r="W27" i="3"/>
  <c r="S27" i="3"/>
  <c r="O27" i="3"/>
  <c r="K27" i="3"/>
  <c r="AA26" i="3"/>
  <c r="W26" i="3"/>
  <c r="S26" i="3"/>
  <c r="O26" i="3"/>
  <c r="K26" i="3"/>
  <c r="AA25" i="3"/>
  <c r="W25" i="3"/>
  <c r="S25" i="3"/>
  <c r="O25" i="3"/>
  <c r="K25" i="3"/>
  <c r="AA24" i="3"/>
  <c r="W24" i="3"/>
  <c r="S24" i="3"/>
  <c r="O24" i="3"/>
  <c r="K24" i="3"/>
  <c r="AA23" i="3"/>
  <c r="AA42" i="3"/>
  <c r="AA39" i="3"/>
  <c r="W39" i="3"/>
  <c r="S39" i="3"/>
  <c r="O39" i="3"/>
  <c r="K39" i="3"/>
  <c r="AA38" i="3"/>
  <c r="W38" i="3"/>
  <c r="S38" i="3"/>
  <c r="O38" i="3"/>
  <c r="K38" i="3"/>
  <c r="AA37" i="3"/>
  <c r="AA36" i="3"/>
  <c r="AA33" i="3"/>
  <c r="W33" i="3"/>
  <c r="S33" i="3"/>
  <c r="O33" i="3"/>
  <c r="K33" i="3"/>
  <c r="AA32" i="3"/>
  <c r="W32" i="3"/>
  <c r="S32" i="3"/>
  <c r="O32" i="3"/>
  <c r="K32" i="3"/>
  <c r="AA31" i="3"/>
  <c r="W31" i="3"/>
  <c r="S31" i="3"/>
  <c r="O31" i="3"/>
  <c r="K31" i="3"/>
  <c r="AA30" i="3"/>
  <c r="W30" i="3"/>
  <c r="S30" i="3"/>
  <c r="O30" i="3"/>
  <c r="K30" i="3"/>
  <c r="AA29" i="3"/>
  <c r="AA22" i="3"/>
  <c r="AA19" i="3"/>
  <c r="W19" i="3"/>
  <c r="S19" i="3"/>
  <c r="O19" i="3"/>
  <c r="K19" i="3"/>
  <c r="AA18" i="3"/>
  <c r="W18" i="3"/>
  <c r="S18" i="3"/>
  <c r="O18" i="3"/>
  <c r="K18" i="3"/>
  <c r="AA17" i="3"/>
  <c r="W17" i="3"/>
  <c r="S17" i="3"/>
  <c r="O17" i="3"/>
  <c r="K17" i="3"/>
  <c r="AA16" i="3"/>
  <c r="W16" i="3"/>
  <c r="S16" i="3"/>
  <c r="O16" i="3"/>
  <c r="K16" i="3"/>
  <c r="AA15" i="3"/>
  <c r="AA38" i="2"/>
  <c r="AA37" i="2"/>
  <c r="W37" i="2"/>
  <c r="S37" i="2"/>
  <c r="O37" i="2"/>
  <c r="K37" i="2"/>
  <c r="AA36" i="2"/>
  <c r="W36" i="2"/>
  <c r="S36" i="2"/>
  <c r="O36" i="2"/>
  <c r="K36" i="2"/>
  <c r="AA35" i="2"/>
  <c r="W35" i="2"/>
  <c r="S35" i="2"/>
  <c r="O35" i="2"/>
  <c r="K35" i="2"/>
  <c r="AA34" i="2"/>
  <c r="W34" i="2"/>
  <c r="S34" i="2"/>
  <c r="O34" i="2"/>
  <c r="K34" i="2"/>
  <c r="AA33" i="2"/>
  <c r="AA44" i="2"/>
  <c r="AA42" i="2"/>
  <c r="W42" i="2"/>
  <c r="S42" i="2"/>
  <c r="O42" i="2"/>
  <c r="K42" i="2"/>
  <c r="AA41" i="2"/>
  <c r="W41" i="2"/>
  <c r="S41" i="2"/>
  <c r="O41" i="2"/>
  <c r="K41" i="2"/>
  <c r="AA40" i="2"/>
  <c r="W40" i="2"/>
  <c r="S40" i="2"/>
  <c r="O40" i="2"/>
  <c r="K40" i="2"/>
  <c r="AA39" i="2"/>
  <c r="AA26" i="2"/>
  <c r="AA25" i="2"/>
  <c r="W25" i="2"/>
  <c r="S25" i="2"/>
  <c r="O25" i="2"/>
  <c r="K25" i="2"/>
  <c r="AA24" i="2"/>
  <c r="W24" i="2"/>
  <c r="S24" i="2"/>
  <c r="O24" i="2"/>
  <c r="K24" i="2"/>
  <c r="AA23" i="2"/>
  <c r="W23" i="2"/>
  <c r="S23" i="2"/>
  <c r="O23" i="2"/>
  <c r="K23" i="2"/>
  <c r="AA22" i="2"/>
  <c r="AA32" i="2"/>
  <c r="AA31" i="2"/>
  <c r="W31" i="2"/>
  <c r="S31" i="2"/>
  <c r="O31" i="2"/>
  <c r="K31" i="2"/>
  <c r="AA30" i="2"/>
  <c r="W30" i="2"/>
  <c r="S30" i="2"/>
  <c r="O30" i="2"/>
  <c r="K30" i="2"/>
  <c r="AA29" i="2"/>
  <c r="W29" i="2"/>
  <c r="S29" i="2"/>
  <c r="O29" i="2"/>
  <c r="K29" i="2"/>
  <c r="AA28" i="2"/>
  <c r="W28" i="2"/>
  <c r="S28" i="2"/>
  <c r="O28" i="2"/>
  <c r="K28" i="2"/>
  <c r="AA27" i="2"/>
  <c r="AA21" i="2"/>
  <c r="AA20" i="2"/>
  <c r="W20" i="2"/>
  <c r="S20" i="2"/>
  <c r="O20" i="2"/>
  <c r="K20" i="2"/>
  <c r="AA19" i="2"/>
  <c r="W19" i="2"/>
  <c r="S19" i="2"/>
  <c r="O19" i="2"/>
  <c r="K19" i="2"/>
  <c r="AA18" i="2"/>
  <c r="W18" i="2"/>
  <c r="S18" i="2"/>
  <c r="O18" i="2"/>
  <c r="K18" i="2"/>
  <c r="AA17" i="2"/>
  <c r="W17" i="2"/>
  <c r="S17" i="2"/>
  <c r="O17" i="2"/>
  <c r="K17" i="2"/>
  <c r="AA16" i="2"/>
  <c r="W16" i="2"/>
  <c r="S16" i="2"/>
  <c r="O16" i="2"/>
  <c r="K16" i="2"/>
  <c r="AA15" i="2"/>
  <c r="AA14" i="2"/>
  <c r="AA13" i="2"/>
  <c r="W13" i="2"/>
  <c r="S13" i="2"/>
  <c r="O13" i="2"/>
  <c r="K13" i="2"/>
  <c r="AA12" i="2"/>
  <c r="W12" i="2"/>
  <c r="S12" i="2"/>
  <c r="O12" i="2"/>
  <c r="K12" i="2"/>
  <c r="AA11" i="2"/>
  <c r="W11" i="2"/>
  <c r="S11" i="2"/>
  <c r="O11" i="2"/>
  <c r="K11" i="2"/>
  <c r="AA10" i="2"/>
  <c r="W10" i="2"/>
  <c r="S10" i="2"/>
  <c r="O10" i="2"/>
  <c r="K10" i="2"/>
  <c r="AA9" i="2"/>
  <c r="W9" i="2"/>
  <c r="S9" i="2"/>
  <c r="O9" i="2"/>
  <c r="K9" i="2"/>
  <c r="AA8" i="2"/>
  <c r="W8" i="2"/>
  <c r="S8" i="2"/>
  <c r="O8" i="2"/>
  <c r="K8" i="2"/>
  <c r="AA7" i="2"/>
  <c r="AA37" i="1"/>
  <c r="AA36" i="1"/>
  <c r="W36" i="1"/>
  <c r="S36" i="1"/>
  <c r="O36" i="1"/>
  <c r="K36" i="1"/>
  <c r="AA35" i="1"/>
  <c r="W35" i="1"/>
  <c r="S35" i="1"/>
  <c r="O35" i="1"/>
  <c r="K35" i="1"/>
  <c r="AA34" i="1"/>
  <c r="W34" i="1"/>
  <c r="S34" i="1"/>
  <c r="O34" i="1"/>
  <c r="K34" i="1"/>
  <c r="AA33" i="1"/>
  <c r="W33" i="1"/>
  <c r="S33" i="1"/>
  <c r="O33" i="1"/>
  <c r="K33" i="1"/>
  <c r="AA32" i="1"/>
  <c r="AA31" i="1"/>
  <c r="AA28" i="1"/>
  <c r="W28" i="1"/>
  <c r="S28" i="1"/>
  <c r="O28" i="1"/>
  <c r="K28" i="1"/>
  <c r="AA27" i="1"/>
  <c r="W27" i="1"/>
  <c r="S27" i="1"/>
  <c r="O27" i="1"/>
  <c r="K27" i="1"/>
  <c r="AA26" i="1"/>
  <c r="W26" i="1"/>
  <c r="S26" i="1"/>
  <c r="O26" i="1"/>
  <c r="K26" i="1"/>
  <c r="AA25" i="1"/>
  <c r="AA19" i="1"/>
  <c r="AA18" i="1"/>
  <c r="W18" i="1"/>
  <c r="S18" i="1"/>
  <c r="O18" i="1"/>
  <c r="K18" i="1"/>
  <c r="AA17" i="1"/>
  <c r="W17" i="1"/>
  <c r="S17" i="1"/>
  <c r="O17" i="1"/>
  <c r="K17" i="1"/>
  <c r="AA16" i="1"/>
  <c r="W16" i="1"/>
  <c r="S16" i="1"/>
  <c r="O16" i="1"/>
  <c r="K16" i="1"/>
  <c r="AA15" i="1"/>
  <c r="W15" i="1"/>
  <c r="S15" i="1"/>
  <c r="O15" i="1"/>
  <c r="K15" i="1"/>
  <c r="AA14" i="1"/>
  <c r="W14" i="1"/>
  <c r="S14" i="1"/>
  <c r="O14" i="1"/>
  <c r="K14" i="1"/>
  <c r="AA13" i="1"/>
  <c r="W13" i="1"/>
  <c r="S13" i="1"/>
  <c r="O13" i="1"/>
  <c r="K13" i="1"/>
  <c r="AA12" i="1"/>
  <c r="AA42" i="1"/>
  <c r="AA41" i="1"/>
  <c r="W41" i="1"/>
  <c r="S41" i="1"/>
  <c r="O41" i="1"/>
  <c r="K41" i="1"/>
  <c r="AA40" i="1"/>
  <c r="W40" i="1"/>
  <c r="S40" i="1"/>
  <c r="O40" i="1"/>
  <c r="K40" i="1"/>
  <c r="AA39" i="1"/>
  <c r="W39" i="1"/>
  <c r="S39" i="1"/>
  <c r="O39" i="1"/>
  <c r="K39" i="1"/>
  <c r="AA38" i="1"/>
  <c r="AA24" i="1"/>
  <c r="AA23" i="1"/>
  <c r="W23" i="1"/>
  <c r="S23" i="1"/>
  <c r="O23" i="1"/>
  <c r="K23" i="1"/>
  <c r="AA22" i="1"/>
  <c r="W22" i="1"/>
  <c r="S22" i="1"/>
  <c r="O22" i="1"/>
  <c r="K22" i="1"/>
  <c r="AA21" i="1"/>
  <c r="W21" i="1"/>
  <c r="S21" i="1"/>
  <c r="O21" i="1"/>
  <c r="K21" i="1"/>
  <c r="AA20" i="1"/>
  <c r="AA11" i="1"/>
  <c r="AA10" i="1"/>
  <c r="W10" i="1"/>
  <c r="S10" i="1"/>
  <c r="O10" i="1"/>
  <c r="K10" i="1"/>
  <c r="AA9" i="1"/>
  <c r="W9" i="1"/>
  <c r="S9" i="1"/>
  <c r="O9" i="1"/>
  <c r="K9" i="1"/>
  <c r="AA8" i="1"/>
  <c r="W8" i="1"/>
  <c r="S8" i="1"/>
  <c r="O8" i="1"/>
  <c r="K8" i="1"/>
  <c r="AA7" i="1"/>
  <c r="W22" i="3" l="1"/>
  <c r="K22" i="3"/>
  <c r="S22" i="3"/>
  <c r="O22" i="3"/>
  <c r="X20" i="3"/>
  <c r="X21" i="3"/>
  <c r="X41" i="3"/>
  <c r="O24" i="1"/>
  <c r="S11" i="1"/>
  <c r="X10" i="1"/>
  <c r="X34" i="1"/>
  <c r="K24" i="1"/>
  <c r="X22" i="1"/>
  <c r="X30" i="1"/>
  <c r="S24" i="1"/>
  <c r="X23" i="1"/>
  <c r="X29" i="1"/>
  <c r="X13" i="1"/>
  <c r="S37" i="1"/>
  <c r="X28" i="1"/>
  <c r="X17" i="1"/>
  <c r="W19" i="1"/>
  <c r="O31" i="1"/>
  <c r="X33" i="1"/>
  <c r="W24" i="1"/>
  <c r="X14" i="1"/>
  <c r="S19" i="1"/>
  <c r="O37" i="1"/>
  <c r="X27" i="1"/>
  <c r="X9" i="1"/>
  <c r="S42" i="1"/>
  <c r="X36" i="1"/>
  <c r="W11" i="1"/>
  <c r="X26" i="1"/>
  <c r="W37" i="1"/>
  <c r="X8" i="1"/>
  <c r="X15" i="1"/>
  <c r="O11" i="1"/>
  <c r="X40" i="1"/>
  <c r="X35" i="1"/>
  <c r="O42" i="4"/>
  <c r="S42" i="4"/>
  <c r="X43" i="2"/>
  <c r="X10" i="2"/>
  <c r="O32" i="2"/>
  <c r="K44" i="2"/>
  <c r="X42" i="2"/>
  <c r="X35" i="2"/>
  <c r="X11" i="2"/>
  <c r="X30" i="2"/>
  <c r="X41" i="2"/>
  <c r="W32" i="2"/>
  <c r="X12" i="2"/>
  <c r="X17" i="2"/>
  <c r="X29" i="2"/>
  <c r="W21" i="2"/>
  <c r="O26" i="2"/>
  <c r="O14" i="2"/>
  <c r="X16" i="2"/>
  <c r="X34" i="2"/>
  <c r="X13" i="2"/>
  <c r="O21" i="2"/>
  <c r="X31" i="2"/>
  <c r="W26" i="2"/>
  <c r="O38" i="2"/>
  <c r="S32" i="2"/>
  <c r="K42" i="4"/>
  <c r="X39" i="4"/>
  <c r="X15" i="5"/>
  <c r="X14" i="5"/>
  <c r="X17" i="5"/>
  <c r="X16" i="5"/>
  <c r="X11" i="5"/>
  <c r="X12" i="5"/>
  <c r="X10" i="5"/>
  <c r="X9" i="5"/>
  <c r="X8" i="5"/>
  <c r="X7" i="5"/>
  <c r="X18" i="5"/>
  <c r="X13" i="5"/>
  <c r="K13" i="4"/>
  <c r="O36" i="3"/>
  <c r="X38" i="3"/>
  <c r="S14" i="3"/>
  <c r="K14" i="3"/>
  <c r="X35" i="3"/>
  <c r="X40" i="3"/>
  <c r="X34" i="3"/>
  <c r="O42" i="3"/>
  <c r="O14" i="3"/>
  <c r="K36" i="3"/>
  <c r="W42" i="3"/>
  <c r="X25" i="3"/>
  <c r="X9" i="3"/>
  <c r="X16" i="3"/>
  <c r="X19" i="3"/>
  <c r="X32" i="3"/>
  <c r="X11" i="3"/>
  <c r="X12" i="3"/>
  <c r="X31" i="3"/>
  <c r="X33" i="3"/>
  <c r="X39" i="3"/>
  <c r="S42" i="3"/>
  <c r="X24" i="3"/>
  <c r="X17" i="3"/>
  <c r="W28" i="3"/>
  <c r="K42" i="3"/>
  <c r="W14" i="3"/>
  <c r="X10" i="3"/>
  <c r="X38" i="4"/>
  <c r="X28" i="4"/>
  <c r="X17" i="4"/>
  <c r="S35" i="4"/>
  <c r="X33" i="4"/>
  <c r="W21" i="4"/>
  <c r="W35" i="4"/>
  <c r="X12" i="4"/>
  <c r="X10" i="4"/>
  <c r="W13" i="4"/>
  <c r="O13" i="4"/>
  <c r="X41" i="4"/>
  <c r="X27" i="4"/>
  <c r="W42" i="4"/>
  <c r="X15" i="4"/>
  <c r="X16" i="4"/>
  <c r="K21" i="4"/>
  <c r="X18" i="4"/>
  <c r="O35" i="4"/>
  <c r="X9" i="4"/>
  <c r="X11" i="4"/>
  <c r="X40" i="4"/>
  <c r="S21" i="4"/>
  <c r="X32" i="4"/>
  <c r="X34" i="4"/>
  <c r="X21" i="1"/>
  <c r="W42" i="1"/>
  <c r="X41" i="1"/>
  <c r="K37" i="1"/>
  <c r="X8" i="2"/>
  <c r="X19" i="2"/>
  <c r="S26" i="2"/>
  <c r="S38" i="2"/>
  <c r="X36" i="2"/>
  <c r="X24" i="4"/>
  <c r="O21" i="4"/>
  <c r="X18" i="1"/>
  <c r="X28" i="2"/>
  <c r="K32" i="2"/>
  <c r="X25" i="2"/>
  <c r="X40" i="2"/>
  <c r="O44" i="2"/>
  <c r="W38" i="2"/>
  <c r="S36" i="3"/>
  <c r="X30" i="3"/>
  <c r="S13" i="4"/>
  <c r="X8" i="4"/>
  <c r="S14" i="2"/>
  <c r="W14" i="2"/>
  <c r="X18" i="2"/>
  <c r="X24" i="2"/>
  <c r="W44" i="2"/>
  <c r="X8" i="3"/>
  <c r="K29" i="4"/>
  <c r="X23" i="4"/>
  <c r="X20" i="4"/>
  <c r="X31" i="4"/>
  <c r="K19" i="1"/>
  <c r="S31" i="1"/>
  <c r="K14" i="2"/>
  <c r="X18" i="3"/>
  <c r="X27" i="3"/>
  <c r="X13" i="3"/>
  <c r="O29" i="4"/>
  <c r="X26" i="4"/>
  <c r="S44" i="2"/>
  <c r="W36" i="3"/>
  <c r="X39" i="1"/>
  <c r="K42" i="1"/>
  <c r="O19" i="1"/>
  <c r="W31" i="1"/>
  <c r="Z40" i="3"/>
  <c r="O28" i="3"/>
  <c r="S21" i="2"/>
  <c r="S29" i="4"/>
  <c r="O42" i="1"/>
  <c r="X16" i="1"/>
  <c r="K31" i="1"/>
  <c r="X9" i="2"/>
  <c r="X20" i="2"/>
  <c r="K26" i="2"/>
  <c r="X23" i="2"/>
  <c r="X37" i="2"/>
  <c r="S28" i="3"/>
  <c r="X26" i="3"/>
  <c r="W29" i="4"/>
  <c r="X25" i="4"/>
  <c r="Z12" i="4" s="1"/>
  <c r="X19" i="4"/>
  <c r="K38" i="2"/>
  <c r="K28" i="3"/>
  <c r="K11" i="1"/>
  <c r="K21" i="2"/>
  <c r="X37" i="4"/>
  <c r="K35" i="4"/>
  <c r="Z21" i="3" l="1"/>
  <c r="Z20" i="3"/>
  <c r="X24" i="1"/>
  <c r="Z22" i="1" s="1"/>
  <c r="X11" i="1"/>
  <c r="Z7" i="1" s="1"/>
  <c r="X31" i="1"/>
  <c r="Z26" i="1" s="1"/>
  <c r="X37" i="1"/>
  <c r="Z33" i="1" s="1"/>
  <c r="X32" i="2"/>
  <c r="X14" i="2"/>
  <c r="Z12" i="2" s="1"/>
  <c r="X21" i="2"/>
  <c r="Z20" i="2" s="1"/>
  <c r="X44" i="2"/>
  <c r="Z43" i="2" s="1"/>
  <c r="X36" i="3"/>
  <c r="Z30" i="3" s="1"/>
  <c r="X14" i="3"/>
  <c r="Z11" i="3" s="1"/>
  <c r="X42" i="3"/>
  <c r="Z42" i="3" s="1"/>
  <c r="X22" i="3"/>
  <c r="Z17" i="3" s="1"/>
  <c r="X21" i="4"/>
  <c r="Z15" i="4" s="1"/>
  <c r="X13" i="4"/>
  <c r="X35" i="4"/>
  <c r="X42" i="4"/>
  <c r="Z41" i="4" s="1"/>
  <c r="X26" i="2"/>
  <c r="X42" i="1"/>
  <c r="X29" i="4"/>
  <c r="X28" i="3"/>
  <c r="X38" i="2"/>
  <c r="X19" i="1"/>
  <c r="Z19" i="3" l="1"/>
  <c r="Z33" i="3"/>
  <c r="Z32" i="3"/>
  <c r="Z36" i="3"/>
  <c r="Z9" i="3"/>
  <c r="Z29" i="3"/>
  <c r="Z22" i="3"/>
  <c r="Z31" i="3"/>
  <c r="Z27" i="1"/>
  <c r="Z28" i="1"/>
  <c r="Z25" i="1"/>
  <c r="Z31" i="1"/>
  <c r="Z37" i="1"/>
  <c r="Z32" i="1"/>
  <c r="Z10" i="1"/>
  <c r="Z23" i="1"/>
  <c r="Z20" i="1"/>
  <c r="Z24" i="1"/>
  <c r="Z8" i="1"/>
  <c r="Z9" i="1"/>
  <c r="Z21" i="1"/>
  <c r="Z11" i="1"/>
  <c r="Z36" i="1"/>
  <c r="Z35" i="1"/>
  <c r="Z34" i="1"/>
  <c r="Z41" i="2"/>
  <c r="Z28" i="2"/>
  <c r="Z29" i="2"/>
  <c r="Z9" i="2"/>
  <c r="Z30" i="2"/>
  <c r="Z8" i="2"/>
  <c r="Z11" i="2"/>
  <c r="Z31" i="2"/>
  <c r="Z27" i="2"/>
  <c r="Z32" i="2"/>
  <c r="Z14" i="2"/>
  <c r="Z18" i="2"/>
  <c r="Z17" i="2"/>
  <c r="Z7" i="2"/>
  <c r="Z19" i="2"/>
  <c r="Z16" i="2"/>
  <c r="Z13" i="2"/>
  <c r="Z15" i="2"/>
  <c r="Z21" i="2"/>
  <c r="Z10" i="2"/>
  <c r="Z40" i="2"/>
  <c r="Z39" i="2"/>
  <c r="Z44" i="2"/>
  <c r="Z42" i="2"/>
  <c r="Z16" i="4"/>
  <c r="Z20" i="4"/>
  <c r="Z19" i="4"/>
  <c r="Z8" i="4"/>
  <c r="Z16" i="3"/>
  <c r="Z38" i="3"/>
  <c r="Z39" i="3"/>
  <c r="Z37" i="3"/>
  <c r="Z12" i="3"/>
  <c r="Z8" i="3"/>
  <c r="Z13" i="3"/>
  <c r="Z7" i="3"/>
  <c r="Z14" i="3"/>
  <c r="Z10" i="3"/>
  <c r="Z15" i="3"/>
  <c r="Z18" i="3"/>
  <c r="Z33" i="4"/>
  <c r="Z32" i="4"/>
  <c r="Z11" i="4"/>
  <c r="Z34" i="4"/>
  <c r="Z10" i="4"/>
  <c r="Z31" i="4"/>
  <c r="Z7" i="4"/>
  <c r="Z18" i="4"/>
  <c r="Z40" i="4"/>
  <c r="Z35" i="4"/>
  <c r="Z9" i="4"/>
  <c r="Z17" i="4"/>
  <c r="Z30" i="4"/>
  <c r="Z13" i="4"/>
  <c r="Z14" i="4"/>
  <c r="Z21" i="4"/>
  <c r="Z38" i="4"/>
  <c r="Z37" i="4"/>
  <c r="Z36" i="4"/>
  <c r="Z42" i="4"/>
  <c r="Z19" i="1"/>
  <c r="Z15" i="1"/>
  <c r="Z16" i="1"/>
  <c r="Z17" i="1"/>
  <c r="Z18" i="1"/>
  <c r="Z14" i="1"/>
  <c r="Z12" i="1"/>
  <c r="Z13" i="1"/>
  <c r="Z34" i="2"/>
  <c r="Z35" i="2"/>
  <c r="Z36" i="2"/>
  <c r="Z37" i="2"/>
  <c r="Z38" i="2"/>
  <c r="Z33" i="2"/>
  <c r="Z22" i="2"/>
  <c r="Z23" i="2"/>
  <c r="Z24" i="2"/>
  <c r="Z25" i="2"/>
  <c r="Z26" i="2"/>
  <c r="Z24" i="3"/>
  <c r="Z25" i="3"/>
  <c r="Z26" i="3"/>
  <c r="Z27" i="3"/>
  <c r="Z23" i="3"/>
  <c r="Z28" i="3"/>
  <c r="Z26" i="4"/>
  <c r="Z22" i="4"/>
  <c r="Z27" i="4"/>
  <c r="Z23" i="4"/>
  <c r="Z24" i="4"/>
  <c r="Z25" i="4"/>
  <c r="Z28" i="4"/>
  <c r="Z29" i="4"/>
  <c r="Z38" i="1"/>
  <c r="Z39" i="1"/>
  <c r="Z40" i="1"/>
  <c r="Z41" i="1"/>
  <c r="Z42" i="1"/>
</calcChain>
</file>

<file path=xl/sharedStrings.xml><?xml version="1.0" encoding="utf-8"?>
<sst xmlns="http://schemas.openxmlformats.org/spreadsheetml/2006/main" count="600" uniqueCount="222">
  <si>
    <t>Přebor Moravskoslezského kraje</t>
  </si>
  <si>
    <t>20.11.2021</t>
  </si>
  <si>
    <t>V. liga</t>
  </si>
  <si>
    <t>pořadí</t>
  </si>
  <si>
    <t>ev. č./č.družstva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</si>
  <si>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</si>
  <si>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</si>
  <si>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</si>
  <si>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</si>
  <si>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</si>
  <si>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</si>
  <si>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</si>
  <si>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</si>
  <si>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</si>
  <si>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</si>
  <si>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</si>
  <si>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</si>
  <si>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</si>
  <si>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pozn</t>
  </si>
  <si>
    <t>řazení 1</t>
  </si>
  <si>
    <t>řazení 2</t>
  </si>
  <si>
    <t>řazení 3</t>
  </si>
  <si>
    <t>přihlášeno po uzávěrce</t>
  </si>
  <si>
    <t>Gymnastický klub Vítkovice, z.s.</t>
  </si>
  <si>
    <t>Kantorová Elen</t>
  </si>
  <si>
    <t>GK Vítkovice</t>
  </si>
  <si>
    <t>Prutkayová</t>
  </si>
  <si>
    <t>Mlynářová Liliana</t>
  </si>
  <si>
    <t>Prutkayová Frederika</t>
  </si>
  <si>
    <t>Grmelová, Hájková, Lišková</t>
  </si>
  <si>
    <t>Celkem</t>
  </si>
  <si>
    <t>Gymnastický klub Vítkovice, z.s. B</t>
  </si>
  <si>
    <t>Bujoková Kristin</t>
  </si>
  <si>
    <t>Kaczorová, Asenová</t>
  </si>
  <si>
    <t>Kiesewetterová Emma</t>
  </si>
  <si>
    <t>Pokorná Marie</t>
  </si>
  <si>
    <t>Štelclová, Vavrošová</t>
  </si>
  <si>
    <t>Gymnastický klub Vítkovice, z.s. C</t>
  </si>
  <si>
    <t>Francová Apolena</t>
  </si>
  <si>
    <t>Štelclová,Vavrošová</t>
  </si>
  <si>
    <t>Horáková Valentýna</t>
  </si>
  <si>
    <t>Štrossová Isabel</t>
  </si>
  <si>
    <t>Sportovní gymnastické centrum Ostrava, z.s.</t>
  </si>
  <si>
    <t>Cigánková Inna</t>
  </si>
  <si>
    <t>SGC Ostrava</t>
  </si>
  <si>
    <t>El-Khairy, Dudová</t>
  </si>
  <si>
    <t>Cigánková Sofie</t>
  </si>
  <si>
    <t>Gillarová Valérie</t>
  </si>
  <si>
    <t>Martináková Eva</t>
  </si>
  <si>
    <t>Pazderová Kira</t>
  </si>
  <si>
    <t>Dudová, El-Khairy</t>
  </si>
  <si>
    <t>Schwarzová Ella</t>
  </si>
  <si>
    <t>Tělocvičná jednota Sokol Kopřivnice</t>
  </si>
  <si>
    <t>Burýšková Vendula</t>
  </si>
  <si>
    <t>T.J. Sokol Kopřivnice</t>
  </si>
  <si>
    <t>Macíčková</t>
  </si>
  <si>
    <t>Koptíková Lucie</t>
  </si>
  <si>
    <t>Prokopová Tereza</t>
  </si>
  <si>
    <t>Tělocvičná jednota Sokol Moravská Ostrava 1</t>
  </si>
  <si>
    <t>Ciencialová Rebeka</t>
  </si>
  <si>
    <t>T.J. Sokol Moravská Ostrava 1</t>
  </si>
  <si>
    <t>Olšarová, Kisza</t>
  </si>
  <si>
    <t>Khestlová Klaudie</t>
  </si>
  <si>
    <t>TJ Frenštát pod Radhoštěm, spolek</t>
  </si>
  <si>
    <t>Maloušková Elen</t>
  </si>
  <si>
    <t>TJ Frenštát pod Radhoštěm</t>
  </si>
  <si>
    <t>Mazochová + kolektiv.</t>
  </si>
  <si>
    <t>16.11.2021 10:21</t>
  </si>
  <si>
    <t>Miková Dorota</t>
  </si>
  <si>
    <t>Modrovičová, Chramostová.</t>
  </si>
  <si>
    <t>Hilšerová Lily</t>
  </si>
  <si>
    <t>Žáčková Vanesa</t>
  </si>
  <si>
    <t>Modrovičová, Chramostová..</t>
  </si>
  <si>
    <t>IV. liga</t>
  </si>
  <si>
    <t>Biolková Julie</t>
  </si>
  <si>
    <t>Chudová Adéla</t>
  </si>
  <si>
    <t>Neničková Aneta</t>
  </si>
  <si>
    <t>Raková Linda</t>
  </si>
  <si>
    <t>Adámková Kateřina</t>
  </si>
  <si>
    <t>TJ Valašské Meziříčí</t>
  </si>
  <si>
    <t>Čechová Sofie</t>
  </si>
  <si>
    <t>Orliczková, Smolecová</t>
  </si>
  <si>
    <t>Hlávková Nela</t>
  </si>
  <si>
    <t>Kolářová Zoe Laura</t>
  </si>
  <si>
    <t>Papežová Klára</t>
  </si>
  <si>
    <t>Vavrošová Michaela</t>
  </si>
  <si>
    <t>18.11.2021 21:12</t>
  </si>
  <si>
    <t>Hubyčová Valerie</t>
  </si>
  <si>
    <t>Lišková Lucie</t>
  </si>
  <si>
    <t>Závodná Sabina</t>
  </si>
  <si>
    <t>18.11.2021 21:11</t>
  </si>
  <si>
    <t>Škrochová Kristýna</t>
  </si>
  <si>
    <t>Svobodová Rozálie</t>
  </si>
  <si>
    <t>TJ VOKD Ostrava-Poruba</t>
  </si>
  <si>
    <t>Krejčová, Klegová</t>
  </si>
  <si>
    <t>Kahánková Bára</t>
  </si>
  <si>
    <t>Rýparová De., Rýparová D.</t>
  </si>
  <si>
    <t>Pešatová Olivie</t>
  </si>
  <si>
    <t>Vu Natálie</t>
  </si>
  <si>
    <t>Tělovýchovná jednota VOKD Ostrava - Poruba, z.s.</t>
  </si>
  <si>
    <t>Holbergová Nela</t>
  </si>
  <si>
    <t>Dede, Klegová</t>
  </si>
  <si>
    <t>Lešová Sára Ella</t>
  </si>
  <si>
    <t>Žurková Barbora</t>
  </si>
  <si>
    <t>Macečková Eliška</t>
  </si>
  <si>
    <t>Thurnheer Milena</t>
  </si>
  <si>
    <t>Láníčková Natálie</t>
  </si>
  <si>
    <t>Bell Madelaine</t>
  </si>
  <si>
    <t>Fialová, Mrůzková</t>
  </si>
  <si>
    <t>III. liga</t>
  </si>
  <si>
    <t>Hrůzová Zuzana</t>
  </si>
  <si>
    <t>Kaczorová</t>
  </si>
  <si>
    <t>Ludwigová Elen</t>
  </si>
  <si>
    <t>El-khairy Samira</t>
  </si>
  <si>
    <t>Menšíková Evelína</t>
  </si>
  <si>
    <t>El-Khairy, Dudová, Ševčík</t>
  </si>
  <si>
    <t>Netoličková Anna</t>
  </si>
  <si>
    <t>Vlniešková Jolana</t>
  </si>
  <si>
    <t>Dudová</t>
  </si>
  <si>
    <t>Sportovní gymnastika dětí Špičková - Opava, z.s.</t>
  </si>
  <si>
    <t>Binarová Julie</t>
  </si>
  <si>
    <t>SGD Opava</t>
  </si>
  <si>
    <t>Holubová Nikola</t>
  </si>
  <si>
    <t>Špičková , Seidler</t>
  </si>
  <si>
    <t>Lukovicsová Tereza</t>
  </si>
  <si>
    <t>Seidlerová Kamila</t>
  </si>
  <si>
    <t>spickova,Seidler</t>
  </si>
  <si>
    <t>Šindlářová Sabina</t>
  </si>
  <si>
    <t>Bendová</t>
  </si>
  <si>
    <t>19.11.2021 19:25</t>
  </si>
  <si>
    <t>Bachová Lucie</t>
  </si>
  <si>
    <t>Spickova K+D</t>
  </si>
  <si>
    <t>Kahánková Lucie</t>
  </si>
  <si>
    <t>Rýparová D., Rýparová De</t>
  </si>
  <si>
    <t>Rýparová De.</t>
  </si>
  <si>
    <t>Nesvadbová Jana</t>
  </si>
  <si>
    <t>Čubová Nela</t>
  </si>
  <si>
    <t>16.11.2021 14:45</t>
  </si>
  <si>
    <t>Bajgerová Alexandra</t>
  </si>
  <si>
    <t>Bohoňková Anna</t>
  </si>
  <si>
    <t>Kelišková Jana</t>
  </si>
  <si>
    <t>Kotková, Kinclová</t>
  </si>
  <si>
    <t>Krejčí Amálie</t>
  </si>
  <si>
    <t>Dobiášová Terezie</t>
  </si>
  <si>
    <t>Lukešová Kateřina</t>
  </si>
  <si>
    <t>Fialová, Pazderková</t>
  </si>
  <si>
    <t>Mazochová Viktorie</t>
  </si>
  <si>
    <t>Pazderková Vanda</t>
  </si>
  <si>
    <t>Fialová</t>
  </si>
  <si>
    <t>Štefková Nela</t>
  </si>
  <si>
    <t>Šustalová Amélie</t>
  </si>
  <si>
    <t>II. liga</t>
  </si>
  <si>
    <t>Zmijová Roxana</t>
  </si>
  <si>
    <t>Nelešovská Tereza</t>
  </si>
  <si>
    <t>Spicková</t>
  </si>
  <si>
    <t>Papoušková Natálie</t>
  </si>
  <si>
    <t>Hynek, Grmelová</t>
  </si>
  <si>
    <t>Gillarová Karolína</t>
  </si>
  <si>
    <t>Hilšerová Vivien</t>
  </si>
  <si>
    <t>Kartusová Eliška</t>
  </si>
  <si>
    <t>Pospíšilová Natálie</t>
  </si>
  <si>
    <t>Goršanová Zuzana</t>
  </si>
  <si>
    <t>Kubínová Šárka</t>
  </si>
  <si>
    <t>Němcová Nikol</t>
  </si>
  <si>
    <t>Rýparová D.</t>
  </si>
  <si>
    <t>Prusenovská Elisabeth</t>
  </si>
  <si>
    <t>Schindlerová Petra</t>
  </si>
  <si>
    <t>Takáčová Kateřina</t>
  </si>
  <si>
    <t>Švrčková Anita</t>
  </si>
  <si>
    <t>Drtílková,  Pavlasová, Schneiderová</t>
  </si>
  <si>
    <t>18.11.2021 13:56</t>
  </si>
  <si>
    <t>Řehulková Alice</t>
  </si>
  <si>
    <t>Steckerová Sabina</t>
  </si>
  <si>
    <t>Pačutová Mahulena</t>
  </si>
  <si>
    <t>Cívelová Kristina</t>
  </si>
  <si>
    <t>Hronová Eliška</t>
  </si>
  <si>
    <t>Tělovýchovná jednota Třineckých železáren, spolek</t>
  </si>
  <si>
    <t>Wybranietzová Klára</t>
  </si>
  <si>
    <t>TJ TŽ Třinec</t>
  </si>
  <si>
    <t>Jakešová, Orliczková</t>
  </si>
  <si>
    <t>Murinová Petra</t>
  </si>
  <si>
    <t>Orliczková Anna</t>
  </si>
  <si>
    <t>Wawroszová Veronika</t>
  </si>
  <si>
    <t>Jarotková Veronika</t>
  </si>
  <si>
    <t>Kerberová Lenka</t>
  </si>
  <si>
    <t>Jednotlivkyně dle FIG</t>
  </si>
  <si>
    <t>ev. č.</t>
  </si>
  <si>
    <t>Gřešová Lucie</t>
  </si>
  <si>
    <t>Hynek</t>
  </si>
  <si>
    <t>19.11.2021 18:11</t>
  </si>
  <si>
    <t>Krýsová Anna</t>
  </si>
  <si>
    <t>Ožanová Rozálie</t>
  </si>
  <si>
    <t>Hynek Klaudie</t>
  </si>
  <si>
    <t>Hájková Barbora</t>
  </si>
  <si>
    <t>Klučková Hana</t>
  </si>
  <si>
    <t>Pačutová Kateřina</t>
  </si>
  <si>
    <t>Pisková Eliška</t>
  </si>
  <si>
    <t>Švrčková Ella</t>
  </si>
  <si>
    <t>Volná Aneta</t>
  </si>
  <si>
    <t>Vrátná Johana</t>
  </si>
  <si>
    <t>Macháčková Eliška</t>
  </si>
  <si>
    <t>Kotková, Pumanová, Olšarová</t>
  </si>
  <si>
    <t>18.11.2021 13:57</t>
  </si>
  <si>
    <t>Žáčková Vendula</t>
  </si>
  <si>
    <t>16.11.2021 10:04</t>
  </si>
  <si>
    <t>poznámka</t>
  </si>
  <si>
    <t>oddil</t>
  </si>
  <si>
    <t>kvalifikace</t>
  </si>
  <si>
    <t>Hrůzová Zuzana 2007, z VOKD Poruby připsat do družstva III.ligy k Lustigové, Nesvadbové a KAhánkové Lucii, 
přesun ČUBOVÁ Nela do 3. ligy - /po nemoci) děkujeme</t>
  </si>
  <si>
    <t>2. Liga s Opavou</t>
  </si>
  <si>
    <t>Přeskok: Kalmusová K., Adamíková M., Mazalová V.</t>
  </si>
  <si>
    <t>Bradla: Marchlík D., Fialová M., Všetečková J.</t>
  </si>
  <si>
    <t>Kladina: Grmelová S., Masopustová H. Špičková D., Rýparová D.</t>
  </si>
  <si>
    <t>Hlavní rozhodčí: Všetečková J.</t>
  </si>
  <si>
    <t>Bártková Kateřina</t>
  </si>
  <si>
    <t>Spicková K+D</t>
  </si>
  <si>
    <t>Tělocvičná jednota Sokol Moravská Ostrava 1 B</t>
  </si>
  <si>
    <t>Prostná: Dudová M., Válová H., Nováková H., Kisza T.</t>
  </si>
  <si>
    <t>Bradla: Marchlík D., Fialová M., Hynek G.</t>
  </si>
  <si>
    <t>Kladina: Grmelová S., Masopustová H., Rýparová D.</t>
  </si>
  <si>
    <t>Staňková Sára</t>
  </si>
  <si>
    <t>Špičková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</si>
</sst>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  <fill>
      <patternFill patternType="solid">
        <fgColor rgb="FFCCCCCC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0" fontId="2" fillId="3" borderId="0" xfId="0" applyFont="1" applyFill="1"/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/>
    <xf numFmtId="0" fontId="6" fillId="3" borderId="0" xfId="0" applyFont="1" applyFill="1"/>
    <xf numFmtId="164" fontId="6" fillId="0" borderId="0" xfId="0" applyNumberFormat="1" applyFont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/>
    <xf numFmtId="0" fontId="0" fillId="0" borderId="0" xfId="0" applyFill="1"/>
    <xf numFmtId="0" fontId="2" fillId="3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7" fillId="0" borderId="0" xfId="0" applyFont="1"/>
    <xf numFmtId="0" fontId="8" fillId="3" borderId="0" xfId="0" applyFont="1" applyFill="1"/>
    <xf numFmtId="0" fontId="7" fillId="0" borderId="0" xfId="0" applyFont="1" applyFill="1"/>
    <xf numFmtId="164" fontId="8" fillId="0" borderId="0" xfId="0" applyNumberFormat="1" applyFont="1"/>
    <xf numFmtId="0" fontId="3" fillId="3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6" fillId="0" borderId="0" xfId="0" applyNumberFormat="1" applyFont="1" applyFill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8"/>
  <sheetViews>
    <sheetView zoomScale="120" zoomScaleNormal="120" workbookViewId="0">
      <pane ySplit="6" topLeftCell="A34" activePane="bottomLeft" state="frozen"/>
      <selection pane="bottomLeft" activeCell="A44" sqref="A44:A48"/>
    </sheetView>
  </sheetViews>
  <sheetFormatPr defaultRowHeight="15" outlineLevelCol="1" x14ac:dyDescent="0.25"/>
  <cols>
    <col min="1" max="1" width="10" style="14" customWidth="1"/>
    <col min="2" max="3" width="10" customWidth="1"/>
    <col min="4" max="4" width="20.85546875" customWidth="1"/>
    <col min="5" max="5" width="8" customWidth="1" outlineLevel="1"/>
    <col min="6" max="6" width="21" style="8" customWidth="1" outlineLevel="1"/>
    <col min="7" max="7" width="22.85546875" style="8" customWidth="1" outlineLevel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4" width="9.140625" bestFit="1" customWidth="1"/>
    <col min="25" max="25" width="30" customWidth="1"/>
    <col min="26" max="26" width="8" customWidth="1"/>
    <col min="27" max="27" width="20" customWidth="1"/>
    <col min="28" max="28" width="8" customWidth="1"/>
    <col min="29" max="29" width="30" customWidth="1"/>
  </cols>
  <sheetData>
    <row r="1" spans="1:29" ht="18.75" x14ac:dyDescent="0.3">
      <c r="D1" s="1" t="s">
        <v>0</v>
      </c>
    </row>
    <row r="2" spans="1:29" ht="18.75" x14ac:dyDescent="0.3">
      <c r="D2" s="1" t="s">
        <v>1</v>
      </c>
    </row>
    <row r="3" spans="1:29" ht="18.75" x14ac:dyDescent="0.3">
      <c r="D3" s="1" t="s">
        <v>2</v>
      </c>
    </row>
    <row r="6" spans="1:29" x14ac:dyDescent="0.25">
      <c r="A6" s="1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9" t="s">
        <v>8</v>
      </c>
      <c r="G6" s="9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  <c r="AA6" s="2" t="s">
        <v>20</v>
      </c>
      <c r="AB6" s="2" t="s">
        <v>21</v>
      </c>
      <c r="AC6" s="2" t="s">
        <v>22</v>
      </c>
    </row>
    <row r="7" spans="1:29" x14ac:dyDescent="0.25">
      <c r="A7" s="17">
        <v>1</v>
      </c>
      <c r="B7" s="3">
        <v>4194</v>
      </c>
      <c r="C7" s="3">
        <v>7791</v>
      </c>
      <c r="D7" s="3" t="s">
        <v>23</v>
      </c>
      <c r="E7" s="3"/>
      <c r="F7" s="10"/>
      <c r="G7" s="10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>
        <f>X11</f>
        <v>137.74900000000002</v>
      </c>
      <c r="AA7" t="str">
        <f>D7</f>
        <v>Gymnastický klub Vítkovice, z.s.</v>
      </c>
      <c r="AB7">
        <v>1</v>
      </c>
    </row>
    <row r="8" spans="1:29" x14ac:dyDescent="0.25">
      <c r="B8">
        <v>683721</v>
      </c>
      <c r="C8">
        <v>7791</v>
      </c>
      <c r="D8" t="s">
        <v>24</v>
      </c>
      <c r="E8">
        <v>2012</v>
      </c>
      <c r="F8" s="8" t="s">
        <v>25</v>
      </c>
      <c r="G8" s="8" t="s">
        <v>26</v>
      </c>
      <c r="H8" s="4">
        <v>3</v>
      </c>
      <c r="I8" s="4">
        <v>9.4670000000000005</v>
      </c>
      <c r="J8" s="4">
        <v>0</v>
      </c>
      <c r="K8" s="5">
        <f t="shared" ref="K8:K10" si="0">H8+I8-J8</f>
        <v>12.467000000000001</v>
      </c>
      <c r="L8" s="4">
        <v>1.6</v>
      </c>
      <c r="M8" s="4">
        <v>9.1999999999999993</v>
      </c>
      <c r="N8" s="4">
        <v>0</v>
      </c>
      <c r="O8" s="5">
        <f t="shared" ref="O8:O10" si="1">L8+M8-N8</f>
        <v>10.799999999999999</v>
      </c>
      <c r="P8" s="4">
        <v>2.9</v>
      </c>
      <c r="Q8" s="4">
        <v>9.1660000000000004</v>
      </c>
      <c r="R8" s="4">
        <v>0</v>
      </c>
      <c r="S8" s="5">
        <f t="shared" ref="S8:S10" si="2">P8+Q8-R8</f>
        <v>12.066000000000001</v>
      </c>
      <c r="T8" s="4">
        <v>2.8</v>
      </c>
      <c r="U8" s="4">
        <v>8.5</v>
      </c>
      <c r="V8" s="4">
        <v>0</v>
      </c>
      <c r="W8" s="5">
        <f t="shared" ref="W8:W10" si="3">T8+U8-V8</f>
        <v>11.3</v>
      </c>
      <c r="X8" s="5">
        <f t="shared" ref="X8:X11" si="4">K8+O8+S8+W8</f>
        <v>46.632999999999996</v>
      </c>
      <c r="Z8">
        <f>X11</f>
        <v>137.74900000000002</v>
      </c>
      <c r="AA8" t="str">
        <f>D7</f>
        <v>Gymnastický klub Vítkovice, z.s.</v>
      </c>
      <c r="AB8">
        <v>2</v>
      </c>
    </row>
    <row r="9" spans="1:29" x14ac:dyDescent="0.25">
      <c r="B9">
        <v>856601</v>
      </c>
      <c r="C9">
        <v>7791</v>
      </c>
      <c r="D9" t="s">
        <v>27</v>
      </c>
      <c r="E9">
        <v>2012</v>
      </c>
      <c r="F9" s="8" t="s">
        <v>25</v>
      </c>
      <c r="G9" s="8" t="s">
        <v>26</v>
      </c>
      <c r="H9" s="4">
        <v>3</v>
      </c>
      <c r="I9" s="4">
        <v>8.4670000000000005</v>
      </c>
      <c r="J9" s="4">
        <v>0</v>
      </c>
      <c r="K9" s="5">
        <f t="shared" si="0"/>
        <v>11.467000000000001</v>
      </c>
      <c r="L9" s="4">
        <v>1.6</v>
      </c>
      <c r="M9" s="4">
        <v>9.1329999999999991</v>
      </c>
      <c r="N9" s="4">
        <v>0</v>
      </c>
      <c r="O9" s="5">
        <f t="shared" si="1"/>
        <v>10.732999999999999</v>
      </c>
      <c r="P9" s="4">
        <v>2.7</v>
      </c>
      <c r="Q9" s="4">
        <v>9</v>
      </c>
      <c r="R9" s="4">
        <v>0</v>
      </c>
      <c r="S9" s="5">
        <f t="shared" si="2"/>
        <v>11.7</v>
      </c>
      <c r="T9" s="4">
        <v>2.7</v>
      </c>
      <c r="U9" s="4">
        <v>8.65</v>
      </c>
      <c r="V9" s="4">
        <v>0</v>
      </c>
      <c r="W9" s="5">
        <f t="shared" si="3"/>
        <v>11.350000000000001</v>
      </c>
      <c r="X9" s="5">
        <f t="shared" si="4"/>
        <v>45.25</v>
      </c>
      <c r="Z9">
        <f>X11</f>
        <v>137.74900000000002</v>
      </c>
      <c r="AA9" t="str">
        <f>D7</f>
        <v>Gymnastický klub Vítkovice, z.s.</v>
      </c>
      <c r="AB9">
        <v>3</v>
      </c>
    </row>
    <row r="10" spans="1:29" x14ac:dyDescent="0.25">
      <c r="B10">
        <v>132557</v>
      </c>
      <c r="C10">
        <v>7791</v>
      </c>
      <c r="D10" t="s">
        <v>28</v>
      </c>
      <c r="E10">
        <v>2013</v>
      </c>
      <c r="F10" s="8" t="s">
        <v>25</v>
      </c>
      <c r="G10" s="8" t="s">
        <v>29</v>
      </c>
      <c r="H10" s="4">
        <v>3</v>
      </c>
      <c r="I10" s="4">
        <v>9.5329999999999995</v>
      </c>
      <c r="J10" s="4">
        <v>0</v>
      </c>
      <c r="K10" s="5">
        <f t="shared" si="0"/>
        <v>12.532999999999999</v>
      </c>
      <c r="L10" s="4">
        <v>1.6</v>
      </c>
      <c r="M10" s="4">
        <v>9.1999999999999993</v>
      </c>
      <c r="N10" s="4">
        <v>0</v>
      </c>
      <c r="O10" s="5">
        <f t="shared" si="1"/>
        <v>10.799999999999999</v>
      </c>
      <c r="P10" s="4">
        <v>2.9</v>
      </c>
      <c r="Q10" s="4">
        <v>8.3330000000000002</v>
      </c>
      <c r="R10" s="4">
        <v>0</v>
      </c>
      <c r="S10" s="5">
        <f t="shared" si="2"/>
        <v>11.233000000000001</v>
      </c>
      <c r="T10" s="4">
        <v>2.9</v>
      </c>
      <c r="U10" s="4">
        <v>8.4</v>
      </c>
      <c r="V10" s="4">
        <v>0</v>
      </c>
      <c r="W10" s="5">
        <f t="shared" si="3"/>
        <v>11.3</v>
      </c>
      <c r="X10" s="5">
        <f t="shared" si="4"/>
        <v>45.866</v>
      </c>
      <c r="Z10">
        <f>X11</f>
        <v>137.74900000000002</v>
      </c>
      <c r="AA10" t="str">
        <f>D7</f>
        <v>Gymnastický klub Vítkovice, z.s.</v>
      </c>
      <c r="AB10">
        <v>4</v>
      </c>
    </row>
    <row r="11" spans="1:29" x14ac:dyDescent="0.25">
      <c r="A11" s="18"/>
      <c r="B11" s="5"/>
      <c r="C11" s="5"/>
      <c r="D11" s="5" t="s">
        <v>30</v>
      </c>
      <c r="E11" s="5"/>
      <c r="F11" s="11"/>
      <c r="G11" s="11"/>
      <c r="H11" s="5"/>
      <c r="I11" s="5"/>
      <c r="J11" s="5">
        <v>0</v>
      </c>
      <c r="K11" s="5">
        <f>LARGE(K8:K10,3)+LARGE(K8:K10,2)+LARGE(K8:K10,1)-J11</f>
        <v>36.466999999999999</v>
      </c>
      <c r="L11" s="5"/>
      <c r="M11" s="5"/>
      <c r="N11" s="5">
        <v>0</v>
      </c>
      <c r="O11" s="5">
        <f>LARGE(O8:O10,3)+LARGE(O8:O10,2)+LARGE(O8:O10,1)-N11</f>
        <v>32.332999999999998</v>
      </c>
      <c r="P11" s="5"/>
      <c r="Q11" s="5"/>
      <c r="R11" s="5">
        <v>0</v>
      </c>
      <c r="S11" s="5">
        <f>LARGE(S8:S10,3)+LARGE(S8:S10,2)+LARGE(S8:S10,1)-R11</f>
        <v>34.999000000000002</v>
      </c>
      <c r="T11" s="5"/>
      <c r="U11" s="5"/>
      <c r="V11" s="5">
        <v>0</v>
      </c>
      <c r="W11" s="5">
        <f>LARGE(W8:W10,3)+LARGE(W8:W10,2)+LARGE(W8:W10,1)-V11</f>
        <v>33.950000000000003</v>
      </c>
      <c r="X11" s="5">
        <f t="shared" si="4"/>
        <v>137.74900000000002</v>
      </c>
      <c r="Z11">
        <f>X11</f>
        <v>137.74900000000002</v>
      </c>
      <c r="AA11" t="str">
        <f>D7</f>
        <v>Gymnastický klub Vítkovice, z.s.</v>
      </c>
      <c r="AB11">
        <v>8</v>
      </c>
    </row>
    <row r="12" spans="1:29" x14ac:dyDescent="0.25">
      <c r="A12" s="17">
        <v>2</v>
      </c>
      <c r="B12" s="3">
        <v>4188</v>
      </c>
      <c r="C12" s="3">
        <v>3198</v>
      </c>
      <c r="D12" s="3" t="s">
        <v>42</v>
      </c>
      <c r="E12" s="3"/>
      <c r="F12" s="10"/>
      <c r="G12" s="10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>
        <f>X19</f>
        <v>136.01400000000001</v>
      </c>
      <c r="AA12" t="str">
        <f>D12</f>
        <v>Sportovní gymnastické centrum Ostrava, z.s.</v>
      </c>
      <c r="AB12">
        <v>1</v>
      </c>
    </row>
    <row r="13" spans="1:29" x14ac:dyDescent="0.25">
      <c r="B13">
        <v>410155</v>
      </c>
      <c r="C13">
        <v>3198</v>
      </c>
      <c r="D13" t="s">
        <v>43</v>
      </c>
      <c r="E13">
        <v>2013</v>
      </c>
      <c r="F13" s="8" t="s">
        <v>44</v>
      </c>
      <c r="G13" s="8" t="s">
        <v>45</v>
      </c>
      <c r="H13" s="4">
        <v>3</v>
      </c>
      <c r="I13" s="4">
        <v>8.1999999999999993</v>
      </c>
      <c r="J13" s="4">
        <v>0</v>
      </c>
      <c r="K13" s="5">
        <f t="shared" ref="K13:K18" si="5">H13+I13-J13</f>
        <v>11.2</v>
      </c>
      <c r="L13" s="4">
        <v>0</v>
      </c>
      <c r="M13" s="4">
        <v>0</v>
      </c>
      <c r="N13" s="4">
        <v>0</v>
      </c>
      <c r="O13" s="5">
        <f t="shared" ref="O13:O18" si="6">L13+M13-N13</f>
        <v>0</v>
      </c>
      <c r="P13" s="4">
        <v>2.6</v>
      </c>
      <c r="Q13" s="4">
        <v>8.6</v>
      </c>
      <c r="R13" s="4">
        <v>0</v>
      </c>
      <c r="S13" s="5">
        <f t="shared" ref="S13:S18" si="7">P13+Q13-R13</f>
        <v>11.2</v>
      </c>
      <c r="T13" s="4">
        <v>0</v>
      </c>
      <c r="U13" s="4">
        <v>0</v>
      </c>
      <c r="V13" s="4">
        <v>0</v>
      </c>
      <c r="W13" s="5">
        <f t="shared" ref="W13:W18" si="8">T13+U13-V13</f>
        <v>0</v>
      </c>
      <c r="X13" s="5">
        <f t="shared" ref="X13:X19" si="9">K13+O13+S13+W13</f>
        <v>22.4</v>
      </c>
      <c r="Z13">
        <f>X19</f>
        <v>136.01400000000001</v>
      </c>
      <c r="AA13" t="str">
        <f>D12</f>
        <v>Sportovní gymnastické centrum Ostrava, z.s.</v>
      </c>
      <c r="AB13">
        <v>2</v>
      </c>
    </row>
    <row r="14" spans="1:29" x14ac:dyDescent="0.25">
      <c r="B14">
        <v>248779</v>
      </c>
      <c r="C14">
        <v>3198</v>
      </c>
      <c r="D14" t="s">
        <v>46</v>
      </c>
      <c r="E14">
        <v>2013</v>
      </c>
      <c r="F14" s="8" t="s">
        <v>44</v>
      </c>
      <c r="G14" s="8" t="s">
        <v>45</v>
      </c>
      <c r="H14" s="4">
        <v>0</v>
      </c>
      <c r="I14" s="4">
        <v>0</v>
      </c>
      <c r="J14" s="4">
        <v>0</v>
      </c>
      <c r="K14" s="5">
        <f t="shared" si="5"/>
        <v>0</v>
      </c>
      <c r="L14" s="4">
        <v>0</v>
      </c>
      <c r="M14" s="4">
        <v>0</v>
      </c>
      <c r="N14" s="4">
        <v>0</v>
      </c>
      <c r="O14" s="5">
        <f t="shared" si="6"/>
        <v>0</v>
      </c>
      <c r="P14" s="4">
        <v>0</v>
      </c>
      <c r="Q14" s="4">
        <v>0</v>
      </c>
      <c r="R14" s="4">
        <v>0</v>
      </c>
      <c r="S14" s="5">
        <f t="shared" si="7"/>
        <v>0</v>
      </c>
      <c r="T14" s="4">
        <v>2.7</v>
      </c>
      <c r="U14" s="4">
        <v>8.6</v>
      </c>
      <c r="V14" s="4">
        <v>0</v>
      </c>
      <c r="W14" s="5">
        <f t="shared" si="8"/>
        <v>11.3</v>
      </c>
      <c r="X14" s="5">
        <f t="shared" si="9"/>
        <v>11.3</v>
      </c>
      <c r="Z14">
        <f>X19</f>
        <v>136.01400000000001</v>
      </c>
      <c r="AA14" t="str">
        <f>D12</f>
        <v>Sportovní gymnastické centrum Ostrava, z.s.</v>
      </c>
      <c r="AB14">
        <v>3</v>
      </c>
    </row>
    <row r="15" spans="1:29" x14ac:dyDescent="0.25">
      <c r="B15">
        <v>422651</v>
      </c>
      <c r="C15">
        <v>3198</v>
      </c>
      <c r="D15" t="s">
        <v>47</v>
      </c>
      <c r="E15">
        <v>2013</v>
      </c>
      <c r="F15" s="8" t="s">
        <v>44</v>
      </c>
      <c r="G15" s="8" t="s">
        <v>45</v>
      </c>
      <c r="H15" s="4">
        <v>3</v>
      </c>
      <c r="I15" s="4">
        <v>8.3670000000000009</v>
      </c>
      <c r="J15" s="4">
        <v>0</v>
      </c>
      <c r="K15" s="5">
        <f t="shared" si="5"/>
        <v>11.367000000000001</v>
      </c>
      <c r="L15" s="4">
        <v>1.6</v>
      </c>
      <c r="M15" s="4">
        <v>8.6660000000000004</v>
      </c>
      <c r="N15" s="4">
        <v>0</v>
      </c>
      <c r="O15" s="5">
        <f t="shared" si="6"/>
        <v>10.266</v>
      </c>
      <c r="P15" s="4">
        <v>2.7</v>
      </c>
      <c r="Q15" s="4">
        <v>8.6</v>
      </c>
      <c r="R15" s="4">
        <v>0</v>
      </c>
      <c r="S15" s="5">
        <f t="shared" si="7"/>
        <v>11.3</v>
      </c>
      <c r="T15" s="4">
        <v>2.7</v>
      </c>
      <c r="U15" s="4">
        <v>9.0500000000000007</v>
      </c>
      <c r="V15" s="4">
        <v>0</v>
      </c>
      <c r="W15" s="5">
        <f t="shared" si="8"/>
        <v>11.75</v>
      </c>
      <c r="X15" s="5">
        <f t="shared" si="9"/>
        <v>44.683000000000007</v>
      </c>
      <c r="Z15">
        <f>X19</f>
        <v>136.01400000000001</v>
      </c>
      <c r="AA15" t="str">
        <f>D12</f>
        <v>Sportovní gymnastické centrum Ostrava, z.s.</v>
      </c>
      <c r="AB15">
        <v>4</v>
      </c>
    </row>
    <row r="16" spans="1:29" x14ac:dyDescent="0.25">
      <c r="B16">
        <v>406685</v>
      </c>
      <c r="C16">
        <v>3198</v>
      </c>
      <c r="D16" t="s">
        <v>48</v>
      </c>
      <c r="E16">
        <v>2012</v>
      </c>
      <c r="F16" s="8" t="s">
        <v>44</v>
      </c>
      <c r="G16" s="8" t="s">
        <v>45</v>
      </c>
      <c r="H16" s="4">
        <v>3</v>
      </c>
      <c r="I16" s="4">
        <v>8.9</v>
      </c>
      <c r="J16" s="4">
        <v>0</v>
      </c>
      <c r="K16" s="5">
        <f t="shared" si="5"/>
        <v>11.9</v>
      </c>
      <c r="L16" s="4">
        <v>1.6</v>
      </c>
      <c r="M16" s="4">
        <v>8.9329999999999998</v>
      </c>
      <c r="N16" s="4">
        <v>0</v>
      </c>
      <c r="O16" s="5">
        <f t="shared" si="6"/>
        <v>10.532999999999999</v>
      </c>
      <c r="P16" s="4">
        <v>2.7</v>
      </c>
      <c r="Q16" s="4">
        <v>9.3659999999999997</v>
      </c>
      <c r="R16" s="4">
        <v>0</v>
      </c>
      <c r="S16" s="5">
        <f t="shared" si="7"/>
        <v>12.065999999999999</v>
      </c>
      <c r="T16" s="4">
        <v>2.7</v>
      </c>
      <c r="U16" s="4">
        <v>9.1</v>
      </c>
      <c r="V16" s="4">
        <v>0</v>
      </c>
      <c r="W16" s="5">
        <f t="shared" si="8"/>
        <v>11.8</v>
      </c>
      <c r="X16" s="5">
        <f t="shared" si="9"/>
        <v>46.298999999999992</v>
      </c>
      <c r="Z16">
        <f>X19</f>
        <v>136.01400000000001</v>
      </c>
      <c r="AA16" t="str">
        <f>D12</f>
        <v>Sportovní gymnastické centrum Ostrava, z.s.</v>
      </c>
      <c r="AB16">
        <v>5</v>
      </c>
    </row>
    <row r="17" spans="1:28" x14ac:dyDescent="0.25">
      <c r="B17">
        <v>483736</v>
      </c>
      <c r="C17">
        <v>3198</v>
      </c>
      <c r="D17" t="s">
        <v>49</v>
      </c>
      <c r="E17">
        <v>2014</v>
      </c>
      <c r="F17" s="8" t="s">
        <v>44</v>
      </c>
      <c r="G17" s="8" t="s">
        <v>50</v>
      </c>
      <c r="H17" s="4">
        <v>0</v>
      </c>
      <c r="I17" s="4">
        <v>0</v>
      </c>
      <c r="J17" s="4">
        <v>0</v>
      </c>
      <c r="K17" s="5">
        <f t="shared" si="5"/>
        <v>0</v>
      </c>
      <c r="L17" s="4">
        <v>1.1000000000000001</v>
      </c>
      <c r="M17" s="4">
        <v>8.5329999999999995</v>
      </c>
      <c r="N17" s="4">
        <v>0</v>
      </c>
      <c r="O17" s="5">
        <f t="shared" si="6"/>
        <v>9.6329999999999991</v>
      </c>
      <c r="P17" s="4">
        <v>0</v>
      </c>
      <c r="Q17" s="4">
        <v>0</v>
      </c>
      <c r="R17" s="4">
        <v>0</v>
      </c>
      <c r="S17" s="5">
        <f t="shared" si="7"/>
        <v>0</v>
      </c>
      <c r="T17" s="4">
        <v>0</v>
      </c>
      <c r="U17" s="4">
        <v>0</v>
      </c>
      <c r="V17" s="4">
        <v>0</v>
      </c>
      <c r="W17" s="5">
        <f t="shared" si="8"/>
        <v>0</v>
      </c>
      <c r="X17" s="5">
        <f t="shared" si="9"/>
        <v>9.6329999999999991</v>
      </c>
      <c r="Z17">
        <f>X19</f>
        <v>136.01400000000001</v>
      </c>
      <c r="AA17" t="str">
        <f>D12</f>
        <v>Sportovní gymnastické centrum Ostrava, z.s.</v>
      </c>
      <c r="AB17">
        <v>6</v>
      </c>
    </row>
    <row r="18" spans="1:28" x14ac:dyDescent="0.25">
      <c r="B18">
        <v>770140</v>
      </c>
      <c r="C18">
        <v>3198</v>
      </c>
      <c r="D18" t="s">
        <v>51</v>
      </c>
      <c r="E18">
        <v>2013</v>
      </c>
      <c r="F18" s="8" t="s">
        <v>44</v>
      </c>
      <c r="G18" s="8" t="s">
        <v>45</v>
      </c>
      <c r="H18" s="4">
        <v>3</v>
      </c>
      <c r="I18" s="4">
        <v>8.5329999999999995</v>
      </c>
      <c r="J18" s="4">
        <v>0</v>
      </c>
      <c r="K18" s="5">
        <f t="shared" si="5"/>
        <v>11.532999999999999</v>
      </c>
      <c r="L18" s="4">
        <v>1.1000000000000001</v>
      </c>
      <c r="M18" s="4">
        <v>8.5660000000000007</v>
      </c>
      <c r="N18" s="4">
        <v>0</v>
      </c>
      <c r="O18" s="5">
        <f t="shared" si="6"/>
        <v>9.6660000000000004</v>
      </c>
      <c r="P18" s="4">
        <v>2.7</v>
      </c>
      <c r="Q18" s="4">
        <v>9.1329999999999991</v>
      </c>
      <c r="R18" s="4">
        <v>0</v>
      </c>
      <c r="S18" s="5">
        <f t="shared" si="7"/>
        <v>11.832999999999998</v>
      </c>
      <c r="T18" s="4">
        <v>2.7</v>
      </c>
      <c r="U18" s="4">
        <v>9.3000000000000007</v>
      </c>
      <c r="V18" s="4">
        <v>0</v>
      </c>
      <c r="W18" s="5">
        <f t="shared" si="8"/>
        <v>12</v>
      </c>
      <c r="X18" s="5">
        <f t="shared" si="9"/>
        <v>45.031999999999996</v>
      </c>
      <c r="Z18">
        <f>X19</f>
        <v>136.01400000000001</v>
      </c>
      <c r="AA18" t="str">
        <f>D12</f>
        <v>Sportovní gymnastické centrum Ostrava, z.s.</v>
      </c>
      <c r="AB18">
        <v>7</v>
      </c>
    </row>
    <row r="19" spans="1:28" x14ac:dyDescent="0.25">
      <c r="A19" s="18"/>
      <c r="B19" s="5"/>
      <c r="C19" s="5"/>
      <c r="D19" s="5" t="s">
        <v>30</v>
      </c>
      <c r="E19" s="5"/>
      <c r="F19" s="11"/>
      <c r="G19" s="11"/>
      <c r="H19" s="5"/>
      <c r="I19" s="5"/>
      <c r="J19" s="5">
        <v>0</v>
      </c>
      <c r="K19" s="5">
        <f>LARGE(K13:K18,3)+LARGE(K13:K18,2)+LARGE(K13:K18,1)-J19</f>
        <v>34.799999999999997</v>
      </c>
      <c r="L19" s="5"/>
      <c r="M19" s="5"/>
      <c r="N19" s="5">
        <v>0</v>
      </c>
      <c r="O19" s="5">
        <f>LARGE(O13:O18,3)+LARGE(O13:O18,2)+LARGE(O13:O18,1)-N19</f>
        <v>30.465000000000003</v>
      </c>
      <c r="P19" s="5"/>
      <c r="Q19" s="5"/>
      <c r="R19" s="5">
        <v>0</v>
      </c>
      <c r="S19" s="5">
        <f>LARGE(S13:S18,3)+LARGE(S13:S18,2)+LARGE(S13:S18,1)-R19</f>
        <v>35.198999999999998</v>
      </c>
      <c r="T19" s="5"/>
      <c r="U19" s="5"/>
      <c r="V19" s="5">
        <v>0</v>
      </c>
      <c r="W19" s="5">
        <f>LARGE(W13:W18,3)+LARGE(W13:W18,2)+LARGE(W13:W18,1)-V19</f>
        <v>35.549999999999997</v>
      </c>
      <c r="X19" s="5">
        <f t="shared" si="9"/>
        <v>136.01400000000001</v>
      </c>
      <c r="Z19">
        <f>X19</f>
        <v>136.01400000000001</v>
      </c>
      <c r="AA19" t="str">
        <f>D12</f>
        <v>Sportovní gymnastické centrum Ostrava, z.s.</v>
      </c>
      <c r="AB19">
        <v>8</v>
      </c>
    </row>
    <row r="20" spans="1:28" x14ac:dyDescent="0.25">
      <c r="A20" s="17">
        <v>3</v>
      </c>
      <c r="B20" s="3">
        <v>4195</v>
      </c>
      <c r="C20" s="3">
        <v>7791</v>
      </c>
      <c r="D20" s="3" t="s">
        <v>31</v>
      </c>
      <c r="E20" s="3"/>
      <c r="F20" s="10"/>
      <c r="G20" s="10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>
        <f>X24</f>
        <v>129.715</v>
      </c>
      <c r="AA20" t="str">
        <f>D20</f>
        <v>Gymnastický klub Vítkovice, z.s. B</v>
      </c>
      <c r="AB20">
        <v>1</v>
      </c>
    </row>
    <row r="21" spans="1:28" x14ac:dyDescent="0.25">
      <c r="B21">
        <v>248215</v>
      </c>
      <c r="C21">
        <v>7791</v>
      </c>
      <c r="D21" t="s">
        <v>32</v>
      </c>
      <c r="E21">
        <v>2012</v>
      </c>
      <c r="F21" s="8" t="s">
        <v>25</v>
      </c>
      <c r="G21" s="8" t="s">
        <v>33</v>
      </c>
      <c r="H21" s="4">
        <v>3</v>
      </c>
      <c r="I21" s="4">
        <v>8.5</v>
      </c>
      <c r="J21" s="4">
        <v>0</v>
      </c>
      <c r="K21" s="5">
        <f t="shared" ref="K21:K23" si="10">H21+I21-J21</f>
        <v>11.5</v>
      </c>
      <c r="L21" s="4">
        <v>1.6</v>
      </c>
      <c r="M21" s="4">
        <v>8.6999999999999993</v>
      </c>
      <c r="N21" s="4">
        <v>0</v>
      </c>
      <c r="O21" s="5">
        <f t="shared" ref="O21:O23" si="11">L21+M21-N21</f>
        <v>10.299999999999999</v>
      </c>
      <c r="P21" s="4">
        <v>2.7</v>
      </c>
      <c r="Q21" s="4">
        <v>7.7329999999999997</v>
      </c>
      <c r="R21" s="4">
        <v>0</v>
      </c>
      <c r="S21" s="5">
        <f t="shared" ref="S21:S23" si="12">P21+Q21-R21</f>
        <v>10.433</v>
      </c>
      <c r="T21" s="4">
        <v>2.9</v>
      </c>
      <c r="U21" s="4">
        <v>7.9</v>
      </c>
      <c r="V21" s="4">
        <v>0.5</v>
      </c>
      <c r="W21" s="5">
        <f t="shared" ref="W21:W23" si="13">T21+U21-V21</f>
        <v>10.3</v>
      </c>
      <c r="X21" s="5">
        <f t="shared" ref="X21:X24" si="14">K21+O21+S21+W21</f>
        <v>42.533000000000001</v>
      </c>
      <c r="Z21">
        <f>X24</f>
        <v>129.715</v>
      </c>
      <c r="AA21" t="str">
        <f>D20</f>
        <v>Gymnastický klub Vítkovice, z.s. B</v>
      </c>
      <c r="AB21">
        <v>2</v>
      </c>
    </row>
    <row r="22" spans="1:28" x14ac:dyDescent="0.25">
      <c r="B22">
        <v>876226</v>
      </c>
      <c r="C22">
        <v>7791</v>
      </c>
      <c r="D22" t="s">
        <v>34</v>
      </c>
      <c r="E22">
        <v>2012</v>
      </c>
      <c r="F22" s="8" t="s">
        <v>25</v>
      </c>
      <c r="G22" s="8" t="s">
        <v>33</v>
      </c>
      <c r="H22" s="4">
        <v>3</v>
      </c>
      <c r="I22" s="4">
        <v>8.6999999999999993</v>
      </c>
      <c r="J22" s="4">
        <v>0</v>
      </c>
      <c r="K22" s="5">
        <f t="shared" si="10"/>
        <v>11.7</v>
      </c>
      <c r="L22" s="4">
        <v>1.6</v>
      </c>
      <c r="M22" s="4">
        <v>8.8330000000000002</v>
      </c>
      <c r="N22" s="4">
        <v>0</v>
      </c>
      <c r="O22" s="5">
        <f t="shared" si="11"/>
        <v>10.433</v>
      </c>
      <c r="P22" s="4">
        <v>2.7</v>
      </c>
      <c r="Q22" s="4">
        <v>8.4329999999999998</v>
      </c>
      <c r="R22" s="4">
        <v>0</v>
      </c>
      <c r="S22" s="5">
        <f t="shared" si="12"/>
        <v>11.132999999999999</v>
      </c>
      <c r="T22" s="4">
        <v>3</v>
      </c>
      <c r="U22" s="4">
        <v>7.9</v>
      </c>
      <c r="V22" s="4">
        <v>0</v>
      </c>
      <c r="W22" s="5">
        <f t="shared" si="13"/>
        <v>10.9</v>
      </c>
      <c r="X22" s="5">
        <f t="shared" si="14"/>
        <v>44.165999999999997</v>
      </c>
      <c r="Z22">
        <f>X24</f>
        <v>129.715</v>
      </c>
      <c r="AA22" t="str">
        <f>D20</f>
        <v>Gymnastický klub Vítkovice, z.s. B</v>
      </c>
      <c r="AB22">
        <v>3</v>
      </c>
    </row>
    <row r="23" spans="1:28" x14ac:dyDescent="0.25">
      <c r="B23">
        <v>510771</v>
      </c>
      <c r="C23">
        <v>7791</v>
      </c>
      <c r="D23" t="s">
        <v>35</v>
      </c>
      <c r="E23">
        <v>2013</v>
      </c>
      <c r="F23" s="8" t="s">
        <v>25</v>
      </c>
      <c r="G23" s="8" t="s">
        <v>36</v>
      </c>
      <c r="H23" s="4">
        <v>3</v>
      </c>
      <c r="I23" s="4">
        <v>8.1669999999999998</v>
      </c>
      <c r="J23" s="4">
        <v>0</v>
      </c>
      <c r="K23" s="5">
        <f t="shared" si="10"/>
        <v>11.167</v>
      </c>
      <c r="L23" s="4">
        <v>1.6</v>
      </c>
      <c r="M23" s="4">
        <v>8.7330000000000005</v>
      </c>
      <c r="N23" s="4">
        <v>0</v>
      </c>
      <c r="O23" s="5">
        <f t="shared" si="11"/>
        <v>10.333</v>
      </c>
      <c r="P23" s="4">
        <v>2.7</v>
      </c>
      <c r="Q23" s="4">
        <v>8.266</v>
      </c>
      <c r="R23" s="4">
        <v>0</v>
      </c>
      <c r="S23" s="5">
        <f t="shared" si="12"/>
        <v>10.966000000000001</v>
      </c>
      <c r="T23" s="4">
        <v>2.8</v>
      </c>
      <c r="U23" s="4">
        <v>8.25</v>
      </c>
      <c r="V23" s="4">
        <v>0.5</v>
      </c>
      <c r="W23" s="5">
        <f t="shared" si="13"/>
        <v>10.55</v>
      </c>
      <c r="X23" s="5">
        <f t="shared" si="14"/>
        <v>43.016000000000005</v>
      </c>
      <c r="Z23">
        <f>X24</f>
        <v>129.715</v>
      </c>
      <c r="AA23" t="str">
        <f>D20</f>
        <v>Gymnastický klub Vítkovice, z.s. B</v>
      </c>
      <c r="AB23">
        <v>4</v>
      </c>
    </row>
    <row r="24" spans="1:28" x14ac:dyDescent="0.25">
      <c r="A24" s="18"/>
      <c r="B24" s="5"/>
      <c r="C24" s="5"/>
      <c r="D24" s="5" t="s">
        <v>30</v>
      </c>
      <c r="E24" s="5"/>
      <c r="F24" s="11"/>
      <c r="G24" s="11"/>
      <c r="H24" s="5"/>
      <c r="I24" s="5"/>
      <c r="J24" s="5">
        <v>0</v>
      </c>
      <c r="K24" s="5">
        <f>LARGE(K21:K23,3)+LARGE(K21:K23,2)+LARGE(K21:K23,1)-J24</f>
        <v>34.367000000000004</v>
      </c>
      <c r="L24" s="5"/>
      <c r="M24" s="5"/>
      <c r="N24" s="5">
        <v>0</v>
      </c>
      <c r="O24" s="5">
        <f>LARGE(O21:O23,3)+LARGE(O21:O23,2)+LARGE(O21:O23,1)-N24</f>
        <v>31.065999999999999</v>
      </c>
      <c r="P24" s="5"/>
      <c r="Q24" s="5"/>
      <c r="R24" s="5">
        <v>0</v>
      </c>
      <c r="S24" s="5">
        <f>LARGE(S21:S23,3)+LARGE(S21:S23,2)+LARGE(S21:S23,1)-R24</f>
        <v>32.531999999999996</v>
      </c>
      <c r="T24" s="5"/>
      <c r="U24" s="5"/>
      <c r="V24" s="5">
        <v>0</v>
      </c>
      <c r="W24" s="5">
        <f>LARGE(W21:W23,3)+LARGE(W21:W23,2)+LARGE(W21:W23,1)-V24</f>
        <v>31.75</v>
      </c>
      <c r="X24" s="5">
        <f t="shared" si="14"/>
        <v>129.715</v>
      </c>
      <c r="Z24">
        <f>X24</f>
        <v>129.715</v>
      </c>
      <c r="AA24" t="str">
        <f>D20</f>
        <v>Gymnastický klub Vítkovice, z.s. B</v>
      </c>
      <c r="AB24">
        <v>8</v>
      </c>
    </row>
    <row r="25" spans="1:28" x14ac:dyDescent="0.25">
      <c r="A25" s="17">
        <v>4</v>
      </c>
      <c r="B25" s="3">
        <v>4079</v>
      </c>
      <c r="C25" s="3">
        <v>5382</v>
      </c>
      <c r="D25" s="3" t="s">
        <v>52</v>
      </c>
      <c r="E25" s="3"/>
      <c r="F25" s="10"/>
      <c r="G25" s="10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>
        <f>X31</f>
        <v>127.283</v>
      </c>
      <c r="AA25" t="str">
        <f>D25</f>
        <v>Tělocvičná jednota Sokol Kopřivnice</v>
      </c>
      <c r="AB25">
        <v>1</v>
      </c>
    </row>
    <row r="26" spans="1:28" x14ac:dyDescent="0.25">
      <c r="B26">
        <v>370825</v>
      </c>
      <c r="C26">
        <v>5382</v>
      </c>
      <c r="D26" t="s">
        <v>53</v>
      </c>
      <c r="E26">
        <v>2012</v>
      </c>
      <c r="F26" s="8" t="s">
        <v>54</v>
      </c>
      <c r="G26" s="8" t="s">
        <v>55</v>
      </c>
      <c r="H26" s="4">
        <v>3</v>
      </c>
      <c r="I26" s="4">
        <v>8</v>
      </c>
      <c r="J26" s="4">
        <v>0</v>
      </c>
      <c r="K26" s="5">
        <f t="shared" ref="K26:K30" si="15">H26+I26-J26</f>
        <v>11</v>
      </c>
      <c r="L26" s="4">
        <v>2.5</v>
      </c>
      <c r="M26" s="4">
        <v>7.7329999999999997</v>
      </c>
      <c r="N26" s="4">
        <v>0</v>
      </c>
      <c r="O26" s="5">
        <f t="shared" ref="O26:O30" si="16">L26+M26-N26</f>
        <v>10.233000000000001</v>
      </c>
      <c r="P26" s="4">
        <v>3</v>
      </c>
      <c r="Q26" s="4">
        <v>7.2</v>
      </c>
      <c r="R26" s="4">
        <v>0</v>
      </c>
      <c r="S26" s="5">
        <f t="shared" ref="S26:S30" si="17">P26+Q26-R26</f>
        <v>10.199999999999999</v>
      </c>
      <c r="T26" s="4">
        <v>2.9</v>
      </c>
      <c r="U26" s="4">
        <v>7.65</v>
      </c>
      <c r="V26" s="4">
        <v>0</v>
      </c>
      <c r="W26" s="5">
        <f t="shared" ref="W26:W30" si="18">T26+U26-V26</f>
        <v>10.55</v>
      </c>
      <c r="X26" s="5">
        <f t="shared" ref="X26:X31" si="19">K26+O26+S26+W26</f>
        <v>41.983000000000004</v>
      </c>
      <c r="Z26">
        <f>X31</f>
        <v>127.283</v>
      </c>
      <c r="AA26" t="str">
        <f>D25</f>
        <v>Tělocvičná jednota Sokol Kopřivnice</v>
      </c>
      <c r="AB26">
        <v>2</v>
      </c>
    </row>
    <row r="27" spans="1:28" x14ac:dyDescent="0.25">
      <c r="B27">
        <v>346930</v>
      </c>
      <c r="C27">
        <v>5382</v>
      </c>
      <c r="D27" t="s">
        <v>56</v>
      </c>
      <c r="E27">
        <v>2012</v>
      </c>
      <c r="F27" s="8" t="s">
        <v>54</v>
      </c>
      <c r="G27" s="8" t="s">
        <v>55</v>
      </c>
      <c r="H27" s="4">
        <v>3</v>
      </c>
      <c r="I27" s="4">
        <v>8.6</v>
      </c>
      <c r="J27" s="4">
        <v>0</v>
      </c>
      <c r="K27" s="5">
        <f t="shared" si="15"/>
        <v>11.6</v>
      </c>
      <c r="L27" s="4">
        <v>1.6</v>
      </c>
      <c r="M27" s="4">
        <v>8.6999999999999993</v>
      </c>
      <c r="N27" s="4">
        <v>0</v>
      </c>
      <c r="O27" s="5">
        <f t="shared" si="16"/>
        <v>10.299999999999999</v>
      </c>
      <c r="P27" s="4">
        <v>3</v>
      </c>
      <c r="Q27" s="4">
        <v>7.8</v>
      </c>
      <c r="R27" s="4">
        <v>0</v>
      </c>
      <c r="S27" s="5">
        <f t="shared" si="17"/>
        <v>10.8</v>
      </c>
      <c r="T27" s="4">
        <v>2.9</v>
      </c>
      <c r="U27" s="4">
        <v>7.5</v>
      </c>
      <c r="V27" s="4">
        <v>0</v>
      </c>
      <c r="W27" s="5">
        <f t="shared" si="18"/>
        <v>10.4</v>
      </c>
      <c r="X27" s="5">
        <f t="shared" si="19"/>
        <v>43.1</v>
      </c>
      <c r="Z27">
        <f>X31</f>
        <v>127.283</v>
      </c>
      <c r="AA27" t="str">
        <f>D25</f>
        <v>Tělocvičná jednota Sokol Kopřivnice</v>
      </c>
      <c r="AB27">
        <v>3</v>
      </c>
    </row>
    <row r="28" spans="1:28" x14ac:dyDescent="0.25">
      <c r="B28">
        <v>863928</v>
      </c>
      <c r="C28">
        <v>5382</v>
      </c>
      <c r="D28" t="s">
        <v>57</v>
      </c>
      <c r="E28">
        <v>2012</v>
      </c>
      <c r="F28" s="8" t="s">
        <v>54</v>
      </c>
      <c r="G28" s="8" t="s">
        <v>55</v>
      </c>
      <c r="H28" s="4">
        <v>3</v>
      </c>
      <c r="I28" s="4">
        <v>8.3000000000000007</v>
      </c>
      <c r="J28" s="4">
        <v>0</v>
      </c>
      <c r="K28" s="5">
        <f t="shared" si="15"/>
        <v>11.3</v>
      </c>
      <c r="L28" s="4">
        <v>1.6</v>
      </c>
      <c r="M28" s="4">
        <v>8.6</v>
      </c>
      <c r="N28" s="4">
        <v>0</v>
      </c>
      <c r="O28" s="5">
        <f t="shared" si="16"/>
        <v>10.199999999999999</v>
      </c>
      <c r="P28" s="4">
        <v>2.2999999999999998</v>
      </c>
      <c r="Q28" s="4">
        <v>8.3000000000000007</v>
      </c>
      <c r="R28" s="4">
        <v>0</v>
      </c>
      <c r="S28" s="5">
        <f t="shared" si="17"/>
        <v>10.600000000000001</v>
      </c>
      <c r="T28" s="4">
        <v>2.9</v>
      </c>
      <c r="U28" s="4">
        <v>7.2</v>
      </c>
      <c r="V28" s="4">
        <v>0</v>
      </c>
      <c r="W28" s="5">
        <f t="shared" si="18"/>
        <v>10.1</v>
      </c>
      <c r="X28" s="5">
        <f t="shared" si="19"/>
        <v>42.2</v>
      </c>
      <c r="Z28">
        <f>X31</f>
        <v>127.283</v>
      </c>
      <c r="AA28" t="str">
        <f>D25</f>
        <v>Tělocvičná jednota Sokol Kopřivnice</v>
      </c>
      <c r="AB28">
        <v>4</v>
      </c>
    </row>
    <row r="29" spans="1:28" x14ac:dyDescent="0.25">
      <c r="B29">
        <v>905371</v>
      </c>
      <c r="C29">
        <v>4142</v>
      </c>
      <c r="D29" s="16" t="s">
        <v>59</v>
      </c>
      <c r="E29">
        <v>2012</v>
      </c>
      <c r="F29" s="8" t="s">
        <v>60</v>
      </c>
      <c r="G29" s="8" t="s">
        <v>61</v>
      </c>
      <c r="H29" s="4">
        <v>0</v>
      </c>
      <c r="I29" s="4">
        <v>0</v>
      </c>
      <c r="J29" s="4">
        <v>0</v>
      </c>
      <c r="K29" s="5">
        <f t="shared" si="15"/>
        <v>0</v>
      </c>
      <c r="L29" s="4">
        <v>1.1000000000000001</v>
      </c>
      <c r="M29" s="4">
        <v>8.6</v>
      </c>
      <c r="N29" s="4">
        <v>0</v>
      </c>
      <c r="O29" s="5">
        <f t="shared" si="16"/>
        <v>9.6999999999999993</v>
      </c>
      <c r="P29" s="4">
        <v>2.2000000000000002</v>
      </c>
      <c r="Q29" s="4">
        <v>7.1</v>
      </c>
      <c r="R29" s="4">
        <v>0</v>
      </c>
      <c r="S29" s="5">
        <f t="shared" si="17"/>
        <v>9.3000000000000007</v>
      </c>
      <c r="T29" s="4">
        <v>0</v>
      </c>
      <c r="U29" s="4">
        <v>0</v>
      </c>
      <c r="V29" s="4">
        <v>0</v>
      </c>
      <c r="W29" s="5">
        <f t="shared" si="18"/>
        <v>0</v>
      </c>
      <c r="X29" s="5">
        <f t="shared" si="19"/>
        <v>19</v>
      </c>
      <c r="Z29" t="e">
        <f>#REF!</f>
        <v>#REF!</v>
      </c>
      <c r="AA29" t="str">
        <f>D28</f>
        <v>Prokopová Tereza</v>
      </c>
      <c r="AB29">
        <v>2</v>
      </c>
    </row>
    <row r="30" spans="1:28" x14ac:dyDescent="0.25">
      <c r="B30">
        <v>504942</v>
      </c>
      <c r="C30">
        <v>4142</v>
      </c>
      <c r="D30" s="16" t="s">
        <v>62</v>
      </c>
      <c r="E30">
        <v>2012</v>
      </c>
      <c r="F30" s="8" t="s">
        <v>60</v>
      </c>
      <c r="G30" s="8" t="s">
        <v>61</v>
      </c>
      <c r="H30" s="4">
        <v>3</v>
      </c>
      <c r="I30" s="4">
        <v>7.1</v>
      </c>
      <c r="J30" s="4">
        <v>0</v>
      </c>
      <c r="K30" s="5">
        <f t="shared" si="15"/>
        <v>10.1</v>
      </c>
      <c r="L30" s="4">
        <v>0</v>
      </c>
      <c r="M30" s="4">
        <v>0</v>
      </c>
      <c r="N30" s="4">
        <v>0</v>
      </c>
      <c r="O30" s="5">
        <f t="shared" si="16"/>
        <v>0</v>
      </c>
      <c r="P30" s="4">
        <v>0</v>
      </c>
      <c r="Q30" s="4">
        <v>0</v>
      </c>
      <c r="R30" s="4">
        <v>0</v>
      </c>
      <c r="S30" s="5">
        <f t="shared" si="17"/>
        <v>0</v>
      </c>
      <c r="T30" s="4">
        <v>2.8</v>
      </c>
      <c r="U30" s="4">
        <v>6.75</v>
      </c>
      <c r="V30" s="4">
        <v>0.5</v>
      </c>
      <c r="W30" s="5">
        <f t="shared" si="18"/>
        <v>9.0500000000000007</v>
      </c>
      <c r="X30" s="5">
        <f t="shared" si="19"/>
        <v>19.149999999999999</v>
      </c>
      <c r="Z30" t="e">
        <f>#REF!</f>
        <v>#REF!</v>
      </c>
      <c r="AA30" t="str">
        <f>D28</f>
        <v>Prokopová Tereza</v>
      </c>
      <c r="AB30">
        <v>3</v>
      </c>
    </row>
    <row r="31" spans="1:28" x14ac:dyDescent="0.25">
      <c r="A31" s="18"/>
      <c r="B31" s="5"/>
      <c r="C31" s="5"/>
      <c r="D31" s="5" t="s">
        <v>30</v>
      </c>
      <c r="E31" s="5"/>
      <c r="F31" s="11"/>
      <c r="G31" s="11"/>
      <c r="H31" s="5"/>
      <c r="I31" s="5"/>
      <c r="J31" s="5">
        <v>0</v>
      </c>
      <c r="K31" s="5">
        <f>LARGE(K26:K30,3)+LARGE(K26:K30,2)+LARGE(K26:K30,1)-J31</f>
        <v>33.9</v>
      </c>
      <c r="L31" s="5"/>
      <c r="M31" s="5"/>
      <c r="N31" s="5">
        <v>0</v>
      </c>
      <c r="O31" s="5">
        <f>LARGE(O26:O30,3)+LARGE(O26:O30,2)+LARGE(O26:O30,1)-N31</f>
        <v>30.732999999999997</v>
      </c>
      <c r="P31" s="5"/>
      <c r="Q31" s="5"/>
      <c r="R31" s="5">
        <v>0</v>
      </c>
      <c r="S31" s="5">
        <f>LARGE(S26:S30,3)+LARGE(S26:S30,2)+LARGE(S26:S30,1)-R31</f>
        <v>31.6</v>
      </c>
      <c r="T31" s="5"/>
      <c r="U31" s="5"/>
      <c r="V31" s="5">
        <v>0</v>
      </c>
      <c r="W31" s="5">
        <f>LARGE(W26:W30,3)+LARGE(W26:W30,2)+LARGE(W26:W30,1)-V31</f>
        <v>31.05</v>
      </c>
      <c r="X31" s="5">
        <f t="shared" si="19"/>
        <v>127.283</v>
      </c>
      <c r="Z31">
        <f>X31</f>
        <v>127.283</v>
      </c>
      <c r="AA31" t="str">
        <f>D25</f>
        <v>Tělocvičná jednota Sokol Kopřivnice</v>
      </c>
      <c r="AB31">
        <v>8</v>
      </c>
    </row>
    <row r="32" spans="1:28" x14ac:dyDescent="0.25">
      <c r="A32" s="17">
        <v>5</v>
      </c>
      <c r="B32" s="3">
        <v>4205</v>
      </c>
      <c r="C32" s="3">
        <v>4905</v>
      </c>
      <c r="D32" s="3" t="s">
        <v>63</v>
      </c>
      <c r="E32" s="3"/>
      <c r="F32" s="10"/>
      <c r="G32" s="10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>
        <f>X37</f>
        <v>125.31399999999999</v>
      </c>
      <c r="AA32" t="str">
        <f>D32</f>
        <v>TJ Frenštát pod Radhoštěm, spolek</v>
      </c>
      <c r="AB32">
        <v>1</v>
      </c>
    </row>
    <row r="33" spans="1:29" x14ac:dyDescent="0.25">
      <c r="B33">
        <v>463390</v>
      </c>
      <c r="C33">
        <v>4905</v>
      </c>
      <c r="D33" t="s">
        <v>64</v>
      </c>
      <c r="E33">
        <v>2013</v>
      </c>
      <c r="F33" s="8" t="s">
        <v>65</v>
      </c>
      <c r="G33" s="8" t="s">
        <v>66</v>
      </c>
      <c r="H33" s="4">
        <v>3</v>
      </c>
      <c r="I33" s="4">
        <v>7.9669999999999996</v>
      </c>
      <c r="J33" s="4">
        <v>0</v>
      </c>
      <c r="K33" s="5">
        <f t="shared" ref="K33:K36" si="20">H33+I33-J33</f>
        <v>10.966999999999999</v>
      </c>
      <c r="L33" s="4">
        <v>1.3</v>
      </c>
      <c r="M33" s="4">
        <v>8.3330000000000002</v>
      </c>
      <c r="N33" s="4">
        <v>0</v>
      </c>
      <c r="O33" s="5">
        <f t="shared" ref="O33:O36" si="21">L33+M33-N33</f>
        <v>9.6330000000000009</v>
      </c>
      <c r="P33" s="4">
        <v>3</v>
      </c>
      <c r="Q33" s="4">
        <v>5.9329999999999998</v>
      </c>
      <c r="R33" s="4">
        <v>0</v>
      </c>
      <c r="S33" s="5">
        <f t="shared" ref="S33:S36" si="22">P33+Q33-R33</f>
        <v>8.9329999999999998</v>
      </c>
      <c r="T33" s="4">
        <v>2.8</v>
      </c>
      <c r="U33" s="4">
        <v>8.5</v>
      </c>
      <c r="V33" s="4">
        <v>0</v>
      </c>
      <c r="W33" s="5">
        <f t="shared" ref="W33:W36" si="23">T33+U33-V33</f>
        <v>11.3</v>
      </c>
      <c r="X33" s="5">
        <f t="shared" ref="X33:X37" si="24">K33+O33+S33+W33</f>
        <v>40.832999999999998</v>
      </c>
      <c r="Z33">
        <f>X37</f>
        <v>125.31399999999999</v>
      </c>
      <c r="AA33" t="str">
        <f>D32</f>
        <v>TJ Frenštát pod Radhoštěm, spolek</v>
      </c>
      <c r="AB33">
        <v>2</v>
      </c>
      <c r="AC33" t="s">
        <v>67</v>
      </c>
    </row>
    <row r="34" spans="1:29" x14ac:dyDescent="0.25">
      <c r="B34">
        <v>215220</v>
      </c>
      <c r="C34">
        <v>4905</v>
      </c>
      <c r="D34" t="s">
        <v>68</v>
      </c>
      <c r="E34">
        <v>2012</v>
      </c>
      <c r="F34" s="8" t="s">
        <v>65</v>
      </c>
      <c r="G34" s="8" t="s">
        <v>69</v>
      </c>
      <c r="H34" s="4">
        <v>3</v>
      </c>
      <c r="I34" s="4">
        <v>8.3330000000000002</v>
      </c>
      <c r="J34" s="4">
        <v>0</v>
      </c>
      <c r="K34" s="5">
        <f t="shared" si="20"/>
        <v>11.333</v>
      </c>
      <c r="L34" s="4">
        <v>1.3</v>
      </c>
      <c r="M34" s="4">
        <v>8.1999999999999993</v>
      </c>
      <c r="N34" s="4">
        <v>0</v>
      </c>
      <c r="O34" s="5">
        <f t="shared" si="21"/>
        <v>9.5</v>
      </c>
      <c r="P34" s="4">
        <v>3</v>
      </c>
      <c r="Q34" s="4">
        <v>7.5330000000000004</v>
      </c>
      <c r="R34" s="4">
        <v>0</v>
      </c>
      <c r="S34" s="5">
        <f t="shared" si="22"/>
        <v>10.533000000000001</v>
      </c>
      <c r="T34" s="4">
        <v>2.9</v>
      </c>
      <c r="U34" s="4">
        <v>7.6</v>
      </c>
      <c r="V34" s="4">
        <v>0</v>
      </c>
      <c r="W34" s="5">
        <f t="shared" si="23"/>
        <v>10.5</v>
      </c>
      <c r="X34" s="5">
        <f t="shared" si="24"/>
        <v>41.866</v>
      </c>
      <c r="Z34">
        <f>X37</f>
        <v>125.31399999999999</v>
      </c>
      <c r="AA34" t="str">
        <f>D32</f>
        <v>TJ Frenštát pod Radhoštěm, spolek</v>
      </c>
      <c r="AB34">
        <v>3</v>
      </c>
      <c r="AC34" t="s">
        <v>67</v>
      </c>
    </row>
    <row r="35" spans="1:29" x14ac:dyDescent="0.25">
      <c r="B35">
        <v>737514</v>
      </c>
      <c r="C35">
        <v>4905</v>
      </c>
      <c r="D35" t="s">
        <v>70</v>
      </c>
      <c r="E35">
        <v>2012</v>
      </c>
      <c r="F35" s="8" t="s">
        <v>65</v>
      </c>
      <c r="G35" s="8" t="s">
        <v>69</v>
      </c>
      <c r="H35" s="4">
        <v>3</v>
      </c>
      <c r="I35" s="4">
        <v>8.9</v>
      </c>
      <c r="J35" s="4">
        <v>0</v>
      </c>
      <c r="K35" s="5">
        <f t="shared" si="20"/>
        <v>11.9</v>
      </c>
      <c r="L35" s="4">
        <v>2</v>
      </c>
      <c r="M35" s="4">
        <v>7.8659999999999997</v>
      </c>
      <c r="N35" s="4">
        <v>0</v>
      </c>
      <c r="O35" s="5">
        <f t="shared" si="21"/>
        <v>9.8659999999999997</v>
      </c>
      <c r="P35" s="4">
        <v>2.9</v>
      </c>
      <c r="Q35" s="4">
        <v>5.9660000000000002</v>
      </c>
      <c r="R35" s="4">
        <v>0</v>
      </c>
      <c r="S35" s="5">
        <f t="shared" si="22"/>
        <v>8.8659999999999997</v>
      </c>
      <c r="T35" s="4">
        <v>2.7</v>
      </c>
      <c r="U35" s="4">
        <v>7.85</v>
      </c>
      <c r="V35" s="4">
        <v>0</v>
      </c>
      <c r="W35" s="5">
        <f t="shared" si="23"/>
        <v>10.55</v>
      </c>
      <c r="X35" s="5">
        <f t="shared" si="24"/>
        <v>41.182000000000002</v>
      </c>
      <c r="Z35">
        <f>X37</f>
        <v>125.31399999999999</v>
      </c>
      <c r="AA35" t="str">
        <f>D32</f>
        <v>TJ Frenštát pod Radhoštěm, spolek</v>
      </c>
      <c r="AB35">
        <v>4</v>
      </c>
      <c r="AC35" t="s">
        <v>67</v>
      </c>
    </row>
    <row r="36" spans="1:29" x14ac:dyDescent="0.25">
      <c r="B36">
        <v>991108</v>
      </c>
      <c r="C36">
        <v>4905</v>
      </c>
      <c r="D36" t="s">
        <v>71</v>
      </c>
      <c r="E36">
        <v>2012</v>
      </c>
      <c r="F36" s="8" t="s">
        <v>65</v>
      </c>
      <c r="G36" s="8" t="s">
        <v>72</v>
      </c>
      <c r="H36" s="4">
        <v>3</v>
      </c>
      <c r="I36" s="4">
        <v>8.5329999999999995</v>
      </c>
      <c r="J36" s="4">
        <v>0</v>
      </c>
      <c r="K36" s="5">
        <f t="shared" si="20"/>
        <v>11.532999999999999</v>
      </c>
      <c r="L36" s="4">
        <v>1.3</v>
      </c>
      <c r="M36" s="4">
        <v>8.0660000000000007</v>
      </c>
      <c r="N36" s="4">
        <v>0</v>
      </c>
      <c r="O36" s="5">
        <f t="shared" si="21"/>
        <v>9.3660000000000014</v>
      </c>
      <c r="P36" s="4">
        <v>2.9</v>
      </c>
      <c r="Q36" s="4">
        <v>6.8330000000000002</v>
      </c>
      <c r="R36" s="4">
        <v>0</v>
      </c>
      <c r="S36" s="5">
        <f t="shared" si="22"/>
        <v>9.7330000000000005</v>
      </c>
      <c r="T36" s="4">
        <v>2.8</v>
      </c>
      <c r="U36" s="4">
        <v>7.35</v>
      </c>
      <c r="V36" s="4">
        <v>0</v>
      </c>
      <c r="W36" s="5">
        <f t="shared" si="23"/>
        <v>10.149999999999999</v>
      </c>
      <c r="X36" s="5">
        <f t="shared" si="24"/>
        <v>40.781999999999996</v>
      </c>
      <c r="Z36">
        <f>X37</f>
        <v>125.31399999999999</v>
      </c>
      <c r="AA36" t="str">
        <f>D32</f>
        <v>TJ Frenštát pod Radhoštěm, spolek</v>
      </c>
      <c r="AB36">
        <v>5</v>
      </c>
      <c r="AC36" t="s">
        <v>67</v>
      </c>
    </row>
    <row r="37" spans="1:29" x14ac:dyDescent="0.25">
      <c r="A37" s="18"/>
      <c r="B37" s="5"/>
      <c r="C37" s="5"/>
      <c r="D37" s="5" t="s">
        <v>30</v>
      </c>
      <c r="E37" s="5"/>
      <c r="F37" s="11"/>
      <c r="G37" s="11"/>
      <c r="H37" s="5"/>
      <c r="I37" s="5"/>
      <c r="J37" s="5">
        <v>0</v>
      </c>
      <c r="K37" s="5">
        <f>LARGE(K33:K36,3)+LARGE(K33:K36,2)+LARGE(K33:K36,1)-J37</f>
        <v>34.765999999999998</v>
      </c>
      <c r="L37" s="5"/>
      <c r="M37" s="5"/>
      <c r="N37" s="5">
        <v>0</v>
      </c>
      <c r="O37" s="5">
        <f>LARGE(O33:O36,3)+LARGE(O33:O36,2)+LARGE(O33:O36,1)-N37</f>
        <v>28.999000000000002</v>
      </c>
      <c r="P37" s="5"/>
      <c r="Q37" s="5"/>
      <c r="R37" s="5">
        <v>0</v>
      </c>
      <c r="S37" s="5">
        <f>LARGE(S33:S36,3)+LARGE(S33:S36,2)+LARGE(S33:S36,1)-R37</f>
        <v>29.199000000000002</v>
      </c>
      <c r="T37" s="5"/>
      <c r="U37" s="5"/>
      <c r="V37" s="5">
        <v>0</v>
      </c>
      <c r="W37" s="5">
        <f>LARGE(W33:W36,3)+LARGE(W33:W36,2)+LARGE(W33:W36,1)-V37</f>
        <v>32.35</v>
      </c>
      <c r="X37" s="5">
        <f t="shared" si="24"/>
        <v>125.31399999999999</v>
      </c>
      <c r="Z37">
        <f>X37</f>
        <v>125.31399999999999</v>
      </c>
      <c r="AA37" t="str">
        <f>D32</f>
        <v>TJ Frenštát pod Radhoštěm, spolek</v>
      </c>
      <c r="AB37">
        <v>8</v>
      </c>
    </row>
    <row r="38" spans="1:29" x14ac:dyDescent="0.25">
      <c r="A38" s="17">
        <v>6</v>
      </c>
      <c r="B38" s="3">
        <v>4197</v>
      </c>
      <c r="C38" s="3">
        <v>7791</v>
      </c>
      <c r="D38" s="3" t="s">
        <v>37</v>
      </c>
      <c r="E38" s="3"/>
      <c r="F38" s="10"/>
      <c r="G38" s="10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>
        <f>X42</f>
        <v>122.73100000000001</v>
      </c>
      <c r="AA38" t="str">
        <f>D38</f>
        <v>Gymnastický klub Vítkovice, z.s. C</v>
      </c>
      <c r="AB38">
        <v>1</v>
      </c>
    </row>
    <row r="39" spans="1:29" x14ac:dyDescent="0.25">
      <c r="B39">
        <v>292229</v>
      </c>
      <c r="C39">
        <v>7791</v>
      </c>
      <c r="D39" t="s">
        <v>38</v>
      </c>
      <c r="E39">
        <v>2013</v>
      </c>
      <c r="F39" s="8" t="s">
        <v>25</v>
      </c>
      <c r="G39" s="8" t="s">
        <v>39</v>
      </c>
      <c r="H39" s="4">
        <v>3</v>
      </c>
      <c r="I39" s="4">
        <v>6.8330000000000002</v>
      </c>
      <c r="J39" s="4">
        <v>0</v>
      </c>
      <c r="K39" s="5">
        <f t="shared" ref="K39:K41" si="25">H39+I39-J39</f>
        <v>9.8330000000000002</v>
      </c>
      <c r="L39" s="4">
        <v>1.6</v>
      </c>
      <c r="M39" s="4">
        <v>8.3000000000000007</v>
      </c>
      <c r="N39" s="4">
        <v>0</v>
      </c>
      <c r="O39" s="5">
        <f t="shared" ref="O39:O41" si="26">L39+M39-N39</f>
        <v>9.9</v>
      </c>
      <c r="P39" s="4">
        <v>2.6</v>
      </c>
      <c r="Q39" s="4">
        <v>8.6329999999999991</v>
      </c>
      <c r="R39" s="4">
        <v>0</v>
      </c>
      <c r="S39" s="5">
        <f t="shared" ref="S39:S41" si="27">P39+Q39-R39</f>
        <v>11.232999999999999</v>
      </c>
      <c r="T39" s="4">
        <v>2.7</v>
      </c>
      <c r="U39" s="4">
        <v>8.3000000000000007</v>
      </c>
      <c r="V39" s="4">
        <v>0.5</v>
      </c>
      <c r="W39" s="5">
        <f t="shared" ref="W39:W41" si="28">T39+U39-V39</f>
        <v>10.5</v>
      </c>
      <c r="X39" s="5">
        <f t="shared" ref="X39:X42" si="29">K39+O39+S39+W39</f>
        <v>41.466000000000001</v>
      </c>
      <c r="Z39">
        <f>X42</f>
        <v>122.73100000000001</v>
      </c>
      <c r="AA39" t="str">
        <f>D38</f>
        <v>Gymnastický klub Vítkovice, z.s. C</v>
      </c>
      <c r="AB39">
        <v>2</v>
      </c>
    </row>
    <row r="40" spans="1:29" x14ac:dyDescent="0.25">
      <c r="B40">
        <v>396303</v>
      </c>
      <c r="C40">
        <v>7791</v>
      </c>
      <c r="D40" t="s">
        <v>40</v>
      </c>
      <c r="E40">
        <v>2013</v>
      </c>
      <c r="F40" s="8" t="s">
        <v>25</v>
      </c>
      <c r="G40" s="8" t="s">
        <v>36</v>
      </c>
      <c r="H40" s="4">
        <v>3</v>
      </c>
      <c r="I40" s="4">
        <v>6.867</v>
      </c>
      <c r="J40" s="4">
        <v>0</v>
      </c>
      <c r="K40" s="5">
        <f t="shared" si="25"/>
        <v>9.8670000000000009</v>
      </c>
      <c r="L40" s="4">
        <v>1.1000000000000001</v>
      </c>
      <c r="M40" s="4">
        <v>8.3659999999999997</v>
      </c>
      <c r="N40" s="4">
        <v>0</v>
      </c>
      <c r="O40" s="5">
        <f t="shared" si="26"/>
        <v>9.4659999999999993</v>
      </c>
      <c r="P40" s="4">
        <v>2.6</v>
      </c>
      <c r="Q40" s="4">
        <v>7.8</v>
      </c>
      <c r="R40" s="4">
        <v>0</v>
      </c>
      <c r="S40" s="5">
        <f t="shared" si="27"/>
        <v>10.4</v>
      </c>
      <c r="T40" s="4">
        <v>2.6</v>
      </c>
      <c r="U40" s="4">
        <v>7.5</v>
      </c>
      <c r="V40" s="4">
        <v>0.5</v>
      </c>
      <c r="W40" s="5">
        <f t="shared" si="28"/>
        <v>9.6</v>
      </c>
      <c r="X40" s="5">
        <f t="shared" si="29"/>
        <v>39.332999999999998</v>
      </c>
      <c r="Z40">
        <f>X42</f>
        <v>122.73100000000001</v>
      </c>
      <c r="AA40" t="str">
        <f>D38</f>
        <v>Gymnastický klub Vítkovice, z.s. C</v>
      </c>
      <c r="AB40">
        <v>3</v>
      </c>
    </row>
    <row r="41" spans="1:29" x14ac:dyDescent="0.25">
      <c r="B41">
        <v>167792</v>
      </c>
      <c r="C41">
        <v>7791</v>
      </c>
      <c r="D41" t="s">
        <v>41</v>
      </c>
      <c r="E41">
        <v>2013</v>
      </c>
      <c r="F41" s="8" t="s">
        <v>25</v>
      </c>
      <c r="G41" s="8" t="s">
        <v>36</v>
      </c>
      <c r="H41" s="4">
        <v>3</v>
      </c>
      <c r="I41" s="4">
        <v>8.1329999999999991</v>
      </c>
      <c r="J41" s="4">
        <v>0</v>
      </c>
      <c r="K41" s="5">
        <f t="shared" si="25"/>
        <v>11.132999999999999</v>
      </c>
      <c r="L41" s="4">
        <v>1.6</v>
      </c>
      <c r="M41" s="4">
        <v>8.766</v>
      </c>
      <c r="N41" s="4">
        <v>0</v>
      </c>
      <c r="O41" s="5">
        <f t="shared" si="26"/>
        <v>10.366</v>
      </c>
      <c r="P41" s="4">
        <v>2.6</v>
      </c>
      <c r="Q41" s="4">
        <v>7.7329999999999997</v>
      </c>
      <c r="R41" s="4">
        <v>0</v>
      </c>
      <c r="S41" s="5">
        <f t="shared" si="27"/>
        <v>10.333</v>
      </c>
      <c r="T41" s="4">
        <v>2.8</v>
      </c>
      <c r="U41" s="4">
        <v>7.8</v>
      </c>
      <c r="V41" s="4">
        <v>0.5</v>
      </c>
      <c r="W41" s="5">
        <f t="shared" si="28"/>
        <v>10.1</v>
      </c>
      <c r="X41" s="5">
        <f t="shared" si="29"/>
        <v>41.932000000000002</v>
      </c>
      <c r="Z41">
        <f>X42</f>
        <v>122.73100000000001</v>
      </c>
      <c r="AA41" t="str">
        <f>D38</f>
        <v>Gymnastický klub Vítkovice, z.s. C</v>
      </c>
      <c r="AB41">
        <v>4</v>
      </c>
    </row>
    <row r="42" spans="1:29" x14ac:dyDescent="0.25">
      <c r="A42" s="18"/>
      <c r="B42" s="5"/>
      <c r="C42" s="5"/>
      <c r="D42" s="5" t="s">
        <v>30</v>
      </c>
      <c r="E42" s="5"/>
      <c r="F42" s="11"/>
      <c r="G42" s="11"/>
      <c r="H42" s="5"/>
      <c r="I42" s="5"/>
      <c r="J42" s="5">
        <v>0</v>
      </c>
      <c r="K42" s="5">
        <f>LARGE(K39:K41,3)+LARGE(K39:K41,2)+LARGE(K39:K41,1)-J42</f>
        <v>30.833000000000002</v>
      </c>
      <c r="L42" s="5"/>
      <c r="M42" s="5"/>
      <c r="N42" s="5">
        <v>0</v>
      </c>
      <c r="O42" s="5">
        <f>LARGE(O39:O41,3)+LARGE(O39:O41,2)+LARGE(O39:O41,1)-N42</f>
        <v>29.731999999999999</v>
      </c>
      <c r="P42" s="5"/>
      <c r="Q42" s="5"/>
      <c r="R42" s="5">
        <v>0</v>
      </c>
      <c r="S42" s="5">
        <f>LARGE(S39:S41,3)+LARGE(S39:S41,2)+LARGE(S39:S41,1)-R42</f>
        <v>31.966000000000001</v>
      </c>
      <c r="T42" s="5"/>
      <c r="U42" s="5"/>
      <c r="V42" s="5">
        <v>0</v>
      </c>
      <c r="W42" s="5">
        <f>LARGE(W39:W41,3)+LARGE(W39:W41,2)+LARGE(W39:W41,1)-V42</f>
        <v>30.2</v>
      </c>
      <c r="X42" s="5">
        <f t="shared" si="29"/>
        <v>122.73100000000001</v>
      </c>
      <c r="Z42">
        <f>X42</f>
        <v>122.73100000000001</v>
      </c>
      <c r="AA42" t="str">
        <f>D38</f>
        <v>Gymnastický klub Vítkovice, z.s. C</v>
      </c>
      <c r="AB42">
        <v>8</v>
      </c>
    </row>
    <row r="44" spans="1:29" x14ac:dyDescent="0.25">
      <c r="A44" s="28" t="s">
        <v>213</v>
      </c>
    </row>
    <row r="45" spans="1:29" x14ac:dyDescent="0.25">
      <c r="A45" s="29" t="s">
        <v>210</v>
      </c>
    </row>
    <row r="46" spans="1:29" x14ac:dyDescent="0.25">
      <c r="A46" s="28" t="s">
        <v>218</v>
      </c>
    </row>
    <row r="47" spans="1:29" x14ac:dyDescent="0.25">
      <c r="A47" s="28" t="s">
        <v>219</v>
      </c>
    </row>
    <row r="48" spans="1:29" x14ac:dyDescent="0.25">
      <c r="A48" s="28" t="s">
        <v>217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" right="0" top="0.19685039370078741" bottom="0.19685039370078741" header="0.31496062992125984" footer="0.31496062992125984"/>
  <pageSetup scale="57" orientation="landscape" horizontalDpi="4294967293" r:id="rId1"/>
  <colBreaks count="1" manualBreakCount="1">
    <brk id="24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0"/>
  <sheetViews>
    <sheetView zoomScale="110" zoomScaleNormal="110" workbookViewId="0">
      <pane ySplit="6" topLeftCell="A37" activePane="bottomLeft" state="frozen"/>
      <selection pane="bottomLeft" activeCell="A46" sqref="A46:A50"/>
    </sheetView>
  </sheetViews>
  <sheetFormatPr defaultRowHeight="15" outlineLevelCol="1" x14ac:dyDescent="0.25"/>
  <cols>
    <col min="1" max="1" width="10" style="14" customWidth="1"/>
    <col min="2" max="2" width="8.5703125" customWidth="1"/>
    <col min="3" max="3" width="10" customWidth="1"/>
    <col min="4" max="4" width="20.28515625" customWidth="1"/>
    <col min="5" max="5" width="8" customWidth="1" outlineLevel="1"/>
    <col min="6" max="6" width="18.42578125" style="19" customWidth="1" outlineLevel="1"/>
    <col min="7" max="7" width="18.5703125" style="19" customWidth="1" outlineLevel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4" width="9.140625" bestFit="1" customWidth="1"/>
    <col min="25" max="25" width="30" customWidth="1"/>
    <col min="26" max="26" width="8" customWidth="1"/>
    <col min="27" max="27" width="20" customWidth="1"/>
    <col min="28" max="28" width="8" customWidth="1"/>
    <col min="29" max="29" width="30" customWidth="1"/>
  </cols>
  <sheetData>
    <row r="1" spans="1:29" ht="18.75" x14ac:dyDescent="0.3">
      <c r="D1" s="1" t="s">
        <v>0</v>
      </c>
    </row>
    <row r="2" spans="1:29" ht="18.75" x14ac:dyDescent="0.3">
      <c r="D2" s="1" t="s">
        <v>1</v>
      </c>
    </row>
    <row r="3" spans="1:29" ht="18.75" x14ac:dyDescent="0.3">
      <c r="D3" s="1" t="s">
        <v>73</v>
      </c>
    </row>
    <row r="6" spans="1:29" s="27" customFormat="1" ht="45" x14ac:dyDescent="0.25">
      <c r="A6" s="24" t="s">
        <v>3</v>
      </c>
      <c r="B6" s="25" t="s">
        <v>4</v>
      </c>
      <c r="C6" s="24" t="s">
        <v>5</v>
      </c>
      <c r="D6" s="24" t="s">
        <v>6</v>
      </c>
      <c r="E6" s="24" t="s">
        <v>7</v>
      </c>
      <c r="F6" s="26" t="s">
        <v>8</v>
      </c>
      <c r="G6" s="26" t="s">
        <v>9</v>
      </c>
      <c r="H6" s="24" t="s">
        <v>10</v>
      </c>
      <c r="I6" s="24" t="s">
        <v>11</v>
      </c>
      <c r="J6" s="24" t="s">
        <v>12</v>
      </c>
      <c r="K6" s="24" t="s">
        <v>13</v>
      </c>
      <c r="L6" s="24" t="s">
        <v>10</v>
      </c>
      <c r="M6" s="24" t="s">
        <v>11</v>
      </c>
      <c r="N6" s="24" t="s">
        <v>12</v>
      </c>
      <c r="O6" s="24" t="s">
        <v>14</v>
      </c>
      <c r="P6" s="24" t="s">
        <v>10</v>
      </c>
      <c r="Q6" s="24" t="s">
        <v>11</v>
      </c>
      <c r="R6" s="24" t="s">
        <v>12</v>
      </c>
      <c r="S6" s="24" t="s">
        <v>15</v>
      </c>
      <c r="T6" s="24" t="s">
        <v>10</v>
      </c>
      <c r="U6" s="24" t="s">
        <v>11</v>
      </c>
      <c r="V6" s="24" t="s">
        <v>12</v>
      </c>
      <c r="W6" s="24" t="s">
        <v>16</v>
      </c>
      <c r="X6" s="24" t="s">
        <v>17</v>
      </c>
      <c r="Y6" s="24" t="s">
        <v>18</v>
      </c>
      <c r="Z6" s="24" t="s">
        <v>19</v>
      </c>
      <c r="AA6" s="24" t="s">
        <v>20</v>
      </c>
      <c r="AB6" s="24" t="s">
        <v>21</v>
      </c>
      <c r="AC6" s="24" t="s">
        <v>22</v>
      </c>
    </row>
    <row r="7" spans="1:29" x14ac:dyDescent="0.25">
      <c r="A7" s="17">
        <v>1</v>
      </c>
      <c r="B7" s="3">
        <v>4198</v>
      </c>
      <c r="C7" s="3">
        <v>7791</v>
      </c>
      <c r="D7" s="3" t="s">
        <v>23</v>
      </c>
      <c r="E7" s="3"/>
      <c r="F7" s="20"/>
      <c r="G7" s="20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>
        <f>X14</f>
        <v>134.21300000000002</v>
      </c>
      <c r="AA7" t="str">
        <f>D7</f>
        <v>Gymnastický klub Vítkovice, z.s.</v>
      </c>
      <c r="AB7">
        <v>1</v>
      </c>
    </row>
    <row r="8" spans="1:29" x14ac:dyDescent="0.25">
      <c r="B8">
        <v>151116</v>
      </c>
      <c r="C8">
        <v>7791</v>
      </c>
      <c r="D8" t="s">
        <v>74</v>
      </c>
      <c r="E8">
        <v>2011</v>
      </c>
      <c r="F8" s="19" t="s">
        <v>25</v>
      </c>
      <c r="G8" s="19" t="s">
        <v>26</v>
      </c>
      <c r="H8" s="4">
        <v>2</v>
      </c>
      <c r="I8" s="4">
        <v>9.2330000000000005</v>
      </c>
      <c r="J8" s="4">
        <v>0</v>
      </c>
      <c r="K8" s="5">
        <f t="shared" ref="K8:K13" si="0">H8+I8-J8</f>
        <v>11.233000000000001</v>
      </c>
      <c r="L8" s="4">
        <v>2</v>
      </c>
      <c r="M8" s="4">
        <v>7.5659999999999998</v>
      </c>
      <c r="N8" s="4">
        <v>0</v>
      </c>
      <c r="O8" s="5">
        <f t="shared" ref="O8:O13" si="1">L8+M8-N8</f>
        <v>9.5659999999999989</v>
      </c>
      <c r="P8" s="4">
        <v>3.3</v>
      </c>
      <c r="Q8" s="4">
        <v>6.7</v>
      </c>
      <c r="R8" s="4">
        <v>0</v>
      </c>
      <c r="S8" s="5">
        <f t="shared" ref="S8:S13" si="2">P8+Q8-R8</f>
        <v>10</v>
      </c>
      <c r="T8" s="4">
        <v>3.2</v>
      </c>
      <c r="U8" s="4">
        <v>8.3000000000000007</v>
      </c>
      <c r="V8" s="4">
        <v>0</v>
      </c>
      <c r="W8" s="5">
        <f t="shared" ref="W8:W13" si="3">T8+U8-V8</f>
        <v>11.5</v>
      </c>
      <c r="X8" s="5">
        <f t="shared" ref="X8:X14" si="4">K8+O8+S8+W8</f>
        <v>42.298999999999999</v>
      </c>
      <c r="Z8">
        <f>X14</f>
        <v>134.21300000000002</v>
      </c>
      <c r="AA8" t="str">
        <f>D7</f>
        <v>Gymnastický klub Vítkovice, z.s.</v>
      </c>
      <c r="AB8">
        <v>2</v>
      </c>
    </row>
    <row r="9" spans="1:29" x14ac:dyDescent="0.25">
      <c r="B9">
        <v>764136</v>
      </c>
      <c r="C9">
        <v>7791</v>
      </c>
      <c r="D9" t="s">
        <v>75</v>
      </c>
      <c r="E9">
        <v>2011</v>
      </c>
      <c r="F9" s="19" t="s">
        <v>25</v>
      </c>
      <c r="G9" s="19" t="s">
        <v>29</v>
      </c>
      <c r="H9" s="4">
        <v>0</v>
      </c>
      <c r="I9" s="4">
        <v>0</v>
      </c>
      <c r="J9" s="4">
        <v>0</v>
      </c>
      <c r="K9" s="5">
        <f t="shared" si="0"/>
        <v>0</v>
      </c>
      <c r="L9" s="4">
        <v>2</v>
      </c>
      <c r="M9" s="4">
        <v>8.4659999999999993</v>
      </c>
      <c r="N9" s="4">
        <v>0</v>
      </c>
      <c r="O9" s="5">
        <f t="shared" si="1"/>
        <v>10.465999999999999</v>
      </c>
      <c r="P9" s="4">
        <v>3.6</v>
      </c>
      <c r="Q9" s="4">
        <v>8.1660000000000004</v>
      </c>
      <c r="R9" s="4">
        <v>0.1</v>
      </c>
      <c r="S9" s="5">
        <f t="shared" si="2"/>
        <v>11.666</v>
      </c>
      <c r="T9" s="4">
        <v>3.1</v>
      </c>
      <c r="U9" s="4">
        <v>8.25</v>
      </c>
      <c r="V9" s="4">
        <v>0</v>
      </c>
      <c r="W9" s="5">
        <f t="shared" si="3"/>
        <v>11.35</v>
      </c>
      <c r="X9" s="5">
        <f t="shared" si="4"/>
        <v>33.481999999999999</v>
      </c>
      <c r="Z9">
        <f>X14</f>
        <v>134.21300000000002</v>
      </c>
      <c r="AA9" t="str">
        <f>D7</f>
        <v>Gymnastický klub Vítkovice, z.s.</v>
      </c>
      <c r="AB9">
        <v>3</v>
      </c>
    </row>
    <row r="10" spans="1:29" x14ac:dyDescent="0.25">
      <c r="B10">
        <v>653503</v>
      </c>
      <c r="C10">
        <v>7791</v>
      </c>
      <c r="D10" t="s">
        <v>76</v>
      </c>
      <c r="E10">
        <v>2010</v>
      </c>
      <c r="F10" s="19" t="s">
        <v>25</v>
      </c>
      <c r="G10" s="19" t="s">
        <v>29</v>
      </c>
      <c r="H10" s="4">
        <v>2.8</v>
      </c>
      <c r="I10" s="4">
        <v>8.3659999999999997</v>
      </c>
      <c r="J10" s="4">
        <v>0</v>
      </c>
      <c r="K10" s="5">
        <f t="shared" si="0"/>
        <v>11.166</v>
      </c>
      <c r="L10" s="4">
        <v>2</v>
      </c>
      <c r="M10" s="4">
        <v>7.9329999999999998</v>
      </c>
      <c r="N10" s="4">
        <v>0</v>
      </c>
      <c r="O10" s="5">
        <f t="shared" si="1"/>
        <v>9.9329999999999998</v>
      </c>
      <c r="P10" s="4">
        <v>0</v>
      </c>
      <c r="Q10" s="4">
        <v>0</v>
      </c>
      <c r="R10" s="4">
        <v>0</v>
      </c>
      <c r="S10" s="5">
        <f t="shared" si="2"/>
        <v>0</v>
      </c>
      <c r="T10" s="4">
        <v>0</v>
      </c>
      <c r="U10" s="4">
        <v>0</v>
      </c>
      <c r="V10" s="4">
        <v>0</v>
      </c>
      <c r="W10" s="5">
        <f t="shared" si="3"/>
        <v>0</v>
      </c>
      <c r="X10" s="5">
        <f t="shared" si="4"/>
        <v>21.099</v>
      </c>
      <c r="Z10">
        <f>X14</f>
        <v>134.21300000000002</v>
      </c>
      <c r="AA10" t="str">
        <f>D7</f>
        <v>Gymnastický klub Vítkovice, z.s.</v>
      </c>
      <c r="AB10">
        <v>4</v>
      </c>
    </row>
    <row r="11" spans="1:29" x14ac:dyDescent="0.25">
      <c r="B11">
        <v>273811</v>
      </c>
      <c r="C11">
        <v>7791</v>
      </c>
      <c r="D11" t="s">
        <v>77</v>
      </c>
      <c r="E11">
        <v>2011</v>
      </c>
      <c r="F11" s="19" t="s">
        <v>25</v>
      </c>
      <c r="G11" s="19" t="s">
        <v>29</v>
      </c>
      <c r="H11" s="4">
        <v>2.8</v>
      </c>
      <c r="I11" s="4">
        <v>8.6329999999999991</v>
      </c>
      <c r="J11" s="4">
        <v>0</v>
      </c>
      <c r="K11" s="5">
        <f t="shared" si="0"/>
        <v>11.433</v>
      </c>
      <c r="L11" s="4">
        <v>0</v>
      </c>
      <c r="M11" s="4">
        <v>0</v>
      </c>
      <c r="N11" s="4">
        <v>0</v>
      </c>
      <c r="O11" s="5">
        <f t="shared" si="1"/>
        <v>0</v>
      </c>
      <c r="P11" s="4">
        <v>3.3</v>
      </c>
      <c r="Q11" s="4">
        <v>8.4</v>
      </c>
      <c r="R11" s="4">
        <v>0</v>
      </c>
      <c r="S11" s="5">
        <f t="shared" si="2"/>
        <v>11.7</v>
      </c>
      <c r="T11" s="4">
        <v>3.2</v>
      </c>
      <c r="U11" s="4">
        <v>8.4</v>
      </c>
      <c r="V11" s="4">
        <v>0</v>
      </c>
      <c r="W11" s="5">
        <f t="shared" si="3"/>
        <v>11.600000000000001</v>
      </c>
      <c r="X11" s="5">
        <f t="shared" si="4"/>
        <v>34.733000000000004</v>
      </c>
      <c r="Z11">
        <f>X14</f>
        <v>134.21300000000002</v>
      </c>
      <c r="AA11" t="str">
        <f>D7</f>
        <v>Gymnastický klub Vítkovice, z.s.</v>
      </c>
      <c r="AB11">
        <v>5</v>
      </c>
    </row>
    <row r="12" spans="1:29" x14ac:dyDescent="0.25">
      <c r="B12">
        <v>860278</v>
      </c>
      <c r="C12">
        <v>7787</v>
      </c>
      <c r="D12" t="s">
        <v>78</v>
      </c>
      <c r="E12">
        <v>2011</v>
      </c>
      <c r="F12" s="19" t="s">
        <v>79</v>
      </c>
      <c r="G12" s="19" t="s">
        <v>26</v>
      </c>
      <c r="H12" s="4">
        <v>0</v>
      </c>
      <c r="I12" s="4">
        <v>0</v>
      </c>
      <c r="J12" s="4">
        <v>0</v>
      </c>
      <c r="K12" s="5">
        <f t="shared" si="0"/>
        <v>0</v>
      </c>
      <c r="L12" s="4">
        <v>0</v>
      </c>
      <c r="M12" s="4">
        <v>0</v>
      </c>
      <c r="N12" s="4">
        <v>0</v>
      </c>
      <c r="O12" s="5">
        <f t="shared" si="1"/>
        <v>0</v>
      </c>
      <c r="P12" s="4">
        <v>3.2</v>
      </c>
      <c r="Q12" s="4">
        <v>8.5660000000000007</v>
      </c>
      <c r="R12" s="4">
        <v>0</v>
      </c>
      <c r="S12" s="5">
        <f t="shared" si="2"/>
        <v>11.766000000000002</v>
      </c>
      <c r="T12" s="4">
        <v>0</v>
      </c>
      <c r="U12" s="4">
        <v>0</v>
      </c>
      <c r="V12" s="4">
        <v>0</v>
      </c>
      <c r="W12" s="5">
        <f t="shared" si="3"/>
        <v>0</v>
      </c>
      <c r="X12" s="5">
        <f t="shared" si="4"/>
        <v>11.766000000000002</v>
      </c>
      <c r="Z12">
        <f>X14</f>
        <v>134.21300000000002</v>
      </c>
      <c r="AA12" t="str">
        <f>D7</f>
        <v>Gymnastický klub Vítkovice, z.s.</v>
      </c>
      <c r="AB12">
        <v>6</v>
      </c>
    </row>
    <row r="13" spans="1:29" x14ac:dyDescent="0.25">
      <c r="B13">
        <v>881284</v>
      </c>
      <c r="C13">
        <v>7791</v>
      </c>
      <c r="D13" t="s">
        <v>214</v>
      </c>
      <c r="E13" s="16">
        <v>2010</v>
      </c>
      <c r="F13" s="21" t="s">
        <v>25</v>
      </c>
      <c r="G13" s="21" t="s">
        <v>29</v>
      </c>
      <c r="H13" s="4">
        <v>2</v>
      </c>
      <c r="I13" s="4">
        <v>9.3330000000000002</v>
      </c>
      <c r="J13" s="4">
        <v>0</v>
      </c>
      <c r="K13" s="5">
        <f t="shared" si="0"/>
        <v>11.333</v>
      </c>
      <c r="L13" s="4">
        <v>2.6</v>
      </c>
      <c r="M13" s="4">
        <v>7.633</v>
      </c>
      <c r="N13" s="4">
        <v>0</v>
      </c>
      <c r="O13" s="5">
        <f t="shared" si="1"/>
        <v>10.233000000000001</v>
      </c>
      <c r="P13" s="4">
        <v>0</v>
      </c>
      <c r="Q13" s="4">
        <v>0</v>
      </c>
      <c r="R13" s="4">
        <v>0</v>
      </c>
      <c r="S13" s="5">
        <f t="shared" si="2"/>
        <v>0</v>
      </c>
      <c r="T13" s="4">
        <v>3.6</v>
      </c>
      <c r="U13" s="4">
        <v>7.45</v>
      </c>
      <c r="V13" s="4">
        <v>0</v>
      </c>
      <c r="W13" s="5">
        <f t="shared" si="3"/>
        <v>11.05</v>
      </c>
      <c r="X13" s="5">
        <f t="shared" si="4"/>
        <v>32.616</v>
      </c>
      <c r="Z13">
        <f>X14</f>
        <v>134.21300000000002</v>
      </c>
      <c r="AA13" t="str">
        <f>D7</f>
        <v>Gymnastický klub Vítkovice, z.s.</v>
      </c>
      <c r="AB13">
        <v>7</v>
      </c>
    </row>
    <row r="14" spans="1:29" x14ac:dyDescent="0.25">
      <c r="A14" s="18"/>
      <c r="B14" s="5"/>
      <c r="C14" s="5"/>
      <c r="D14" s="5" t="s">
        <v>30</v>
      </c>
      <c r="E14" s="5"/>
      <c r="F14" s="22"/>
      <c r="G14" s="22"/>
      <c r="H14" s="5"/>
      <c r="I14" s="5"/>
      <c r="J14" s="5">
        <v>0</v>
      </c>
      <c r="K14" s="5">
        <f>LARGE(K8:K13,3)+LARGE(K8:K13,2)+LARGE(K8:K13,1)-J14</f>
        <v>33.999000000000002</v>
      </c>
      <c r="L14" s="5"/>
      <c r="M14" s="5"/>
      <c r="N14" s="5">
        <v>0</v>
      </c>
      <c r="O14" s="5">
        <f>LARGE(O8:O13,3)+LARGE(O8:O13,2)+LARGE(O8:O13,1)-N14</f>
        <v>30.631999999999998</v>
      </c>
      <c r="P14" s="5"/>
      <c r="Q14" s="5"/>
      <c r="R14" s="5">
        <v>0</v>
      </c>
      <c r="S14" s="5">
        <f>LARGE(S8:S13,3)+LARGE(S8:S13,2)+LARGE(S8:S13,1)-R14</f>
        <v>35.132000000000005</v>
      </c>
      <c r="T14" s="5"/>
      <c r="U14" s="5"/>
      <c r="V14" s="5">
        <v>0</v>
      </c>
      <c r="W14" s="5">
        <f>LARGE(W8:W13,3)+LARGE(W8:W13,2)+LARGE(W8:W13,1)-V14</f>
        <v>34.450000000000003</v>
      </c>
      <c r="X14" s="5">
        <f t="shared" si="4"/>
        <v>134.21300000000002</v>
      </c>
      <c r="Z14">
        <f>X14</f>
        <v>134.21300000000002</v>
      </c>
      <c r="AA14" t="str">
        <f>D7</f>
        <v>Gymnastický klub Vítkovice, z.s.</v>
      </c>
      <c r="AB14">
        <v>8</v>
      </c>
    </row>
    <row r="15" spans="1:29" x14ac:dyDescent="0.25">
      <c r="A15" s="17">
        <v>2</v>
      </c>
      <c r="B15" s="3">
        <v>4199</v>
      </c>
      <c r="C15" s="3">
        <v>7791</v>
      </c>
      <c r="D15" s="3" t="s">
        <v>31</v>
      </c>
      <c r="E15" s="3"/>
      <c r="F15" s="20"/>
      <c r="G15" s="20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>
        <f>X21</f>
        <v>128.43099999999998</v>
      </c>
      <c r="AA15" t="str">
        <f>D15</f>
        <v>Gymnastický klub Vítkovice, z.s. B</v>
      </c>
      <c r="AB15">
        <v>1</v>
      </c>
    </row>
    <row r="16" spans="1:29" x14ac:dyDescent="0.25">
      <c r="B16">
        <v>391823</v>
      </c>
      <c r="C16">
        <v>7791</v>
      </c>
      <c r="D16" t="s">
        <v>80</v>
      </c>
      <c r="E16">
        <v>2010</v>
      </c>
      <c r="F16" s="19" t="s">
        <v>25</v>
      </c>
      <c r="G16" s="19" t="s">
        <v>81</v>
      </c>
      <c r="H16" s="4">
        <v>2</v>
      </c>
      <c r="I16" s="4">
        <v>8.5329999999999995</v>
      </c>
      <c r="J16" s="4">
        <v>0</v>
      </c>
      <c r="K16" s="5">
        <f t="shared" ref="K16:K20" si="5">H16+I16-J16</f>
        <v>10.532999999999999</v>
      </c>
      <c r="L16" s="4">
        <v>2</v>
      </c>
      <c r="M16" s="4">
        <v>8.1999999999999993</v>
      </c>
      <c r="N16" s="4">
        <v>0</v>
      </c>
      <c r="O16" s="5">
        <f t="shared" ref="O16:O20" si="6">L16+M16-N16</f>
        <v>10.199999999999999</v>
      </c>
      <c r="P16" s="4">
        <v>2.7</v>
      </c>
      <c r="Q16" s="4">
        <v>6.266</v>
      </c>
      <c r="R16" s="4">
        <v>0</v>
      </c>
      <c r="S16" s="5">
        <f t="shared" ref="S16:S20" si="7">P16+Q16-R16</f>
        <v>8.9660000000000011</v>
      </c>
      <c r="T16" s="4">
        <v>3.5</v>
      </c>
      <c r="U16" s="4">
        <v>7.65</v>
      </c>
      <c r="V16" s="4">
        <v>0</v>
      </c>
      <c r="W16" s="5">
        <f t="shared" ref="W16:W20" si="8">T16+U16-V16</f>
        <v>11.15</v>
      </c>
      <c r="X16" s="5">
        <f t="shared" ref="X16:X21" si="9">K16+O16+S16+W16</f>
        <v>40.848999999999997</v>
      </c>
      <c r="Z16">
        <f>X21</f>
        <v>128.43099999999998</v>
      </c>
      <c r="AA16" t="str">
        <f>D15</f>
        <v>Gymnastický klub Vítkovice, z.s. B</v>
      </c>
      <c r="AB16">
        <v>2</v>
      </c>
    </row>
    <row r="17" spans="1:29" x14ac:dyDescent="0.25">
      <c r="B17">
        <v>330953</v>
      </c>
      <c r="C17">
        <v>7791</v>
      </c>
      <c r="D17" t="s">
        <v>82</v>
      </c>
      <c r="E17">
        <v>2010</v>
      </c>
      <c r="F17" s="19" t="s">
        <v>25</v>
      </c>
      <c r="G17" s="19" t="s">
        <v>29</v>
      </c>
      <c r="H17" s="4">
        <v>0</v>
      </c>
      <c r="I17" s="4">
        <v>0</v>
      </c>
      <c r="J17" s="4">
        <v>0</v>
      </c>
      <c r="K17" s="5">
        <f t="shared" si="5"/>
        <v>0</v>
      </c>
      <c r="L17" s="4">
        <v>0</v>
      </c>
      <c r="M17" s="4">
        <v>0</v>
      </c>
      <c r="N17" s="4">
        <v>0</v>
      </c>
      <c r="O17" s="5">
        <f t="shared" si="6"/>
        <v>0</v>
      </c>
      <c r="P17" s="4">
        <v>3</v>
      </c>
      <c r="Q17" s="4">
        <v>7.4329999999999998</v>
      </c>
      <c r="R17" s="4">
        <v>0</v>
      </c>
      <c r="S17" s="5">
        <f t="shared" si="7"/>
        <v>10.433</v>
      </c>
      <c r="T17" s="4">
        <v>3.3</v>
      </c>
      <c r="U17" s="4">
        <v>8.15</v>
      </c>
      <c r="V17" s="4">
        <v>0</v>
      </c>
      <c r="W17" s="5">
        <f t="shared" si="8"/>
        <v>11.45</v>
      </c>
      <c r="X17" s="5">
        <f t="shared" si="9"/>
        <v>21.882999999999999</v>
      </c>
      <c r="Z17">
        <f>X21</f>
        <v>128.43099999999998</v>
      </c>
      <c r="AA17" t="str">
        <f>D15</f>
        <v>Gymnastický klub Vítkovice, z.s. B</v>
      </c>
      <c r="AB17">
        <v>3</v>
      </c>
    </row>
    <row r="18" spans="1:29" x14ac:dyDescent="0.25">
      <c r="B18">
        <v>780128</v>
      </c>
      <c r="C18">
        <v>7791</v>
      </c>
      <c r="D18" t="s">
        <v>83</v>
      </c>
      <c r="E18">
        <v>2012</v>
      </c>
      <c r="F18" s="19" t="s">
        <v>25</v>
      </c>
      <c r="G18" s="19" t="s">
        <v>26</v>
      </c>
      <c r="H18" s="4">
        <v>2</v>
      </c>
      <c r="I18" s="4">
        <v>8.1669999999999998</v>
      </c>
      <c r="J18" s="4">
        <v>0</v>
      </c>
      <c r="K18" s="5">
        <f t="shared" si="5"/>
        <v>10.167</v>
      </c>
      <c r="L18" s="4">
        <v>2</v>
      </c>
      <c r="M18" s="4">
        <v>8.4659999999999993</v>
      </c>
      <c r="N18" s="4">
        <v>0</v>
      </c>
      <c r="O18" s="5">
        <f t="shared" si="6"/>
        <v>10.465999999999999</v>
      </c>
      <c r="P18" s="4">
        <v>3.1</v>
      </c>
      <c r="Q18" s="4">
        <v>8.1329999999999991</v>
      </c>
      <c r="R18" s="4">
        <v>0</v>
      </c>
      <c r="S18" s="5">
        <f t="shared" si="7"/>
        <v>11.232999999999999</v>
      </c>
      <c r="T18" s="4">
        <v>3.1</v>
      </c>
      <c r="U18" s="4">
        <v>8.4</v>
      </c>
      <c r="V18" s="4">
        <v>0</v>
      </c>
      <c r="W18" s="5">
        <f t="shared" si="8"/>
        <v>11.5</v>
      </c>
      <c r="X18" s="5">
        <f t="shared" si="9"/>
        <v>43.366</v>
      </c>
      <c r="Z18">
        <f>X21</f>
        <v>128.43099999999998</v>
      </c>
      <c r="AA18" t="str">
        <f>D15</f>
        <v>Gymnastický klub Vítkovice, z.s. B</v>
      </c>
      <c r="AB18">
        <v>4</v>
      </c>
    </row>
    <row r="19" spans="1:29" x14ac:dyDescent="0.25">
      <c r="B19">
        <v>835276</v>
      </c>
      <c r="C19">
        <v>7791</v>
      </c>
      <c r="D19" t="s">
        <v>84</v>
      </c>
      <c r="E19">
        <v>2011</v>
      </c>
      <c r="F19" s="19" t="s">
        <v>25</v>
      </c>
      <c r="G19" s="19" t="s">
        <v>29</v>
      </c>
      <c r="H19" s="4">
        <v>2</v>
      </c>
      <c r="I19" s="4">
        <v>8.1669999999999998</v>
      </c>
      <c r="J19" s="4">
        <v>0</v>
      </c>
      <c r="K19" s="5">
        <f t="shared" si="5"/>
        <v>10.167</v>
      </c>
      <c r="L19" s="4">
        <v>2</v>
      </c>
      <c r="M19" s="4">
        <v>8.0329999999999995</v>
      </c>
      <c r="N19" s="4">
        <v>0</v>
      </c>
      <c r="O19" s="5">
        <f t="shared" si="6"/>
        <v>10.032999999999999</v>
      </c>
      <c r="P19" s="4">
        <v>3</v>
      </c>
      <c r="Q19" s="4">
        <v>7.4329999999999998</v>
      </c>
      <c r="R19" s="4">
        <v>0</v>
      </c>
      <c r="S19" s="5">
        <f t="shared" si="7"/>
        <v>10.433</v>
      </c>
      <c r="T19" s="4">
        <v>0</v>
      </c>
      <c r="U19" s="4">
        <v>0</v>
      </c>
      <c r="V19" s="4">
        <v>0</v>
      </c>
      <c r="W19" s="5">
        <f t="shared" si="8"/>
        <v>0</v>
      </c>
      <c r="X19" s="5">
        <f t="shared" si="9"/>
        <v>30.632999999999999</v>
      </c>
      <c r="Z19">
        <f>X21</f>
        <v>128.43099999999998</v>
      </c>
      <c r="AA19" t="str">
        <f>D15</f>
        <v>Gymnastický klub Vítkovice, z.s. B</v>
      </c>
      <c r="AB19">
        <v>5</v>
      </c>
    </row>
    <row r="20" spans="1:29" x14ac:dyDescent="0.25">
      <c r="B20">
        <v>303069</v>
      </c>
      <c r="C20">
        <v>7791</v>
      </c>
      <c r="D20" t="s">
        <v>85</v>
      </c>
      <c r="E20">
        <v>2011</v>
      </c>
      <c r="F20" s="19" t="s">
        <v>25</v>
      </c>
      <c r="G20" s="19" t="s">
        <v>29</v>
      </c>
      <c r="H20" s="4">
        <v>2</v>
      </c>
      <c r="I20" s="4">
        <v>8.4329999999999998</v>
      </c>
      <c r="J20" s="4">
        <v>0</v>
      </c>
      <c r="K20" s="5">
        <f t="shared" si="5"/>
        <v>10.433</v>
      </c>
      <c r="L20" s="4">
        <v>2</v>
      </c>
      <c r="M20" s="4">
        <v>7.0330000000000004</v>
      </c>
      <c r="N20" s="4">
        <v>0</v>
      </c>
      <c r="O20" s="5">
        <f t="shared" si="6"/>
        <v>9.0330000000000013</v>
      </c>
      <c r="P20" s="4">
        <v>0</v>
      </c>
      <c r="Q20" s="4">
        <v>0</v>
      </c>
      <c r="R20" s="4">
        <v>0</v>
      </c>
      <c r="S20" s="5">
        <f t="shared" si="7"/>
        <v>0</v>
      </c>
      <c r="T20" s="4">
        <v>3.4</v>
      </c>
      <c r="U20" s="4">
        <v>8.15</v>
      </c>
      <c r="V20" s="4">
        <v>0</v>
      </c>
      <c r="W20" s="5">
        <f t="shared" si="8"/>
        <v>11.55</v>
      </c>
      <c r="X20" s="5">
        <f t="shared" si="9"/>
        <v>31.016000000000002</v>
      </c>
      <c r="Z20">
        <f>X21</f>
        <v>128.43099999999998</v>
      </c>
      <c r="AA20" t="str">
        <f>D15</f>
        <v>Gymnastický klub Vítkovice, z.s. B</v>
      </c>
      <c r="AB20">
        <v>6</v>
      </c>
      <c r="AC20" t="s">
        <v>86</v>
      </c>
    </row>
    <row r="21" spans="1:29" x14ac:dyDescent="0.25">
      <c r="A21" s="18"/>
      <c r="B21" s="5"/>
      <c r="C21" s="5"/>
      <c r="D21" s="5" t="s">
        <v>30</v>
      </c>
      <c r="E21" s="5"/>
      <c r="F21" s="22"/>
      <c r="G21" s="22"/>
      <c r="H21" s="5"/>
      <c r="I21" s="5"/>
      <c r="J21" s="5">
        <v>0</v>
      </c>
      <c r="K21" s="5">
        <f>LARGE(K16:K20,3)+LARGE(K16:K20,2)+LARGE(K16:K20,1)-J21</f>
        <v>31.133000000000003</v>
      </c>
      <c r="L21" s="5"/>
      <c r="M21" s="5"/>
      <c r="N21" s="5">
        <v>0</v>
      </c>
      <c r="O21" s="5">
        <f>LARGE(O16:O20,3)+LARGE(O16:O20,2)+LARGE(O16:O20,1)-N21</f>
        <v>30.698999999999998</v>
      </c>
      <c r="P21" s="5"/>
      <c r="Q21" s="5"/>
      <c r="R21" s="5">
        <v>0</v>
      </c>
      <c r="S21" s="5">
        <f>LARGE(S16:S20,3)+LARGE(S16:S20,2)+LARGE(S16:S20,1)-R21</f>
        <v>32.098999999999997</v>
      </c>
      <c r="T21" s="5"/>
      <c r="U21" s="5"/>
      <c r="V21" s="5">
        <v>0</v>
      </c>
      <c r="W21" s="5">
        <f>LARGE(W16:W20,3)+LARGE(W16:W20,2)+LARGE(W16:W20,1)-V21</f>
        <v>34.5</v>
      </c>
      <c r="X21" s="5">
        <f t="shared" si="9"/>
        <v>128.43099999999998</v>
      </c>
      <c r="Z21">
        <f>X21</f>
        <v>128.43099999999998</v>
      </c>
      <c r="AA21" t="str">
        <f>D15</f>
        <v>Gymnastický klub Vítkovice, z.s. B</v>
      </c>
      <c r="AB21">
        <v>8</v>
      </c>
    </row>
    <row r="22" spans="1:29" x14ac:dyDescent="0.25">
      <c r="A22" s="17">
        <v>3</v>
      </c>
      <c r="B22" s="3">
        <v>4080</v>
      </c>
      <c r="C22" s="3">
        <v>5382</v>
      </c>
      <c r="D22" s="3" t="s">
        <v>52</v>
      </c>
      <c r="E22" s="3"/>
      <c r="F22" s="20"/>
      <c r="G22" s="20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>
        <f>X26</f>
        <v>124.898</v>
      </c>
      <c r="AA22" t="str">
        <f>D22</f>
        <v>Tělocvičná jednota Sokol Kopřivnice</v>
      </c>
      <c r="AB22">
        <v>1</v>
      </c>
    </row>
    <row r="23" spans="1:29" x14ac:dyDescent="0.25">
      <c r="B23">
        <v>165987</v>
      </c>
      <c r="C23">
        <v>5382</v>
      </c>
      <c r="D23" t="s">
        <v>95</v>
      </c>
      <c r="E23">
        <v>2010</v>
      </c>
      <c r="F23" s="19" t="s">
        <v>54</v>
      </c>
      <c r="G23" s="19" t="s">
        <v>96</v>
      </c>
      <c r="H23" s="4">
        <v>2.8</v>
      </c>
      <c r="I23" s="4">
        <v>8.5670000000000002</v>
      </c>
      <c r="J23" s="4">
        <v>0</v>
      </c>
      <c r="K23" s="5">
        <f t="shared" ref="K23:K25" si="10">H23+I23-J23</f>
        <v>11.367000000000001</v>
      </c>
      <c r="L23" s="4">
        <v>2.1</v>
      </c>
      <c r="M23" s="4">
        <v>7.9660000000000002</v>
      </c>
      <c r="N23" s="4">
        <v>0</v>
      </c>
      <c r="O23" s="5">
        <f t="shared" ref="O23:O25" si="11">L23+M23-N23</f>
        <v>10.066000000000001</v>
      </c>
      <c r="P23" s="4">
        <v>3.2</v>
      </c>
      <c r="Q23" s="4">
        <v>7.6</v>
      </c>
      <c r="R23" s="4">
        <v>0</v>
      </c>
      <c r="S23" s="5">
        <f t="shared" ref="S23:S25" si="12">P23+Q23-R23</f>
        <v>10.8</v>
      </c>
      <c r="T23" s="4">
        <v>3.4</v>
      </c>
      <c r="U23" s="4">
        <v>8.35</v>
      </c>
      <c r="V23" s="4">
        <v>0</v>
      </c>
      <c r="W23" s="5">
        <f t="shared" ref="W23:W25" si="13">T23+U23-V23</f>
        <v>11.75</v>
      </c>
      <c r="X23" s="5">
        <f t="shared" ref="X23:X26" si="14">K23+O23+S23+W23</f>
        <v>43.983000000000004</v>
      </c>
      <c r="Z23">
        <f>X26</f>
        <v>124.898</v>
      </c>
      <c r="AA23" t="str">
        <f>D22</f>
        <v>Tělocvičná jednota Sokol Kopřivnice</v>
      </c>
      <c r="AB23">
        <v>2</v>
      </c>
    </row>
    <row r="24" spans="1:29" x14ac:dyDescent="0.25">
      <c r="B24">
        <v>973979</v>
      </c>
      <c r="C24">
        <v>5382</v>
      </c>
      <c r="D24" t="s">
        <v>97</v>
      </c>
      <c r="E24">
        <v>2011</v>
      </c>
      <c r="F24" s="19" t="s">
        <v>54</v>
      </c>
      <c r="G24" s="19" t="s">
        <v>96</v>
      </c>
      <c r="H24" s="4">
        <v>2</v>
      </c>
      <c r="I24" s="4">
        <v>8.7669999999999995</v>
      </c>
      <c r="J24" s="4">
        <v>0</v>
      </c>
      <c r="K24" s="5">
        <f t="shared" si="10"/>
        <v>10.766999999999999</v>
      </c>
      <c r="L24" s="4">
        <v>2.1</v>
      </c>
      <c r="M24" s="4">
        <v>6.5659999999999998</v>
      </c>
      <c r="N24" s="4">
        <v>0</v>
      </c>
      <c r="O24" s="5">
        <f t="shared" si="11"/>
        <v>8.6660000000000004</v>
      </c>
      <c r="P24" s="4">
        <v>3.3</v>
      </c>
      <c r="Q24" s="4">
        <v>6.8330000000000002</v>
      </c>
      <c r="R24" s="4">
        <v>0</v>
      </c>
      <c r="S24" s="5">
        <f t="shared" si="12"/>
        <v>10.132999999999999</v>
      </c>
      <c r="T24" s="4">
        <v>3.3</v>
      </c>
      <c r="U24" s="4">
        <v>7.4</v>
      </c>
      <c r="V24" s="4">
        <v>0</v>
      </c>
      <c r="W24" s="5">
        <f t="shared" si="13"/>
        <v>10.7</v>
      </c>
      <c r="X24" s="5">
        <f t="shared" si="14"/>
        <v>40.265999999999998</v>
      </c>
      <c r="Z24">
        <f>X26</f>
        <v>124.898</v>
      </c>
      <c r="AA24" t="str">
        <f>D22</f>
        <v>Tělocvičná jednota Sokol Kopřivnice</v>
      </c>
      <c r="AB24">
        <v>3</v>
      </c>
    </row>
    <row r="25" spans="1:29" x14ac:dyDescent="0.25">
      <c r="B25">
        <v>432317</v>
      </c>
      <c r="C25">
        <v>5382</v>
      </c>
      <c r="D25" t="s">
        <v>98</v>
      </c>
      <c r="E25">
        <v>2010</v>
      </c>
      <c r="F25" s="19" t="s">
        <v>54</v>
      </c>
      <c r="G25" s="19" t="s">
        <v>96</v>
      </c>
      <c r="H25" s="4">
        <v>2</v>
      </c>
      <c r="I25" s="4">
        <v>8</v>
      </c>
      <c r="J25" s="4">
        <v>0</v>
      </c>
      <c r="K25" s="5">
        <f t="shared" si="10"/>
        <v>10</v>
      </c>
      <c r="L25" s="4">
        <v>2.2000000000000002</v>
      </c>
      <c r="M25" s="4">
        <v>6.8330000000000002</v>
      </c>
      <c r="N25" s="4">
        <v>0</v>
      </c>
      <c r="O25" s="5">
        <f t="shared" si="11"/>
        <v>9.0330000000000013</v>
      </c>
      <c r="P25" s="4">
        <v>3</v>
      </c>
      <c r="Q25" s="4">
        <v>7.766</v>
      </c>
      <c r="R25" s="4">
        <v>0</v>
      </c>
      <c r="S25" s="5">
        <f t="shared" si="12"/>
        <v>10.766</v>
      </c>
      <c r="T25" s="4">
        <v>3.7</v>
      </c>
      <c r="U25" s="4">
        <v>7.15</v>
      </c>
      <c r="V25" s="4">
        <v>0</v>
      </c>
      <c r="W25" s="5">
        <f t="shared" si="13"/>
        <v>10.850000000000001</v>
      </c>
      <c r="X25" s="5">
        <f t="shared" si="14"/>
        <v>40.649000000000001</v>
      </c>
      <c r="Z25">
        <f>X26</f>
        <v>124.898</v>
      </c>
      <c r="AA25" t="str">
        <f>D22</f>
        <v>Tělocvičná jednota Sokol Kopřivnice</v>
      </c>
      <c r="AB25">
        <v>4</v>
      </c>
    </row>
    <row r="26" spans="1:29" x14ac:dyDescent="0.25">
      <c r="A26" s="18"/>
      <c r="B26" s="5"/>
      <c r="C26" s="5"/>
      <c r="D26" s="5" t="s">
        <v>30</v>
      </c>
      <c r="E26" s="5"/>
      <c r="F26" s="22"/>
      <c r="G26" s="22"/>
      <c r="H26" s="5"/>
      <c r="I26" s="5"/>
      <c r="J26" s="5">
        <v>0</v>
      </c>
      <c r="K26" s="5">
        <f>LARGE(K23:K25,3)+LARGE(K23:K25,2)+LARGE(K23:K25,1)-J26</f>
        <v>32.134</v>
      </c>
      <c r="L26" s="5"/>
      <c r="M26" s="5"/>
      <c r="N26" s="5">
        <v>0</v>
      </c>
      <c r="O26" s="5">
        <f>LARGE(O23:O25,3)+LARGE(O23:O25,2)+LARGE(O23:O25,1)-N26</f>
        <v>27.765000000000001</v>
      </c>
      <c r="P26" s="5"/>
      <c r="Q26" s="5"/>
      <c r="R26" s="5">
        <v>0</v>
      </c>
      <c r="S26" s="5">
        <f>LARGE(S23:S25,3)+LARGE(S23:S25,2)+LARGE(S23:S25,1)-R26</f>
        <v>31.699000000000002</v>
      </c>
      <c r="T26" s="5"/>
      <c r="U26" s="5"/>
      <c r="V26" s="5">
        <v>0</v>
      </c>
      <c r="W26" s="5">
        <f>LARGE(W23:W25,3)+LARGE(W23:W25,2)+LARGE(W23:W25,1)-V26</f>
        <v>33.299999999999997</v>
      </c>
      <c r="X26" s="5">
        <f t="shared" si="14"/>
        <v>124.898</v>
      </c>
      <c r="Z26">
        <f>X26</f>
        <v>124.898</v>
      </c>
      <c r="AA26" t="str">
        <f>D22</f>
        <v>Tělocvičná jednota Sokol Kopřivnice</v>
      </c>
      <c r="AB26">
        <v>8</v>
      </c>
    </row>
    <row r="27" spans="1:29" x14ac:dyDescent="0.25">
      <c r="A27" s="17">
        <v>4</v>
      </c>
      <c r="B27" s="3">
        <v>4200</v>
      </c>
      <c r="C27" s="3">
        <v>7791</v>
      </c>
      <c r="D27" s="3" t="s">
        <v>37</v>
      </c>
      <c r="E27" s="3"/>
      <c r="F27" s="20"/>
      <c r="G27" s="20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>
        <f>X32</f>
        <v>122.61499999999999</v>
      </c>
      <c r="AA27" t="str">
        <f>D27</f>
        <v>Gymnastický klub Vítkovice, z.s. C</v>
      </c>
      <c r="AB27">
        <v>1</v>
      </c>
    </row>
    <row r="28" spans="1:29" x14ac:dyDescent="0.25">
      <c r="B28">
        <v>495860</v>
      </c>
      <c r="C28">
        <v>7791</v>
      </c>
      <c r="D28" t="s">
        <v>87</v>
      </c>
      <c r="E28">
        <v>2010</v>
      </c>
      <c r="F28" s="19" t="s">
        <v>25</v>
      </c>
      <c r="G28" s="19" t="s">
        <v>81</v>
      </c>
      <c r="H28" s="4">
        <v>2</v>
      </c>
      <c r="I28" s="4">
        <v>8.5329999999999995</v>
      </c>
      <c r="J28" s="4">
        <v>0</v>
      </c>
      <c r="K28" s="5">
        <f t="shared" ref="K28:K31" si="15">H28+I28-J28</f>
        <v>10.532999999999999</v>
      </c>
      <c r="L28" s="4">
        <v>2</v>
      </c>
      <c r="M28" s="4">
        <v>7.4329999999999998</v>
      </c>
      <c r="N28" s="4">
        <v>0</v>
      </c>
      <c r="O28" s="5">
        <f t="shared" ref="O28:O31" si="16">L28+M28-N28</f>
        <v>9.4329999999999998</v>
      </c>
      <c r="P28" s="4">
        <v>2.6</v>
      </c>
      <c r="Q28" s="4">
        <v>5.2</v>
      </c>
      <c r="R28" s="4">
        <v>0.1</v>
      </c>
      <c r="S28" s="5">
        <f t="shared" ref="S28:S31" si="17">P28+Q28-R28</f>
        <v>7.7000000000000011</v>
      </c>
      <c r="T28" s="4">
        <v>3.3</v>
      </c>
      <c r="U28" s="4">
        <v>7.85</v>
      </c>
      <c r="V28" s="4">
        <v>0</v>
      </c>
      <c r="W28" s="5">
        <f t="shared" ref="W28:W31" si="18">T28+U28-V28</f>
        <v>11.149999999999999</v>
      </c>
      <c r="X28" s="5">
        <f t="shared" ref="X28:X32" si="19">K28+O28+S28+W28</f>
        <v>38.816000000000003</v>
      </c>
      <c r="Z28">
        <f>X32</f>
        <v>122.61499999999999</v>
      </c>
      <c r="AA28" t="str">
        <f>D27</f>
        <v>Gymnastický klub Vítkovice, z.s. C</v>
      </c>
      <c r="AB28">
        <v>2</v>
      </c>
    </row>
    <row r="29" spans="1:29" x14ac:dyDescent="0.25">
      <c r="B29">
        <v>901091</v>
      </c>
      <c r="C29">
        <v>7791</v>
      </c>
      <c r="D29" t="s">
        <v>88</v>
      </c>
      <c r="E29">
        <v>2012</v>
      </c>
      <c r="F29" s="19" t="s">
        <v>25</v>
      </c>
      <c r="G29" s="19" t="s">
        <v>33</v>
      </c>
      <c r="H29" s="4">
        <v>2</v>
      </c>
      <c r="I29" s="4">
        <v>8.6</v>
      </c>
      <c r="J29" s="4">
        <v>0</v>
      </c>
      <c r="K29" s="5">
        <f t="shared" si="15"/>
        <v>10.6</v>
      </c>
      <c r="L29" s="4">
        <v>2</v>
      </c>
      <c r="M29" s="4">
        <v>7.1</v>
      </c>
      <c r="N29" s="4">
        <v>0</v>
      </c>
      <c r="O29" s="5">
        <f t="shared" si="16"/>
        <v>9.1</v>
      </c>
      <c r="P29" s="4">
        <v>3.1</v>
      </c>
      <c r="Q29" s="4">
        <v>7.5</v>
      </c>
      <c r="R29" s="4">
        <v>0</v>
      </c>
      <c r="S29" s="5">
        <f t="shared" si="17"/>
        <v>10.6</v>
      </c>
      <c r="T29" s="4">
        <v>3</v>
      </c>
      <c r="U29" s="4">
        <v>8</v>
      </c>
      <c r="V29" s="4">
        <v>0</v>
      </c>
      <c r="W29" s="5">
        <f t="shared" si="18"/>
        <v>11</v>
      </c>
      <c r="X29" s="5">
        <f t="shared" si="19"/>
        <v>41.3</v>
      </c>
      <c r="Z29">
        <f>X32</f>
        <v>122.61499999999999</v>
      </c>
      <c r="AA29" t="str">
        <f>D27</f>
        <v>Gymnastický klub Vítkovice, z.s. C</v>
      </c>
      <c r="AB29">
        <v>3</v>
      </c>
    </row>
    <row r="30" spans="1:29" x14ac:dyDescent="0.25">
      <c r="B30">
        <v>311015</v>
      </c>
      <c r="C30">
        <v>7791</v>
      </c>
      <c r="D30" t="s">
        <v>89</v>
      </c>
      <c r="E30">
        <v>2011</v>
      </c>
      <c r="F30" s="19" t="s">
        <v>25</v>
      </c>
      <c r="G30" s="19" t="s">
        <v>81</v>
      </c>
      <c r="H30" s="4">
        <v>2</v>
      </c>
      <c r="I30" s="4">
        <v>8.1</v>
      </c>
      <c r="J30" s="4">
        <v>0</v>
      </c>
      <c r="K30" s="5">
        <f t="shared" si="15"/>
        <v>10.1</v>
      </c>
      <c r="L30" s="4">
        <v>1.5</v>
      </c>
      <c r="M30" s="4">
        <v>7.133</v>
      </c>
      <c r="N30" s="4">
        <v>0</v>
      </c>
      <c r="O30" s="5">
        <f t="shared" si="16"/>
        <v>8.6329999999999991</v>
      </c>
      <c r="P30" s="4">
        <v>3.1</v>
      </c>
      <c r="Q30" s="4">
        <v>7.133</v>
      </c>
      <c r="R30" s="4">
        <v>0</v>
      </c>
      <c r="S30" s="5">
        <f t="shared" si="17"/>
        <v>10.233000000000001</v>
      </c>
      <c r="T30" s="4">
        <v>3.1</v>
      </c>
      <c r="U30" s="4">
        <v>6.3</v>
      </c>
      <c r="V30" s="4">
        <v>0</v>
      </c>
      <c r="W30" s="5">
        <f t="shared" si="18"/>
        <v>9.4</v>
      </c>
      <c r="X30" s="5">
        <f t="shared" si="19"/>
        <v>38.366</v>
      </c>
      <c r="Z30">
        <f>X32</f>
        <v>122.61499999999999</v>
      </c>
      <c r="AA30" t="str">
        <f>D27</f>
        <v>Gymnastický klub Vítkovice, z.s. C</v>
      </c>
      <c r="AB30">
        <v>4</v>
      </c>
      <c r="AC30" t="s">
        <v>90</v>
      </c>
    </row>
    <row r="31" spans="1:29" x14ac:dyDescent="0.25">
      <c r="B31">
        <v>935210</v>
      </c>
      <c r="C31">
        <v>7791</v>
      </c>
      <c r="D31" t="s">
        <v>91</v>
      </c>
      <c r="E31">
        <v>2011</v>
      </c>
      <c r="F31" s="19" t="s">
        <v>25</v>
      </c>
      <c r="G31" s="19" t="s">
        <v>81</v>
      </c>
      <c r="H31" s="4">
        <v>2</v>
      </c>
      <c r="I31" s="4">
        <v>8.5</v>
      </c>
      <c r="J31" s="4">
        <v>0</v>
      </c>
      <c r="K31" s="5">
        <f t="shared" si="15"/>
        <v>10.5</v>
      </c>
      <c r="L31" s="4">
        <v>2.1</v>
      </c>
      <c r="M31" s="4">
        <v>7.2329999999999997</v>
      </c>
      <c r="N31" s="4">
        <v>0</v>
      </c>
      <c r="O31" s="5">
        <f t="shared" si="16"/>
        <v>9.3330000000000002</v>
      </c>
      <c r="P31" s="4">
        <v>3.2</v>
      </c>
      <c r="Q31" s="4">
        <v>6.0330000000000004</v>
      </c>
      <c r="R31" s="4">
        <v>0</v>
      </c>
      <c r="S31" s="5">
        <f t="shared" si="17"/>
        <v>9.2330000000000005</v>
      </c>
      <c r="T31" s="4">
        <v>3.2</v>
      </c>
      <c r="U31" s="4">
        <v>7.7</v>
      </c>
      <c r="V31" s="4">
        <v>0</v>
      </c>
      <c r="W31" s="5">
        <f t="shared" si="18"/>
        <v>10.9</v>
      </c>
      <c r="X31" s="5">
        <f t="shared" si="19"/>
        <v>39.966000000000001</v>
      </c>
      <c r="Z31">
        <f>X32</f>
        <v>122.61499999999999</v>
      </c>
      <c r="AA31" t="str">
        <f>D27</f>
        <v>Gymnastický klub Vítkovice, z.s. C</v>
      </c>
      <c r="AB31">
        <v>5</v>
      </c>
      <c r="AC31" t="s">
        <v>90</v>
      </c>
    </row>
    <row r="32" spans="1:29" x14ac:dyDescent="0.25">
      <c r="A32" s="18"/>
      <c r="B32" s="5"/>
      <c r="C32" s="5"/>
      <c r="D32" s="5" t="s">
        <v>30</v>
      </c>
      <c r="E32" s="5"/>
      <c r="F32" s="22"/>
      <c r="G32" s="22"/>
      <c r="H32" s="5"/>
      <c r="I32" s="5"/>
      <c r="J32" s="5">
        <v>0</v>
      </c>
      <c r="K32" s="5">
        <f>LARGE(K28:K31,3)+LARGE(K28:K31,2)+LARGE(K28:K31,1)-J32</f>
        <v>31.633000000000003</v>
      </c>
      <c r="L32" s="5"/>
      <c r="M32" s="5"/>
      <c r="N32" s="5">
        <v>0</v>
      </c>
      <c r="O32" s="5">
        <f>LARGE(O28:O31,3)+LARGE(O28:O31,2)+LARGE(O28:O31,1)-N32</f>
        <v>27.866</v>
      </c>
      <c r="P32" s="5"/>
      <c r="Q32" s="5"/>
      <c r="R32" s="5">
        <v>0</v>
      </c>
      <c r="S32" s="5">
        <f>LARGE(S28:S31,3)+LARGE(S28:S31,2)+LARGE(S28:S31,1)-R32</f>
        <v>30.066000000000003</v>
      </c>
      <c r="T32" s="5"/>
      <c r="U32" s="5"/>
      <c r="V32" s="5">
        <v>0</v>
      </c>
      <c r="W32" s="5">
        <f>LARGE(W28:W31,3)+LARGE(W28:W31,2)+LARGE(W28:W31,1)-V32</f>
        <v>33.049999999999997</v>
      </c>
      <c r="X32" s="5">
        <f t="shared" si="19"/>
        <v>122.61499999999999</v>
      </c>
      <c r="Z32">
        <f>X32</f>
        <v>122.61499999999999</v>
      </c>
      <c r="AA32" t="str">
        <f>D27</f>
        <v>Gymnastický klub Vítkovice, z.s. C</v>
      </c>
      <c r="AB32">
        <v>8</v>
      </c>
    </row>
    <row r="33" spans="1:28" x14ac:dyDescent="0.25">
      <c r="A33" s="17">
        <v>5</v>
      </c>
      <c r="B33" s="3">
        <v>4006</v>
      </c>
      <c r="C33" s="3">
        <v>4905</v>
      </c>
      <c r="D33" s="3" t="s">
        <v>63</v>
      </c>
      <c r="E33" s="3"/>
      <c r="F33" s="20"/>
      <c r="G33" s="20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>
        <f>X38</f>
        <v>120.56500000000001</v>
      </c>
      <c r="AA33" t="str">
        <f>D33</f>
        <v>TJ Frenštát pod Radhoštěm, spolek</v>
      </c>
      <c r="AB33">
        <v>1</v>
      </c>
    </row>
    <row r="34" spans="1:28" x14ac:dyDescent="0.25">
      <c r="B34">
        <v>131224</v>
      </c>
      <c r="C34">
        <v>4905</v>
      </c>
      <c r="D34" t="s">
        <v>104</v>
      </c>
      <c r="E34">
        <v>2011</v>
      </c>
      <c r="F34" s="19" t="s">
        <v>65</v>
      </c>
      <c r="G34" s="19" t="s">
        <v>69</v>
      </c>
      <c r="H34" s="4">
        <v>2</v>
      </c>
      <c r="I34" s="4">
        <v>8.4</v>
      </c>
      <c r="J34" s="4">
        <v>0</v>
      </c>
      <c r="K34" s="5">
        <f t="shared" ref="K34:K37" si="20">H34+I34-J34</f>
        <v>10.4</v>
      </c>
      <c r="L34" s="4">
        <v>2</v>
      </c>
      <c r="M34" s="4">
        <v>7.4329999999999998</v>
      </c>
      <c r="N34" s="4">
        <v>0</v>
      </c>
      <c r="O34" s="5">
        <f t="shared" ref="O34:O37" si="21">L34+M34-N34</f>
        <v>9.4329999999999998</v>
      </c>
      <c r="P34" s="4">
        <v>2.6</v>
      </c>
      <c r="Q34" s="4">
        <v>5.4660000000000002</v>
      </c>
      <c r="R34" s="4">
        <v>0</v>
      </c>
      <c r="S34" s="5">
        <f t="shared" ref="S34:S37" si="22">P34+Q34-R34</f>
        <v>8.0660000000000007</v>
      </c>
      <c r="T34" s="4">
        <v>3.1</v>
      </c>
      <c r="U34" s="4">
        <v>6.9</v>
      </c>
      <c r="V34" s="4">
        <v>0</v>
      </c>
      <c r="W34" s="5">
        <f t="shared" ref="W34:W37" si="23">T34+U34-V34</f>
        <v>10</v>
      </c>
      <c r="X34" s="5">
        <f t="shared" ref="X34:X38" si="24">K34+O34+S34+W34</f>
        <v>37.899000000000001</v>
      </c>
      <c r="Z34">
        <f>X38</f>
        <v>120.56500000000001</v>
      </c>
      <c r="AA34" t="str">
        <f>D33</f>
        <v>TJ Frenštát pod Radhoštěm, spolek</v>
      </c>
      <c r="AB34">
        <v>2</v>
      </c>
    </row>
    <row r="35" spans="1:28" x14ac:dyDescent="0.25">
      <c r="B35">
        <v>901104</v>
      </c>
      <c r="C35">
        <v>4905</v>
      </c>
      <c r="D35" t="s">
        <v>105</v>
      </c>
      <c r="E35">
        <v>2009</v>
      </c>
      <c r="F35" s="19" t="s">
        <v>65</v>
      </c>
      <c r="G35" s="19" t="s">
        <v>69</v>
      </c>
      <c r="H35" s="4">
        <v>2</v>
      </c>
      <c r="I35" s="4">
        <v>8.5329999999999995</v>
      </c>
      <c r="J35" s="4">
        <v>0</v>
      </c>
      <c r="K35" s="5">
        <f t="shared" si="20"/>
        <v>10.532999999999999</v>
      </c>
      <c r="L35" s="4">
        <v>2.1</v>
      </c>
      <c r="M35" s="4">
        <v>8</v>
      </c>
      <c r="N35" s="4">
        <v>0</v>
      </c>
      <c r="O35" s="5">
        <f t="shared" si="21"/>
        <v>10.1</v>
      </c>
      <c r="P35" s="4">
        <v>3</v>
      </c>
      <c r="Q35" s="4">
        <v>6.6</v>
      </c>
      <c r="R35" s="4">
        <v>0.1</v>
      </c>
      <c r="S35" s="5">
        <f t="shared" si="22"/>
        <v>9.5</v>
      </c>
      <c r="T35" s="4">
        <v>3.2</v>
      </c>
      <c r="U35" s="4">
        <v>7.45</v>
      </c>
      <c r="V35" s="4">
        <v>0</v>
      </c>
      <c r="W35" s="5">
        <f t="shared" si="23"/>
        <v>10.65</v>
      </c>
      <c r="X35" s="5">
        <f t="shared" si="24"/>
        <v>40.783000000000001</v>
      </c>
      <c r="Z35">
        <f>X38</f>
        <v>120.56500000000001</v>
      </c>
      <c r="AA35" t="str">
        <f>D33</f>
        <v>TJ Frenštát pod Radhoštěm, spolek</v>
      </c>
      <c r="AB35">
        <v>3</v>
      </c>
    </row>
    <row r="36" spans="1:28" x14ac:dyDescent="0.25">
      <c r="B36">
        <v>231607</v>
      </c>
      <c r="C36">
        <v>4905</v>
      </c>
      <c r="D36" t="s">
        <v>106</v>
      </c>
      <c r="E36">
        <v>2010</v>
      </c>
      <c r="F36" s="19" t="s">
        <v>65</v>
      </c>
      <c r="G36" s="19" t="s">
        <v>69</v>
      </c>
      <c r="H36" s="4">
        <v>2</v>
      </c>
      <c r="I36" s="4">
        <v>8</v>
      </c>
      <c r="J36" s="4">
        <v>0</v>
      </c>
      <c r="K36" s="5">
        <f t="shared" si="20"/>
        <v>10</v>
      </c>
      <c r="L36" s="4">
        <v>2.1</v>
      </c>
      <c r="M36" s="4">
        <v>7.5</v>
      </c>
      <c r="N36" s="4">
        <v>0</v>
      </c>
      <c r="O36" s="5">
        <f t="shared" si="21"/>
        <v>9.6</v>
      </c>
      <c r="P36" s="4">
        <v>3.1</v>
      </c>
      <c r="Q36" s="4">
        <v>6.4329999999999998</v>
      </c>
      <c r="R36" s="4">
        <v>0</v>
      </c>
      <c r="S36" s="5">
        <f t="shared" si="22"/>
        <v>9.5329999999999995</v>
      </c>
      <c r="T36" s="4">
        <v>2.6</v>
      </c>
      <c r="U36" s="4">
        <v>7.15</v>
      </c>
      <c r="V36" s="4">
        <v>0</v>
      </c>
      <c r="W36" s="5">
        <f t="shared" si="23"/>
        <v>9.75</v>
      </c>
      <c r="X36" s="5">
        <f t="shared" si="24"/>
        <v>38.883000000000003</v>
      </c>
      <c r="Z36">
        <f>X38</f>
        <v>120.56500000000001</v>
      </c>
      <c r="AA36" t="str">
        <f>D33</f>
        <v>TJ Frenštát pod Radhoštěm, spolek</v>
      </c>
      <c r="AB36">
        <v>4</v>
      </c>
    </row>
    <row r="37" spans="1:28" x14ac:dyDescent="0.25">
      <c r="B37">
        <v>303185</v>
      </c>
      <c r="C37">
        <v>4905</v>
      </c>
      <c r="D37" t="s">
        <v>107</v>
      </c>
      <c r="E37">
        <v>2009</v>
      </c>
      <c r="F37" s="19" t="s">
        <v>65</v>
      </c>
      <c r="G37" s="19" t="s">
        <v>108</v>
      </c>
      <c r="H37" s="4">
        <v>2</v>
      </c>
      <c r="I37" s="4">
        <v>8.1329999999999991</v>
      </c>
      <c r="J37" s="4">
        <v>0</v>
      </c>
      <c r="K37" s="5">
        <f t="shared" si="20"/>
        <v>10.132999999999999</v>
      </c>
      <c r="L37" s="4">
        <v>2.1</v>
      </c>
      <c r="M37" s="4">
        <v>7.8659999999999997</v>
      </c>
      <c r="N37" s="4">
        <v>0</v>
      </c>
      <c r="O37" s="5">
        <f t="shared" si="21"/>
        <v>9.9659999999999993</v>
      </c>
      <c r="P37" s="4">
        <v>2.6</v>
      </c>
      <c r="Q37" s="4">
        <v>7</v>
      </c>
      <c r="R37" s="4">
        <v>0</v>
      </c>
      <c r="S37" s="5">
        <f t="shared" si="22"/>
        <v>9.6</v>
      </c>
      <c r="T37" s="4">
        <v>3</v>
      </c>
      <c r="U37" s="4">
        <v>7.55</v>
      </c>
      <c r="V37" s="4">
        <v>0</v>
      </c>
      <c r="W37" s="5">
        <f t="shared" si="23"/>
        <v>10.55</v>
      </c>
      <c r="X37" s="5">
        <f t="shared" si="24"/>
        <v>40.248999999999995</v>
      </c>
      <c r="Z37">
        <f>X38</f>
        <v>120.56500000000001</v>
      </c>
      <c r="AA37" t="str">
        <f>D33</f>
        <v>TJ Frenštát pod Radhoštěm, spolek</v>
      </c>
      <c r="AB37">
        <v>5</v>
      </c>
    </row>
    <row r="38" spans="1:28" x14ac:dyDescent="0.25">
      <c r="A38" s="18"/>
      <c r="B38" s="5"/>
      <c r="C38" s="5"/>
      <c r="D38" s="5" t="s">
        <v>30</v>
      </c>
      <c r="E38" s="5"/>
      <c r="F38" s="22"/>
      <c r="G38" s="22"/>
      <c r="H38" s="5"/>
      <c r="I38" s="5"/>
      <c r="J38" s="5">
        <v>0</v>
      </c>
      <c r="K38" s="5">
        <f>LARGE(K34:K37,3)+LARGE(K34:K37,2)+LARGE(K34:K37,1)-J38</f>
        <v>31.066000000000003</v>
      </c>
      <c r="L38" s="5"/>
      <c r="M38" s="5"/>
      <c r="N38" s="5">
        <v>0</v>
      </c>
      <c r="O38" s="5">
        <f>LARGE(O34:O37,3)+LARGE(O34:O37,2)+LARGE(O34:O37,1)-N38</f>
        <v>29.665999999999997</v>
      </c>
      <c r="P38" s="5"/>
      <c r="Q38" s="5"/>
      <c r="R38" s="5">
        <v>0</v>
      </c>
      <c r="S38" s="5">
        <f>LARGE(S34:S37,3)+LARGE(S34:S37,2)+LARGE(S34:S37,1)-R38</f>
        <v>28.633000000000003</v>
      </c>
      <c r="T38" s="5"/>
      <c r="U38" s="5"/>
      <c r="V38" s="5">
        <v>0</v>
      </c>
      <c r="W38" s="5">
        <f>LARGE(W34:W37,3)+LARGE(W34:W37,2)+LARGE(W34:W37,1)-V38</f>
        <v>31.200000000000003</v>
      </c>
      <c r="X38" s="5">
        <f t="shared" si="24"/>
        <v>120.56500000000001</v>
      </c>
      <c r="Z38">
        <f>X38</f>
        <v>120.56500000000001</v>
      </c>
      <c r="AA38" t="str">
        <f>D33</f>
        <v>TJ Frenštát pod Radhoštěm, spolek</v>
      </c>
      <c r="AB38">
        <v>8</v>
      </c>
    </row>
    <row r="39" spans="1:28" x14ac:dyDescent="0.25">
      <c r="A39" s="17">
        <v>6</v>
      </c>
      <c r="B39" s="3">
        <v>4083</v>
      </c>
      <c r="C39" s="3">
        <v>9381</v>
      </c>
      <c r="D39" s="3" t="s">
        <v>99</v>
      </c>
      <c r="E39" s="3"/>
      <c r="F39" s="20"/>
      <c r="G39" s="20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>
        <f>X44</f>
        <v>103.74799999999999</v>
      </c>
      <c r="AA39" t="str">
        <f>D39</f>
        <v>Tělovýchovná jednota VOKD Ostrava - Poruba, z.s.</v>
      </c>
      <c r="AB39">
        <v>1</v>
      </c>
    </row>
    <row r="40" spans="1:28" x14ac:dyDescent="0.25">
      <c r="B40">
        <v>581536</v>
      </c>
      <c r="C40">
        <v>9381</v>
      </c>
      <c r="D40" t="s">
        <v>100</v>
      </c>
      <c r="E40">
        <v>2009</v>
      </c>
      <c r="F40" s="19" t="s">
        <v>93</v>
      </c>
      <c r="G40" s="19" t="s">
        <v>101</v>
      </c>
      <c r="H40" s="4">
        <v>2</v>
      </c>
      <c r="I40" s="4">
        <v>7.8330000000000002</v>
      </c>
      <c r="J40" s="4">
        <v>0</v>
      </c>
      <c r="K40" s="5">
        <f t="shared" ref="K40:K43" si="25">H40+I40-J40</f>
        <v>9.8330000000000002</v>
      </c>
      <c r="L40" s="4">
        <v>1.5</v>
      </c>
      <c r="M40" s="4">
        <v>6.3330000000000002</v>
      </c>
      <c r="N40" s="4">
        <v>0</v>
      </c>
      <c r="O40" s="5">
        <f t="shared" ref="O40:O43" si="26">L40+M40-N40</f>
        <v>7.8330000000000002</v>
      </c>
      <c r="P40" s="4">
        <v>1.8</v>
      </c>
      <c r="Q40" s="4">
        <v>6.5330000000000004</v>
      </c>
      <c r="R40" s="4">
        <v>0</v>
      </c>
      <c r="S40" s="5">
        <f t="shared" ref="S40:S43" si="27">P40+Q40-R40</f>
        <v>8.3330000000000002</v>
      </c>
      <c r="T40" s="4">
        <v>2.9</v>
      </c>
      <c r="U40" s="4">
        <v>6.5</v>
      </c>
      <c r="V40" s="4">
        <v>0</v>
      </c>
      <c r="W40" s="5">
        <f t="shared" ref="W40:W43" si="28">T40+U40-V40</f>
        <v>9.4</v>
      </c>
      <c r="X40" s="5">
        <f t="shared" ref="X40:X44" si="29">K40+O40+S40+W40</f>
        <v>35.399000000000001</v>
      </c>
      <c r="Z40">
        <f>X44</f>
        <v>103.74799999999999</v>
      </c>
      <c r="AA40" t="str">
        <f>D39</f>
        <v>Tělovýchovná jednota VOKD Ostrava - Poruba, z.s.</v>
      </c>
      <c r="AB40">
        <v>2</v>
      </c>
    </row>
    <row r="41" spans="1:28" x14ac:dyDescent="0.25">
      <c r="B41">
        <v>619317</v>
      </c>
      <c r="C41">
        <v>9381</v>
      </c>
      <c r="D41" t="s">
        <v>102</v>
      </c>
      <c r="E41">
        <v>2011</v>
      </c>
      <c r="F41" s="19" t="s">
        <v>93</v>
      </c>
      <c r="G41" s="19" t="s">
        <v>94</v>
      </c>
      <c r="H41" s="4">
        <v>2</v>
      </c>
      <c r="I41" s="4">
        <v>7.3</v>
      </c>
      <c r="J41" s="4">
        <v>0</v>
      </c>
      <c r="K41" s="5">
        <f t="shared" si="25"/>
        <v>9.3000000000000007</v>
      </c>
      <c r="L41" s="4">
        <v>1.5</v>
      </c>
      <c r="M41" s="4">
        <v>6.9329999999999998</v>
      </c>
      <c r="N41" s="4">
        <v>0</v>
      </c>
      <c r="O41" s="5">
        <f t="shared" si="26"/>
        <v>8.4329999999999998</v>
      </c>
      <c r="P41" s="4">
        <v>2.2999999999999998</v>
      </c>
      <c r="Q41" s="4">
        <v>4.3</v>
      </c>
      <c r="R41" s="4">
        <v>0.1</v>
      </c>
      <c r="S41" s="5">
        <f t="shared" si="27"/>
        <v>6.5</v>
      </c>
      <c r="T41" s="4">
        <v>2.2999999999999998</v>
      </c>
      <c r="U41" s="4">
        <v>5.5</v>
      </c>
      <c r="V41" s="4">
        <v>0</v>
      </c>
      <c r="W41" s="5">
        <f t="shared" si="28"/>
        <v>7.8</v>
      </c>
      <c r="X41" s="5">
        <f t="shared" si="29"/>
        <v>32.033000000000001</v>
      </c>
      <c r="Z41">
        <f>X44</f>
        <v>103.74799999999999</v>
      </c>
      <c r="AA41" t="str">
        <f>D39</f>
        <v>Tělovýchovná jednota VOKD Ostrava - Poruba, z.s.</v>
      </c>
      <c r="AB41">
        <v>4</v>
      </c>
    </row>
    <row r="42" spans="1:28" x14ac:dyDescent="0.25">
      <c r="B42">
        <v>435372</v>
      </c>
      <c r="C42">
        <v>9381</v>
      </c>
      <c r="D42" t="s">
        <v>103</v>
      </c>
      <c r="E42">
        <v>2011</v>
      </c>
      <c r="F42" s="19" t="s">
        <v>93</v>
      </c>
      <c r="G42" s="19" t="s">
        <v>94</v>
      </c>
      <c r="H42" s="4">
        <v>2</v>
      </c>
      <c r="I42" s="4">
        <v>8.2669999999999995</v>
      </c>
      <c r="J42" s="4">
        <v>0</v>
      </c>
      <c r="K42" s="5">
        <f t="shared" si="25"/>
        <v>10.266999999999999</v>
      </c>
      <c r="L42" s="4">
        <v>1.5</v>
      </c>
      <c r="M42" s="4">
        <v>6.0330000000000004</v>
      </c>
      <c r="N42" s="4">
        <v>0</v>
      </c>
      <c r="O42" s="5">
        <f t="shared" si="26"/>
        <v>7.5330000000000004</v>
      </c>
      <c r="P42" s="4">
        <v>2.4</v>
      </c>
      <c r="Q42" s="4">
        <v>4.0659999999999998</v>
      </c>
      <c r="R42" s="4">
        <v>0</v>
      </c>
      <c r="S42" s="5">
        <f t="shared" si="27"/>
        <v>6.4659999999999993</v>
      </c>
      <c r="T42" s="4">
        <v>2.2999999999999998</v>
      </c>
      <c r="U42" s="4">
        <v>5.85</v>
      </c>
      <c r="V42" s="4">
        <v>0</v>
      </c>
      <c r="W42" s="5">
        <f t="shared" si="28"/>
        <v>8.1499999999999986</v>
      </c>
      <c r="X42" s="5">
        <f t="shared" si="29"/>
        <v>32.415999999999997</v>
      </c>
      <c r="Z42">
        <f>X44</f>
        <v>103.74799999999999</v>
      </c>
      <c r="AA42" t="str">
        <f>D39</f>
        <v>Tělovýchovná jednota VOKD Ostrava - Poruba, z.s.</v>
      </c>
      <c r="AB42">
        <v>5</v>
      </c>
    </row>
    <row r="43" spans="1:28" x14ac:dyDescent="0.25">
      <c r="B43">
        <v>454180</v>
      </c>
      <c r="C43">
        <v>9381</v>
      </c>
      <c r="D43" t="s">
        <v>92</v>
      </c>
      <c r="E43">
        <v>2011</v>
      </c>
      <c r="F43" s="19" t="s">
        <v>93</v>
      </c>
      <c r="G43" s="19" t="s">
        <v>94</v>
      </c>
      <c r="H43" s="4">
        <v>2</v>
      </c>
      <c r="I43" s="4">
        <v>7.5330000000000004</v>
      </c>
      <c r="J43" s="4">
        <v>0</v>
      </c>
      <c r="K43" s="5">
        <f t="shared" si="25"/>
        <v>9.5330000000000013</v>
      </c>
      <c r="L43" s="4">
        <v>1.5</v>
      </c>
      <c r="M43" s="4">
        <v>7.1</v>
      </c>
      <c r="N43" s="4">
        <v>0</v>
      </c>
      <c r="O43" s="5">
        <f t="shared" si="26"/>
        <v>8.6</v>
      </c>
      <c r="P43" s="4">
        <v>1.7</v>
      </c>
      <c r="Q43" s="4">
        <v>6.8659999999999997</v>
      </c>
      <c r="R43" s="4">
        <v>2</v>
      </c>
      <c r="S43" s="5">
        <f t="shared" si="27"/>
        <v>6.5659999999999989</v>
      </c>
      <c r="T43" s="4">
        <v>3.2</v>
      </c>
      <c r="U43" s="4">
        <v>7.1</v>
      </c>
      <c r="V43" s="4">
        <v>0</v>
      </c>
      <c r="W43" s="5">
        <f t="shared" si="28"/>
        <v>10.3</v>
      </c>
      <c r="X43" s="5">
        <f t="shared" si="29"/>
        <v>34.999000000000002</v>
      </c>
      <c r="Z43">
        <f>X44</f>
        <v>103.74799999999999</v>
      </c>
      <c r="AA43" t="str">
        <f>D39</f>
        <v>Tělovýchovná jednota VOKD Ostrava - Poruba, z.s.</v>
      </c>
      <c r="AB43">
        <v>6</v>
      </c>
    </row>
    <row r="44" spans="1:28" x14ac:dyDescent="0.25">
      <c r="A44" s="18"/>
      <c r="B44" s="5"/>
      <c r="C44" s="5"/>
      <c r="D44" s="5" t="s">
        <v>30</v>
      </c>
      <c r="E44" s="5"/>
      <c r="F44" s="22"/>
      <c r="G44" s="22"/>
      <c r="H44" s="5"/>
      <c r="I44" s="5"/>
      <c r="J44" s="5">
        <v>0</v>
      </c>
      <c r="K44" s="5">
        <f>LARGE(K40:K43,3)+LARGE(K40:K43,2)+LARGE(K40:K43,1)-J44</f>
        <v>29.632999999999999</v>
      </c>
      <c r="L44" s="5"/>
      <c r="M44" s="5"/>
      <c r="N44" s="5">
        <v>0</v>
      </c>
      <c r="O44" s="5">
        <f>LARGE(O40:O43,3)+LARGE(O40:O43,2)+LARGE(O40:O43,1)-N44</f>
        <v>24.866</v>
      </c>
      <c r="P44" s="5"/>
      <c r="Q44" s="5"/>
      <c r="R44" s="5">
        <v>0</v>
      </c>
      <c r="S44" s="5">
        <f>LARGE(S40:S43,3)+LARGE(S40:S43,2)+LARGE(S40:S43,1)-R44</f>
        <v>21.399000000000001</v>
      </c>
      <c r="T44" s="5"/>
      <c r="U44" s="5"/>
      <c r="V44" s="5">
        <v>0</v>
      </c>
      <c r="W44" s="5">
        <f>LARGE(W40:W43,3)+LARGE(W40:W43,2)+LARGE(W40:W43,1)-V44</f>
        <v>27.849999999999998</v>
      </c>
      <c r="X44" s="5">
        <f t="shared" si="29"/>
        <v>103.74799999999999</v>
      </c>
      <c r="Z44">
        <f>X44</f>
        <v>103.74799999999999</v>
      </c>
      <c r="AA44" t="str">
        <f>D39</f>
        <v>Tělovýchovná jednota VOKD Ostrava - Poruba, z.s.</v>
      </c>
      <c r="AB44">
        <v>8</v>
      </c>
    </row>
    <row r="46" spans="1:28" x14ac:dyDescent="0.25">
      <c r="A46" s="7" t="s">
        <v>213</v>
      </c>
    </row>
    <row r="47" spans="1:28" x14ac:dyDescent="0.25">
      <c r="A47" t="s">
        <v>210</v>
      </c>
    </row>
    <row r="48" spans="1:28" x14ac:dyDescent="0.25">
      <c r="A48" s="7" t="s">
        <v>218</v>
      </c>
    </row>
    <row r="49" spans="1:1" x14ac:dyDescent="0.25">
      <c r="A49" s="7" t="s">
        <v>219</v>
      </c>
    </row>
    <row r="50" spans="1:1" x14ac:dyDescent="0.25">
      <c r="A50" s="7" t="s">
        <v>217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" right="0" top="0.19685039370078741" bottom="0.19685039370078741" header="0.31496062992125984" footer="0.31496062992125984"/>
  <pageSetup scale="5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50"/>
  <sheetViews>
    <sheetView tabSelected="1" topLeftCell="E1" zoomScale="130" zoomScaleNormal="130" workbookViewId="0">
      <pane ySplit="6" topLeftCell="A28" activePane="bottomLeft" state="frozen"/>
      <selection pane="bottomLeft" activeCell="C4" sqref="C4"/>
    </sheetView>
  </sheetViews>
  <sheetFormatPr defaultRowHeight="15" outlineLevelCol="1" x14ac:dyDescent="0.25"/>
  <cols>
    <col min="1" max="2" width="10" customWidth="1"/>
    <col min="3" max="3" width="10" style="14" customWidth="1"/>
    <col min="4" max="4" width="21.85546875" customWidth="1"/>
    <col min="5" max="5" width="8" style="14" customWidth="1" outlineLevel="1"/>
    <col min="6" max="7" width="22.42578125" style="8" customWidth="1" outlineLevel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4" width="9.140625" bestFit="1" customWidth="1"/>
    <col min="25" max="25" width="30" customWidth="1"/>
    <col min="26" max="26" width="8" customWidth="1"/>
    <col min="27" max="27" width="20" customWidth="1"/>
    <col min="28" max="28" width="8" customWidth="1"/>
    <col min="29" max="29" width="30" customWidth="1"/>
  </cols>
  <sheetData>
    <row r="1" spans="1:29" ht="18.75" x14ac:dyDescent="0.3">
      <c r="D1" s="1" t="s">
        <v>0</v>
      </c>
    </row>
    <row r="2" spans="1:29" ht="18.75" x14ac:dyDescent="0.3">
      <c r="D2" s="1" t="s">
        <v>1</v>
      </c>
    </row>
    <row r="3" spans="1:29" ht="18.75" x14ac:dyDescent="0.3">
      <c r="D3" s="1" t="s">
        <v>109</v>
      </c>
    </row>
    <row r="6" spans="1:29" x14ac:dyDescent="0.25">
      <c r="A6" s="12" t="s">
        <v>3</v>
      </c>
      <c r="B6" s="2" t="s">
        <v>4</v>
      </c>
      <c r="C6" s="12" t="s">
        <v>5</v>
      </c>
      <c r="D6" s="2" t="s">
        <v>6</v>
      </c>
      <c r="E6" s="12" t="s">
        <v>7</v>
      </c>
      <c r="F6" s="9" t="s">
        <v>8</v>
      </c>
      <c r="G6" s="9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  <c r="AA6" s="2" t="s">
        <v>20</v>
      </c>
      <c r="AB6" s="2" t="s">
        <v>21</v>
      </c>
      <c r="AC6" s="2" t="s">
        <v>22</v>
      </c>
    </row>
    <row r="7" spans="1:29" x14ac:dyDescent="0.25">
      <c r="A7" s="17">
        <v>1</v>
      </c>
      <c r="B7" s="3">
        <v>4191</v>
      </c>
      <c r="C7" s="17">
        <v>4905</v>
      </c>
      <c r="D7" s="3" t="s">
        <v>63</v>
      </c>
      <c r="E7" s="17"/>
      <c r="F7" s="10"/>
      <c r="G7" s="10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>
        <f>X14</f>
        <v>127.21600000000001</v>
      </c>
      <c r="AA7" t="str">
        <f>D7</f>
        <v>TJ Frenštát pod Radhoštěm, spolek</v>
      </c>
      <c r="AB7">
        <v>1</v>
      </c>
    </row>
    <row r="8" spans="1:29" x14ac:dyDescent="0.25">
      <c r="A8" s="14"/>
      <c r="B8">
        <v>319250</v>
      </c>
      <c r="C8" s="14">
        <v>4905</v>
      </c>
      <c r="D8" t="s">
        <v>143</v>
      </c>
      <c r="E8" s="14">
        <v>2008</v>
      </c>
      <c r="F8" s="8" t="s">
        <v>65</v>
      </c>
      <c r="G8" s="8" t="s">
        <v>69</v>
      </c>
      <c r="H8" s="4">
        <v>2</v>
      </c>
      <c r="I8" s="4">
        <v>8.0329999999999995</v>
      </c>
      <c r="J8" s="4">
        <v>0</v>
      </c>
      <c r="K8" s="5">
        <f t="shared" ref="K8:K13" si="0">H8+I8-J8</f>
        <v>10.032999999999999</v>
      </c>
      <c r="L8" s="4">
        <v>0</v>
      </c>
      <c r="M8" s="4">
        <v>0</v>
      </c>
      <c r="N8" s="4">
        <v>0</v>
      </c>
      <c r="O8" s="5">
        <f t="shared" ref="O8:O13" si="1">L8+M8-N8</f>
        <v>0</v>
      </c>
      <c r="P8" s="4">
        <v>3</v>
      </c>
      <c r="Q8" s="4">
        <v>7.6</v>
      </c>
      <c r="R8" s="4">
        <v>0</v>
      </c>
      <c r="S8" s="5">
        <f t="shared" ref="S8:S13" si="2">P8+Q8-R8</f>
        <v>10.6</v>
      </c>
      <c r="T8" s="4">
        <v>3.2</v>
      </c>
      <c r="U8" s="4">
        <v>7.55</v>
      </c>
      <c r="V8" s="4">
        <v>0</v>
      </c>
      <c r="W8" s="5">
        <f t="shared" ref="W8:W13" si="3">T8+U8-V8</f>
        <v>10.75</v>
      </c>
      <c r="X8" s="5">
        <f t="shared" ref="X8:X14" si="4">K8+O8+S8+W8</f>
        <v>31.382999999999999</v>
      </c>
      <c r="Z8">
        <f>X14</f>
        <v>127.21600000000001</v>
      </c>
      <c r="AA8" t="str">
        <f>D7</f>
        <v>TJ Frenštát pod Radhoštěm, spolek</v>
      </c>
      <c r="AB8">
        <v>2</v>
      </c>
    </row>
    <row r="9" spans="1:29" x14ac:dyDescent="0.25">
      <c r="A9" s="14"/>
      <c r="B9">
        <v>931559</v>
      </c>
      <c r="C9" s="14">
        <v>4905</v>
      </c>
      <c r="D9" t="s">
        <v>144</v>
      </c>
      <c r="E9" s="14">
        <v>2006</v>
      </c>
      <c r="F9" s="8" t="s">
        <v>65</v>
      </c>
      <c r="G9" s="8" t="s">
        <v>145</v>
      </c>
      <c r="H9" s="4">
        <v>2.8</v>
      </c>
      <c r="I9" s="4">
        <v>8.0329999999999995</v>
      </c>
      <c r="J9" s="4">
        <v>0</v>
      </c>
      <c r="K9" s="5">
        <f t="shared" si="0"/>
        <v>10.832999999999998</v>
      </c>
      <c r="L9" s="4">
        <v>2.5</v>
      </c>
      <c r="M9" s="4">
        <v>7.8</v>
      </c>
      <c r="N9" s="4">
        <v>0</v>
      </c>
      <c r="O9" s="5">
        <f t="shared" si="1"/>
        <v>10.3</v>
      </c>
      <c r="P9" s="4">
        <v>0</v>
      </c>
      <c r="Q9" s="4">
        <v>0</v>
      </c>
      <c r="R9" s="4">
        <v>0</v>
      </c>
      <c r="S9" s="5">
        <f t="shared" si="2"/>
        <v>0</v>
      </c>
      <c r="T9" s="4">
        <v>3.2</v>
      </c>
      <c r="U9" s="4">
        <v>8.3000000000000007</v>
      </c>
      <c r="V9" s="4">
        <v>0</v>
      </c>
      <c r="W9" s="5">
        <f t="shared" si="3"/>
        <v>11.5</v>
      </c>
      <c r="X9" s="5">
        <f t="shared" si="4"/>
        <v>32.632999999999996</v>
      </c>
      <c r="Z9">
        <f>X14</f>
        <v>127.21600000000001</v>
      </c>
      <c r="AA9" t="str">
        <f>D7</f>
        <v>TJ Frenštát pod Radhoštěm, spolek</v>
      </c>
      <c r="AB9">
        <v>3</v>
      </c>
    </row>
    <row r="10" spans="1:29" x14ac:dyDescent="0.25">
      <c r="A10" s="14"/>
      <c r="B10">
        <v>785781</v>
      </c>
      <c r="C10" s="14">
        <v>4905</v>
      </c>
      <c r="D10" t="s">
        <v>146</v>
      </c>
      <c r="E10" s="14">
        <v>2007</v>
      </c>
      <c r="F10" s="8" t="s">
        <v>65</v>
      </c>
      <c r="G10" s="8" t="s">
        <v>108</v>
      </c>
      <c r="H10" s="4">
        <v>0</v>
      </c>
      <c r="I10" s="4">
        <v>0</v>
      </c>
      <c r="J10" s="4">
        <v>0</v>
      </c>
      <c r="K10" s="5">
        <f t="shared" si="0"/>
        <v>0</v>
      </c>
      <c r="L10" s="4">
        <v>0</v>
      </c>
      <c r="M10" s="4">
        <v>0</v>
      </c>
      <c r="N10" s="4">
        <v>0</v>
      </c>
      <c r="O10" s="5">
        <f t="shared" si="1"/>
        <v>0</v>
      </c>
      <c r="P10" s="4">
        <v>2.7</v>
      </c>
      <c r="Q10" s="4">
        <v>7.2329999999999997</v>
      </c>
      <c r="R10" s="4">
        <v>0</v>
      </c>
      <c r="S10" s="5">
        <f t="shared" si="2"/>
        <v>9.9329999999999998</v>
      </c>
      <c r="T10" s="4">
        <v>3.2</v>
      </c>
      <c r="U10" s="4">
        <v>7.6</v>
      </c>
      <c r="V10" s="4">
        <v>0</v>
      </c>
      <c r="W10" s="5">
        <f t="shared" si="3"/>
        <v>10.8</v>
      </c>
      <c r="X10" s="5">
        <f t="shared" si="4"/>
        <v>20.733000000000001</v>
      </c>
      <c r="Z10">
        <f>X14</f>
        <v>127.21600000000001</v>
      </c>
      <c r="AA10" t="str">
        <f>D7</f>
        <v>TJ Frenštát pod Radhoštěm, spolek</v>
      </c>
      <c r="AB10">
        <v>4</v>
      </c>
    </row>
    <row r="11" spans="1:29" x14ac:dyDescent="0.25">
      <c r="A11" s="14"/>
      <c r="B11">
        <v>793689</v>
      </c>
      <c r="C11" s="14">
        <v>4905</v>
      </c>
      <c r="D11" t="s">
        <v>147</v>
      </c>
      <c r="E11" s="14">
        <v>2006</v>
      </c>
      <c r="F11" s="8" t="s">
        <v>65</v>
      </c>
      <c r="G11" s="8" t="s">
        <v>148</v>
      </c>
      <c r="H11" s="4">
        <v>2.8</v>
      </c>
      <c r="I11" s="4">
        <v>8.1999999999999993</v>
      </c>
      <c r="J11" s="4">
        <v>0</v>
      </c>
      <c r="K11" s="5">
        <f t="shared" si="0"/>
        <v>11</v>
      </c>
      <c r="L11" s="4">
        <v>2.7</v>
      </c>
      <c r="M11" s="4">
        <v>7.5</v>
      </c>
      <c r="N11" s="4">
        <v>0</v>
      </c>
      <c r="O11" s="5">
        <f t="shared" si="1"/>
        <v>10.199999999999999</v>
      </c>
      <c r="P11" s="4">
        <v>0</v>
      </c>
      <c r="Q11" s="4">
        <v>0</v>
      </c>
      <c r="R11" s="4">
        <v>0</v>
      </c>
      <c r="S11" s="5">
        <f t="shared" si="2"/>
        <v>0</v>
      </c>
      <c r="T11" s="4">
        <v>3.1</v>
      </c>
      <c r="U11" s="4">
        <v>7.85</v>
      </c>
      <c r="V11" s="4">
        <v>0</v>
      </c>
      <c r="W11" s="5">
        <f t="shared" si="3"/>
        <v>10.95</v>
      </c>
      <c r="X11" s="5">
        <f t="shared" si="4"/>
        <v>32.15</v>
      </c>
      <c r="Z11">
        <f>X14</f>
        <v>127.21600000000001</v>
      </c>
      <c r="AA11" t="str">
        <f>D7</f>
        <v>TJ Frenštát pod Radhoštěm, spolek</v>
      </c>
      <c r="AB11">
        <v>5</v>
      </c>
    </row>
    <row r="12" spans="1:29" x14ac:dyDescent="0.25">
      <c r="A12" s="14"/>
      <c r="B12">
        <v>477338</v>
      </c>
      <c r="C12" s="14">
        <v>4905</v>
      </c>
      <c r="D12" t="s">
        <v>149</v>
      </c>
      <c r="E12" s="14">
        <v>2008</v>
      </c>
      <c r="F12" s="8" t="s">
        <v>65</v>
      </c>
      <c r="G12" s="8" t="s">
        <v>145</v>
      </c>
      <c r="H12" s="4">
        <v>2</v>
      </c>
      <c r="I12" s="4">
        <v>8.1999999999999993</v>
      </c>
      <c r="J12" s="4">
        <v>0</v>
      </c>
      <c r="K12" s="5">
        <f t="shared" si="0"/>
        <v>10.199999999999999</v>
      </c>
      <c r="L12" s="4">
        <v>2.5</v>
      </c>
      <c r="M12" s="4">
        <v>7.7</v>
      </c>
      <c r="N12" s="4">
        <v>0</v>
      </c>
      <c r="O12" s="5">
        <f t="shared" si="1"/>
        <v>10.199999999999999</v>
      </c>
      <c r="P12" s="4">
        <v>2.7</v>
      </c>
      <c r="Q12" s="4">
        <v>8</v>
      </c>
      <c r="R12" s="4">
        <v>0</v>
      </c>
      <c r="S12" s="5">
        <f t="shared" si="2"/>
        <v>10.7</v>
      </c>
      <c r="T12" s="4">
        <v>0</v>
      </c>
      <c r="U12" s="4">
        <v>0</v>
      </c>
      <c r="V12" s="4">
        <v>0</v>
      </c>
      <c r="W12" s="5">
        <f t="shared" si="3"/>
        <v>0</v>
      </c>
      <c r="X12" s="5">
        <f t="shared" si="4"/>
        <v>31.099999999999998</v>
      </c>
      <c r="Z12">
        <f>X14</f>
        <v>127.21600000000001</v>
      </c>
      <c r="AA12" t="str">
        <f>D7</f>
        <v>TJ Frenštát pod Radhoštěm, spolek</v>
      </c>
      <c r="AB12">
        <v>6</v>
      </c>
    </row>
    <row r="13" spans="1:29" x14ac:dyDescent="0.25">
      <c r="A13" s="14"/>
      <c r="B13">
        <v>971526</v>
      </c>
      <c r="C13" s="14">
        <v>4905</v>
      </c>
      <c r="D13" t="s">
        <v>150</v>
      </c>
      <c r="E13" s="14">
        <v>2008</v>
      </c>
      <c r="F13" s="8" t="s">
        <v>65</v>
      </c>
      <c r="G13" s="8" t="s">
        <v>108</v>
      </c>
      <c r="H13" s="4">
        <v>0</v>
      </c>
      <c r="I13" s="4">
        <v>0</v>
      </c>
      <c r="J13" s="4">
        <v>0</v>
      </c>
      <c r="K13" s="5">
        <f t="shared" si="0"/>
        <v>0</v>
      </c>
      <c r="L13" s="4">
        <v>2.5</v>
      </c>
      <c r="M13" s="4">
        <v>7.1</v>
      </c>
      <c r="N13" s="4">
        <v>0</v>
      </c>
      <c r="O13" s="5">
        <f t="shared" si="1"/>
        <v>9.6</v>
      </c>
      <c r="P13" s="4">
        <v>2.7</v>
      </c>
      <c r="Q13" s="4">
        <v>6.8659999999999997</v>
      </c>
      <c r="R13" s="4">
        <v>0</v>
      </c>
      <c r="S13" s="5">
        <f t="shared" si="2"/>
        <v>9.5659999999999989</v>
      </c>
      <c r="T13" s="4">
        <v>0</v>
      </c>
      <c r="U13" s="4">
        <v>0</v>
      </c>
      <c r="V13" s="4">
        <v>0</v>
      </c>
      <c r="W13" s="5">
        <f t="shared" si="3"/>
        <v>0</v>
      </c>
      <c r="X13" s="5">
        <f t="shared" si="4"/>
        <v>19.165999999999997</v>
      </c>
      <c r="Z13">
        <f>X14</f>
        <v>127.21600000000001</v>
      </c>
      <c r="AA13" t="str">
        <f>D7</f>
        <v>TJ Frenštát pod Radhoštěm, spolek</v>
      </c>
      <c r="AB13">
        <v>7</v>
      </c>
    </row>
    <row r="14" spans="1:29" x14ac:dyDescent="0.25">
      <c r="A14" s="18"/>
      <c r="B14" s="5"/>
      <c r="C14" s="18"/>
      <c r="D14" s="5" t="s">
        <v>30</v>
      </c>
      <c r="E14" s="18"/>
      <c r="F14" s="11"/>
      <c r="G14" s="11"/>
      <c r="H14" s="5"/>
      <c r="I14" s="5"/>
      <c r="J14" s="5">
        <v>0</v>
      </c>
      <c r="K14" s="5">
        <f>LARGE(K8:K13,3)+LARGE(K8:K13,2)+LARGE(K8:K13,1)-J14</f>
        <v>32.033000000000001</v>
      </c>
      <c r="L14" s="5"/>
      <c r="M14" s="5"/>
      <c r="N14" s="5">
        <v>0</v>
      </c>
      <c r="O14" s="5">
        <f>LARGE(O8:O13,3)+LARGE(O8:O13,2)+LARGE(O8:O13,1)-N14</f>
        <v>30.7</v>
      </c>
      <c r="P14" s="5"/>
      <c r="Q14" s="5"/>
      <c r="R14" s="5">
        <v>0</v>
      </c>
      <c r="S14" s="5">
        <f>LARGE(S8:S13,3)+LARGE(S8:S13,2)+LARGE(S8:S13,1)-R14</f>
        <v>31.233000000000001</v>
      </c>
      <c r="T14" s="5"/>
      <c r="U14" s="5"/>
      <c r="V14" s="5">
        <v>0</v>
      </c>
      <c r="W14" s="5">
        <f>LARGE(W8:W13,3)+LARGE(W8:W13,2)+LARGE(W8:W13,1)-V14</f>
        <v>33.25</v>
      </c>
      <c r="X14" s="5">
        <f t="shared" si="4"/>
        <v>127.21600000000001</v>
      </c>
      <c r="Z14">
        <f>X14</f>
        <v>127.21600000000001</v>
      </c>
      <c r="AA14" t="str">
        <f>D7</f>
        <v>TJ Frenštát pod Radhoštěm, spolek</v>
      </c>
      <c r="AB14">
        <v>8</v>
      </c>
    </row>
    <row r="15" spans="1:29" x14ac:dyDescent="0.25">
      <c r="A15" s="17">
        <v>2</v>
      </c>
      <c r="B15" s="3">
        <v>4189</v>
      </c>
      <c r="C15" s="17">
        <v>3198</v>
      </c>
      <c r="D15" s="3" t="s">
        <v>42</v>
      </c>
      <c r="E15" s="17"/>
      <c r="F15" s="10"/>
      <c r="G15" s="10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>
        <f>X22</f>
        <v>123.48100000000001</v>
      </c>
      <c r="AA15" t="str">
        <f>D15</f>
        <v>Sportovní gymnastické centrum Ostrava, z.s.</v>
      </c>
      <c r="AB15">
        <v>1</v>
      </c>
    </row>
    <row r="16" spans="1:29" x14ac:dyDescent="0.25">
      <c r="A16" s="14"/>
      <c r="B16">
        <v>439749</v>
      </c>
      <c r="C16" s="14">
        <v>3198</v>
      </c>
      <c r="D16" t="s">
        <v>113</v>
      </c>
      <c r="E16" s="14">
        <v>1997</v>
      </c>
      <c r="F16" s="8" t="s">
        <v>44</v>
      </c>
      <c r="H16" s="4">
        <v>2</v>
      </c>
      <c r="I16" s="4">
        <v>8.5</v>
      </c>
      <c r="J16" s="4">
        <v>0</v>
      </c>
      <c r="K16" s="5">
        <f t="shared" ref="K16:K21" si="5">H16+I16-J16</f>
        <v>10.5</v>
      </c>
      <c r="L16" s="4">
        <v>0</v>
      </c>
      <c r="M16" s="4">
        <v>0</v>
      </c>
      <c r="N16" s="4">
        <v>0</v>
      </c>
      <c r="O16" s="5">
        <f t="shared" ref="O16:O21" si="6">L16+M16-N16</f>
        <v>0</v>
      </c>
      <c r="P16" s="4">
        <v>0</v>
      </c>
      <c r="Q16" s="4">
        <v>0</v>
      </c>
      <c r="R16" s="4">
        <v>0</v>
      </c>
      <c r="S16" s="5">
        <f t="shared" ref="S16:S21" si="7">P16+Q16-R16</f>
        <v>0</v>
      </c>
      <c r="T16" s="4">
        <v>2.6</v>
      </c>
      <c r="U16" s="4">
        <v>9.15</v>
      </c>
      <c r="V16" s="4">
        <v>0</v>
      </c>
      <c r="W16" s="5">
        <f t="shared" ref="W16:W21" si="8">T16+U16-V16</f>
        <v>11.75</v>
      </c>
      <c r="X16" s="5">
        <f t="shared" ref="X16:X22" si="9">K16+O16+S16+W16</f>
        <v>22.25</v>
      </c>
      <c r="Z16">
        <f>X22</f>
        <v>123.48100000000001</v>
      </c>
      <c r="AA16" t="str">
        <f>D15</f>
        <v>Sportovní gymnastické centrum Ostrava, z.s.</v>
      </c>
      <c r="AB16">
        <v>2</v>
      </c>
    </row>
    <row r="17" spans="1:28" x14ac:dyDescent="0.25">
      <c r="A17" s="14"/>
      <c r="B17">
        <v>257121</v>
      </c>
      <c r="C17" s="14">
        <v>3198</v>
      </c>
      <c r="D17" t="s">
        <v>116</v>
      </c>
      <c r="E17" s="14">
        <v>2008</v>
      </c>
      <c r="F17" s="8" t="s">
        <v>44</v>
      </c>
      <c r="G17" s="8" t="s">
        <v>50</v>
      </c>
      <c r="H17" s="4">
        <v>0</v>
      </c>
      <c r="I17" s="4">
        <v>0</v>
      </c>
      <c r="J17" s="4">
        <v>0</v>
      </c>
      <c r="K17" s="5">
        <f t="shared" si="5"/>
        <v>0</v>
      </c>
      <c r="L17" s="4">
        <v>1.5</v>
      </c>
      <c r="M17" s="4">
        <v>6.8</v>
      </c>
      <c r="N17" s="4">
        <v>0</v>
      </c>
      <c r="O17" s="5">
        <f t="shared" si="6"/>
        <v>8.3000000000000007</v>
      </c>
      <c r="P17" s="4">
        <v>0</v>
      </c>
      <c r="Q17" s="4">
        <v>0</v>
      </c>
      <c r="R17" s="4">
        <v>0</v>
      </c>
      <c r="S17" s="5">
        <f t="shared" si="7"/>
        <v>0</v>
      </c>
      <c r="T17" s="4">
        <v>0</v>
      </c>
      <c r="U17" s="4">
        <v>0</v>
      </c>
      <c r="V17" s="4">
        <v>0</v>
      </c>
      <c r="W17" s="5">
        <f t="shared" si="8"/>
        <v>0</v>
      </c>
      <c r="X17" s="5">
        <f t="shared" si="9"/>
        <v>8.3000000000000007</v>
      </c>
      <c r="Z17">
        <f>X22</f>
        <v>123.48100000000001</v>
      </c>
      <c r="AA17" t="str">
        <f>D15</f>
        <v>Sportovní gymnastické centrum Ostrava, z.s.</v>
      </c>
      <c r="AB17">
        <v>4</v>
      </c>
    </row>
    <row r="18" spans="1:28" x14ac:dyDescent="0.25">
      <c r="A18" s="14"/>
      <c r="B18">
        <v>382915</v>
      </c>
      <c r="C18" s="14">
        <v>3198</v>
      </c>
      <c r="D18" t="s">
        <v>117</v>
      </c>
      <c r="E18" s="14">
        <v>2007</v>
      </c>
      <c r="F18" s="8" t="s">
        <v>44</v>
      </c>
      <c r="G18" s="8" t="s">
        <v>118</v>
      </c>
      <c r="H18" s="4">
        <v>2</v>
      </c>
      <c r="I18" s="4">
        <v>8.0329999999999995</v>
      </c>
      <c r="J18" s="4">
        <v>0</v>
      </c>
      <c r="K18" s="5">
        <f t="shared" si="5"/>
        <v>10.032999999999999</v>
      </c>
      <c r="L18" s="4">
        <v>0</v>
      </c>
      <c r="M18" s="4">
        <v>0</v>
      </c>
      <c r="N18" s="4">
        <v>0</v>
      </c>
      <c r="O18" s="5">
        <f t="shared" si="6"/>
        <v>0</v>
      </c>
      <c r="P18" s="4">
        <v>2.1</v>
      </c>
      <c r="Q18" s="4">
        <v>7.1660000000000004</v>
      </c>
      <c r="R18" s="4">
        <v>0</v>
      </c>
      <c r="S18" s="5">
        <f t="shared" si="7"/>
        <v>9.266</v>
      </c>
      <c r="T18" s="4">
        <v>2.7</v>
      </c>
      <c r="U18" s="4">
        <v>8.15</v>
      </c>
      <c r="V18" s="4">
        <v>0</v>
      </c>
      <c r="W18" s="5">
        <f t="shared" si="8"/>
        <v>10.850000000000001</v>
      </c>
      <c r="X18" s="5">
        <f t="shared" si="9"/>
        <v>30.149000000000001</v>
      </c>
      <c r="Z18">
        <f>X22</f>
        <v>123.48100000000001</v>
      </c>
      <c r="AA18" t="str">
        <f>D15</f>
        <v>Sportovní gymnastické centrum Ostrava, z.s.</v>
      </c>
      <c r="AB18">
        <v>5</v>
      </c>
    </row>
    <row r="19" spans="1:28" x14ac:dyDescent="0.25">
      <c r="A19" s="14"/>
      <c r="B19" s="16">
        <v>369714</v>
      </c>
      <c r="C19" s="14">
        <v>3198</v>
      </c>
      <c r="D19" s="7" t="s">
        <v>114</v>
      </c>
      <c r="E19" s="30">
        <v>2010</v>
      </c>
      <c r="F19" s="8" t="s">
        <v>44</v>
      </c>
      <c r="G19" s="8" t="s">
        <v>118</v>
      </c>
      <c r="H19" s="4">
        <v>2</v>
      </c>
      <c r="I19" s="4">
        <v>7.367</v>
      </c>
      <c r="J19" s="4">
        <v>0</v>
      </c>
      <c r="K19" s="5">
        <f>H19+I19-J19</f>
        <v>9.3670000000000009</v>
      </c>
      <c r="L19" s="4">
        <v>2</v>
      </c>
      <c r="M19" s="4">
        <v>6.8659999999999997</v>
      </c>
      <c r="N19" s="4">
        <v>0</v>
      </c>
      <c r="O19" s="5">
        <f>L19+M19-N19</f>
        <v>8.8659999999999997</v>
      </c>
      <c r="P19" s="4">
        <v>2.7</v>
      </c>
      <c r="Q19" s="4">
        <v>8.1</v>
      </c>
      <c r="R19" s="4">
        <v>0</v>
      </c>
      <c r="S19" s="5">
        <f>P19+Q19-R19</f>
        <v>10.8</v>
      </c>
      <c r="T19" s="4">
        <v>2.7</v>
      </c>
      <c r="U19" s="4">
        <v>8.85</v>
      </c>
      <c r="V19" s="4">
        <v>0</v>
      </c>
      <c r="W19" s="5">
        <f>T19+U19-V19</f>
        <v>11.55</v>
      </c>
      <c r="X19" s="5">
        <f>K19+O19+S19+W19</f>
        <v>40.582999999999998</v>
      </c>
      <c r="Z19">
        <f>X22</f>
        <v>123.48100000000001</v>
      </c>
      <c r="AA19" t="str">
        <f>D15</f>
        <v>Sportovní gymnastické centrum Ostrava, z.s.</v>
      </c>
      <c r="AB19">
        <v>6</v>
      </c>
    </row>
    <row r="20" spans="1:28" x14ac:dyDescent="0.25">
      <c r="A20" s="30"/>
      <c r="B20" s="16">
        <v>441993</v>
      </c>
      <c r="C20" s="30">
        <v>7791</v>
      </c>
      <c r="D20" s="16" t="s">
        <v>220</v>
      </c>
      <c r="E20" s="30">
        <v>2008</v>
      </c>
      <c r="F20" s="15" t="s">
        <v>25</v>
      </c>
      <c r="G20" s="15" t="s">
        <v>111</v>
      </c>
      <c r="H20" s="31">
        <v>0</v>
      </c>
      <c r="I20" s="31">
        <v>0</v>
      </c>
      <c r="J20" s="31">
        <v>0</v>
      </c>
      <c r="K20" s="32">
        <f t="shared" si="5"/>
        <v>0</v>
      </c>
      <c r="L20" s="31">
        <v>1.4</v>
      </c>
      <c r="M20" s="31">
        <v>8.4329999999999998</v>
      </c>
      <c r="N20" s="31">
        <v>0</v>
      </c>
      <c r="O20" s="32">
        <f t="shared" si="6"/>
        <v>9.8330000000000002</v>
      </c>
      <c r="P20" s="31">
        <v>2.2000000000000002</v>
      </c>
      <c r="Q20" s="31">
        <v>8.1329999999999991</v>
      </c>
      <c r="R20" s="31">
        <v>0</v>
      </c>
      <c r="S20" s="32">
        <f t="shared" si="7"/>
        <v>10.332999999999998</v>
      </c>
      <c r="T20" s="31">
        <v>0</v>
      </c>
      <c r="U20" s="31">
        <v>0</v>
      </c>
      <c r="V20" s="31">
        <v>0</v>
      </c>
      <c r="W20" s="32">
        <f t="shared" si="8"/>
        <v>0</v>
      </c>
      <c r="X20" s="32">
        <f t="shared" si="9"/>
        <v>20.165999999999997</v>
      </c>
      <c r="Y20" s="16"/>
      <c r="Z20">
        <f>X19</f>
        <v>40.582999999999998</v>
      </c>
      <c r="AA20" t="str">
        <f>D18</f>
        <v>Vlniešková Jolana</v>
      </c>
      <c r="AB20">
        <v>3</v>
      </c>
    </row>
    <row r="21" spans="1:28" x14ac:dyDescent="0.25">
      <c r="A21" s="30"/>
      <c r="B21" s="16">
        <v>443004</v>
      </c>
      <c r="C21" s="30">
        <v>7791</v>
      </c>
      <c r="D21" s="16" t="s">
        <v>112</v>
      </c>
      <c r="E21" s="30">
        <v>2009</v>
      </c>
      <c r="F21" s="15" t="s">
        <v>25</v>
      </c>
      <c r="G21" s="15" t="s">
        <v>111</v>
      </c>
      <c r="H21" s="31">
        <v>2.8</v>
      </c>
      <c r="I21" s="31">
        <v>8.6</v>
      </c>
      <c r="J21" s="31">
        <v>0</v>
      </c>
      <c r="K21" s="32">
        <f t="shared" si="5"/>
        <v>11.399999999999999</v>
      </c>
      <c r="L21" s="31">
        <v>2</v>
      </c>
      <c r="M21" s="31">
        <v>7.4</v>
      </c>
      <c r="N21" s="31">
        <v>0</v>
      </c>
      <c r="O21" s="32">
        <f t="shared" si="6"/>
        <v>9.4</v>
      </c>
      <c r="P21" s="31">
        <v>2.9</v>
      </c>
      <c r="Q21" s="31">
        <v>6.9</v>
      </c>
      <c r="R21" s="31">
        <v>0</v>
      </c>
      <c r="S21" s="32">
        <f t="shared" si="7"/>
        <v>9.8000000000000007</v>
      </c>
      <c r="T21" s="31">
        <v>3.1</v>
      </c>
      <c r="U21" s="31">
        <v>7.6</v>
      </c>
      <c r="V21" s="31">
        <v>0</v>
      </c>
      <c r="W21" s="32">
        <f t="shared" si="8"/>
        <v>10.7</v>
      </c>
      <c r="X21" s="32">
        <f t="shared" si="9"/>
        <v>41.3</v>
      </c>
      <c r="Y21" s="16"/>
      <c r="Z21">
        <f>X19</f>
        <v>40.582999999999998</v>
      </c>
      <c r="AA21" t="str">
        <f>D18</f>
        <v>Vlniešková Jolana</v>
      </c>
      <c r="AB21">
        <v>5</v>
      </c>
    </row>
    <row r="22" spans="1:28" x14ac:dyDescent="0.25">
      <c r="A22" s="33"/>
      <c r="B22" s="32"/>
      <c r="C22" s="33"/>
      <c r="D22" s="32" t="s">
        <v>30</v>
      </c>
      <c r="E22" s="33"/>
      <c r="F22" s="34"/>
      <c r="G22" s="34"/>
      <c r="H22" s="32"/>
      <c r="I22" s="32"/>
      <c r="J22" s="32">
        <v>0</v>
      </c>
      <c r="K22" s="32">
        <f>K16+K18+K21</f>
        <v>31.933</v>
      </c>
      <c r="L22" s="32"/>
      <c r="M22" s="32"/>
      <c r="N22" s="32">
        <v>0</v>
      </c>
      <c r="O22" s="32">
        <f>O17+O19+O20</f>
        <v>26.999000000000002</v>
      </c>
      <c r="P22" s="32"/>
      <c r="Q22" s="32"/>
      <c r="R22" s="32">
        <v>0</v>
      </c>
      <c r="S22" s="32">
        <f>S18+S19+S20</f>
        <v>30.399000000000001</v>
      </c>
      <c r="T22" s="32"/>
      <c r="U22" s="32"/>
      <c r="V22" s="32">
        <v>0</v>
      </c>
      <c r="W22" s="32">
        <f>W16+W19+W18</f>
        <v>34.150000000000006</v>
      </c>
      <c r="X22" s="32">
        <f t="shared" si="9"/>
        <v>123.48100000000001</v>
      </c>
      <c r="Y22" s="16"/>
      <c r="Z22">
        <f>X22</f>
        <v>123.48100000000001</v>
      </c>
      <c r="AA22" t="str">
        <f>D15</f>
        <v>Sportovní gymnastické centrum Ostrava, z.s.</v>
      </c>
      <c r="AB22">
        <v>8</v>
      </c>
    </row>
    <row r="23" spans="1:28" x14ac:dyDescent="0.25">
      <c r="A23" s="17">
        <v>3</v>
      </c>
      <c r="B23" s="3">
        <v>4181</v>
      </c>
      <c r="C23" s="17">
        <v>4142</v>
      </c>
      <c r="D23" s="3" t="s">
        <v>58</v>
      </c>
      <c r="E23" s="17"/>
      <c r="F23" s="10"/>
      <c r="G23" s="10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>
        <f>X28</f>
        <v>122.94899999999998</v>
      </c>
      <c r="AA23" t="str">
        <f>D23</f>
        <v>Tělocvičná jednota Sokol Moravská Ostrava 1</v>
      </c>
      <c r="AB23">
        <v>1</v>
      </c>
    </row>
    <row r="24" spans="1:28" x14ac:dyDescent="0.25">
      <c r="A24" s="14"/>
      <c r="B24">
        <v>166187</v>
      </c>
      <c r="C24" s="14">
        <v>4142</v>
      </c>
      <c r="D24" t="s">
        <v>138</v>
      </c>
      <c r="E24" s="14">
        <v>2008</v>
      </c>
      <c r="F24" s="8" t="s">
        <v>60</v>
      </c>
      <c r="G24" s="8" t="s">
        <v>61</v>
      </c>
      <c r="H24" s="4">
        <v>2.8</v>
      </c>
      <c r="I24" s="4">
        <v>8.1669999999999998</v>
      </c>
      <c r="J24" s="4">
        <v>0</v>
      </c>
      <c r="K24" s="5">
        <f t="shared" ref="K24:K27" si="10">H24+I24-J24</f>
        <v>10.966999999999999</v>
      </c>
      <c r="L24" s="4">
        <v>2</v>
      </c>
      <c r="M24" s="4">
        <v>6.6660000000000004</v>
      </c>
      <c r="N24" s="4">
        <v>0</v>
      </c>
      <c r="O24" s="5">
        <f t="shared" ref="O24:O27" si="11">L24+M24-N24</f>
        <v>8.6660000000000004</v>
      </c>
      <c r="P24" s="4">
        <v>2.9</v>
      </c>
      <c r="Q24" s="4">
        <v>8</v>
      </c>
      <c r="R24" s="4">
        <v>0</v>
      </c>
      <c r="S24" s="5">
        <f t="shared" ref="S24:S27" si="12">P24+Q24-R24</f>
        <v>10.9</v>
      </c>
      <c r="T24" s="4">
        <v>2.9</v>
      </c>
      <c r="U24" s="4">
        <v>7.9</v>
      </c>
      <c r="V24" s="4">
        <v>0</v>
      </c>
      <c r="W24" s="5">
        <f t="shared" ref="W24:W27" si="13">T24+U24-V24</f>
        <v>10.8</v>
      </c>
      <c r="X24" s="5">
        <f t="shared" ref="X24:X28" si="14">K24+O24+S24+W24</f>
        <v>41.332999999999998</v>
      </c>
      <c r="Z24">
        <f>X28</f>
        <v>122.94899999999998</v>
      </c>
      <c r="AA24" t="str">
        <f>D23</f>
        <v>Tělocvičná jednota Sokol Moravská Ostrava 1</v>
      </c>
      <c r="AB24">
        <v>2</v>
      </c>
    </row>
    <row r="25" spans="1:28" x14ac:dyDescent="0.25">
      <c r="A25" s="14"/>
      <c r="B25">
        <v>383646</v>
      </c>
      <c r="C25" s="14">
        <v>4142</v>
      </c>
      <c r="D25" t="s">
        <v>139</v>
      </c>
      <c r="E25" s="14">
        <v>2006</v>
      </c>
      <c r="F25" s="8" t="s">
        <v>60</v>
      </c>
      <c r="G25" s="8" t="s">
        <v>61</v>
      </c>
      <c r="H25" s="4">
        <v>2</v>
      </c>
      <c r="I25" s="4">
        <v>8.1999999999999993</v>
      </c>
      <c r="J25" s="4">
        <v>0</v>
      </c>
      <c r="K25" s="5">
        <f t="shared" si="10"/>
        <v>10.199999999999999</v>
      </c>
      <c r="L25" s="4">
        <v>2</v>
      </c>
      <c r="M25" s="4">
        <v>6.7329999999999997</v>
      </c>
      <c r="N25" s="4">
        <v>0</v>
      </c>
      <c r="O25" s="5">
        <f t="shared" si="11"/>
        <v>8.7330000000000005</v>
      </c>
      <c r="P25" s="4">
        <v>2.9</v>
      </c>
      <c r="Q25" s="4">
        <v>8.3330000000000002</v>
      </c>
      <c r="R25" s="4">
        <v>0</v>
      </c>
      <c r="S25" s="5">
        <f t="shared" si="12"/>
        <v>11.233000000000001</v>
      </c>
      <c r="T25" s="4">
        <v>3</v>
      </c>
      <c r="U25" s="4">
        <v>7.4</v>
      </c>
      <c r="V25" s="4">
        <v>0</v>
      </c>
      <c r="W25" s="5">
        <f t="shared" si="13"/>
        <v>10.4</v>
      </c>
      <c r="X25" s="5">
        <f t="shared" si="14"/>
        <v>40.566000000000003</v>
      </c>
      <c r="Z25">
        <f>X28</f>
        <v>122.94899999999998</v>
      </c>
      <c r="AA25" t="str">
        <f>D23</f>
        <v>Tělocvičná jednota Sokol Moravská Ostrava 1</v>
      </c>
      <c r="AB25">
        <v>3</v>
      </c>
    </row>
    <row r="26" spans="1:28" x14ac:dyDescent="0.25">
      <c r="A26" s="14"/>
      <c r="B26">
        <v>223375</v>
      </c>
      <c r="C26" s="14">
        <v>4142</v>
      </c>
      <c r="D26" t="s">
        <v>140</v>
      </c>
      <c r="E26" s="14">
        <v>2008</v>
      </c>
      <c r="F26" s="8" t="s">
        <v>60</v>
      </c>
      <c r="G26" s="8" t="s">
        <v>141</v>
      </c>
      <c r="H26" s="4">
        <v>2</v>
      </c>
      <c r="I26" s="4">
        <v>7.9</v>
      </c>
      <c r="J26" s="4">
        <v>0</v>
      </c>
      <c r="K26" s="5">
        <f t="shared" si="10"/>
        <v>9.9</v>
      </c>
      <c r="L26" s="4">
        <v>2.5</v>
      </c>
      <c r="M26" s="4">
        <v>7.6660000000000004</v>
      </c>
      <c r="N26" s="4">
        <v>0</v>
      </c>
      <c r="O26" s="5">
        <f t="shared" si="11"/>
        <v>10.166</v>
      </c>
      <c r="P26" s="4">
        <v>2.9</v>
      </c>
      <c r="Q26" s="4">
        <v>5.766</v>
      </c>
      <c r="R26" s="4">
        <v>0</v>
      </c>
      <c r="S26" s="5">
        <f t="shared" si="12"/>
        <v>8.6660000000000004</v>
      </c>
      <c r="T26" s="4">
        <v>2.8</v>
      </c>
      <c r="U26" s="4">
        <v>8</v>
      </c>
      <c r="V26" s="4">
        <v>0</v>
      </c>
      <c r="W26" s="5">
        <f t="shared" si="13"/>
        <v>10.8</v>
      </c>
      <c r="X26" s="5">
        <f t="shared" si="14"/>
        <v>39.532000000000004</v>
      </c>
      <c r="Z26">
        <f>X28</f>
        <v>122.94899999999998</v>
      </c>
      <c r="AA26" t="str">
        <f>D23</f>
        <v>Tělocvičná jednota Sokol Moravská Ostrava 1</v>
      </c>
      <c r="AB26">
        <v>4</v>
      </c>
    </row>
    <row r="27" spans="1:28" x14ac:dyDescent="0.25">
      <c r="A27" s="14"/>
      <c r="B27">
        <v>943635</v>
      </c>
      <c r="C27" s="14">
        <v>4142</v>
      </c>
      <c r="D27" t="s">
        <v>142</v>
      </c>
      <c r="E27" s="14">
        <v>2007</v>
      </c>
      <c r="F27" s="8" t="s">
        <v>60</v>
      </c>
      <c r="G27" s="8" t="s">
        <v>61</v>
      </c>
      <c r="H27" s="4">
        <v>2</v>
      </c>
      <c r="I27" s="4">
        <v>7.9669999999999996</v>
      </c>
      <c r="J27" s="4">
        <v>0</v>
      </c>
      <c r="K27" s="5">
        <f t="shared" si="10"/>
        <v>9.9669999999999987</v>
      </c>
      <c r="L27" s="4">
        <v>2</v>
      </c>
      <c r="M27" s="4">
        <v>6.9329999999999998</v>
      </c>
      <c r="N27" s="4">
        <v>0</v>
      </c>
      <c r="O27" s="5">
        <f t="shared" si="11"/>
        <v>8.9329999999999998</v>
      </c>
      <c r="P27" s="4">
        <v>3</v>
      </c>
      <c r="Q27" s="4">
        <v>6.5</v>
      </c>
      <c r="R27" s="4">
        <v>0</v>
      </c>
      <c r="S27" s="5">
        <f t="shared" si="12"/>
        <v>9.5</v>
      </c>
      <c r="T27" s="4">
        <v>3</v>
      </c>
      <c r="U27" s="4">
        <v>7.75</v>
      </c>
      <c r="V27" s="4">
        <v>0</v>
      </c>
      <c r="W27" s="5">
        <f t="shared" si="13"/>
        <v>10.75</v>
      </c>
      <c r="X27" s="5">
        <f t="shared" si="14"/>
        <v>39.15</v>
      </c>
      <c r="Z27">
        <f>X28</f>
        <v>122.94899999999998</v>
      </c>
      <c r="AA27" t="str">
        <f>D23</f>
        <v>Tělocvičná jednota Sokol Moravská Ostrava 1</v>
      </c>
      <c r="AB27">
        <v>5</v>
      </c>
    </row>
    <row r="28" spans="1:28" x14ac:dyDescent="0.25">
      <c r="A28" s="18"/>
      <c r="B28" s="5"/>
      <c r="C28" s="18"/>
      <c r="D28" s="5" t="s">
        <v>30</v>
      </c>
      <c r="E28" s="18"/>
      <c r="F28" s="11"/>
      <c r="G28" s="11"/>
      <c r="H28" s="5"/>
      <c r="I28" s="5"/>
      <c r="J28" s="5">
        <v>0</v>
      </c>
      <c r="K28" s="5">
        <f>LARGE(K24:K27,3)+LARGE(K24:K27,2)+LARGE(K24:K27,1)-J28</f>
        <v>31.133999999999997</v>
      </c>
      <c r="L28" s="5"/>
      <c r="M28" s="5"/>
      <c r="N28" s="5">
        <v>0</v>
      </c>
      <c r="O28" s="5">
        <f>LARGE(O24:O27,3)+LARGE(O24:O27,2)+LARGE(O24:O27,1)-N28</f>
        <v>27.832000000000001</v>
      </c>
      <c r="P28" s="5"/>
      <c r="Q28" s="5"/>
      <c r="R28" s="5">
        <v>0</v>
      </c>
      <c r="S28" s="5">
        <f>LARGE(S24:S27,3)+LARGE(S24:S27,2)+LARGE(S24:S27,1)-R28</f>
        <v>31.632999999999999</v>
      </c>
      <c r="T28" s="5"/>
      <c r="U28" s="5"/>
      <c r="V28" s="5">
        <v>0</v>
      </c>
      <c r="W28" s="5">
        <f>LARGE(W24:W27,3)+LARGE(W24:W27,2)+LARGE(W24:W27,1)-V28</f>
        <v>32.35</v>
      </c>
      <c r="X28" s="5">
        <f t="shared" si="14"/>
        <v>122.94899999999998</v>
      </c>
      <c r="Z28">
        <f>X28</f>
        <v>122.94899999999998</v>
      </c>
      <c r="AA28" t="str">
        <f>D23</f>
        <v>Tělocvičná jednota Sokol Moravská Ostrava 1</v>
      </c>
      <c r="AB28">
        <v>8</v>
      </c>
    </row>
    <row r="29" spans="1:28" x14ac:dyDescent="0.25">
      <c r="A29" s="17">
        <v>4</v>
      </c>
      <c r="B29" s="3">
        <v>4163</v>
      </c>
      <c r="C29" s="17">
        <v>9680</v>
      </c>
      <c r="D29" s="3" t="s">
        <v>119</v>
      </c>
      <c r="E29" s="17"/>
      <c r="F29" s="10"/>
      <c r="G29" s="10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>
        <f>X36</f>
        <v>120.54900000000001</v>
      </c>
      <c r="AA29" t="str">
        <f>D29</f>
        <v>Sportovní gymnastika dětí Špičková - Opava, z.s.</v>
      </c>
      <c r="AB29">
        <v>1</v>
      </c>
    </row>
    <row r="30" spans="1:28" x14ac:dyDescent="0.25">
      <c r="A30" s="14"/>
      <c r="B30">
        <v>863084</v>
      </c>
      <c r="C30" s="14">
        <v>9680</v>
      </c>
      <c r="D30" t="s">
        <v>120</v>
      </c>
      <c r="E30" s="14">
        <v>2005</v>
      </c>
      <c r="F30" s="8" t="s">
        <v>121</v>
      </c>
      <c r="G30" s="8" t="s">
        <v>221</v>
      </c>
      <c r="H30" s="4">
        <v>2</v>
      </c>
      <c r="I30" s="4">
        <v>8.6</v>
      </c>
      <c r="J30" s="4">
        <v>0</v>
      </c>
      <c r="K30" s="5">
        <f t="shared" ref="K30:K35" si="15">H30+I30-J30</f>
        <v>10.6</v>
      </c>
      <c r="L30" s="4">
        <v>2.6</v>
      </c>
      <c r="M30" s="4">
        <v>7.3330000000000002</v>
      </c>
      <c r="N30" s="4">
        <v>0</v>
      </c>
      <c r="O30" s="5">
        <f t="shared" ref="O30:O35" si="16">L30+M30-N30</f>
        <v>9.9329999999999998</v>
      </c>
      <c r="P30" s="4">
        <v>2.8</v>
      </c>
      <c r="Q30" s="4">
        <v>7.4329999999999998</v>
      </c>
      <c r="R30" s="4">
        <v>0</v>
      </c>
      <c r="S30" s="5">
        <f t="shared" ref="S30:S35" si="17">P30+Q30-R30</f>
        <v>10.233000000000001</v>
      </c>
      <c r="T30" s="4">
        <v>2.9</v>
      </c>
      <c r="U30" s="4">
        <v>7.7</v>
      </c>
      <c r="V30" s="4">
        <v>0</v>
      </c>
      <c r="W30" s="5">
        <f t="shared" ref="W30:W35" si="18">T30+U30-V30</f>
        <v>10.6</v>
      </c>
      <c r="X30" s="5">
        <f t="shared" ref="X30:X36" si="19">K30+O30+S30+W30</f>
        <v>41.366</v>
      </c>
      <c r="Z30">
        <f>X36</f>
        <v>120.54900000000001</v>
      </c>
      <c r="AA30" t="str">
        <f>D29</f>
        <v>Sportovní gymnastika dětí Špičková - Opava, z.s.</v>
      </c>
      <c r="AB30">
        <v>2</v>
      </c>
    </row>
    <row r="31" spans="1:28" x14ac:dyDescent="0.25">
      <c r="A31" s="14"/>
      <c r="B31">
        <v>865802</v>
      </c>
      <c r="C31" s="14">
        <v>9680</v>
      </c>
      <c r="D31" t="s">
        <v>122</v>
      </c>
      <c r="E31" s="14">
        <v>2010</v>
      </c>
      <c r="F31" s="8" t="s">
        <v>121</v>
      </c>
      <c r="G31" s="8" t="s">
        <v>123</v>
      </c>
      <c r="H31" s="4">
        <v>0</v>
      </c>
      <c r="I31" s="4">
        <v>0</v>
      </c>
      <c r="J31" s="4">
        <v>0</v>
      </c>
      <c r="K31" s="5">
        <f t="shared" si="15"/>
        <v>0</v>
      </c>
      <c r="L31" s="4">
        <v>2.5</v>
      </c>
      <c r="M31" s="4">
        <v>6.7</v>
      </c>
      <c r="N31" s="4">
        <v>0</v>
      </c>
      <c r="O31" s="5">
        <f t="shared" si="16"/>
        <v>9.1999999999999993</v>
      </c>
      <c r="P31" s="4">
        <v>3</v>
      </c>
      <c r="Q31" s="4">
        <v>6.3</v>
      </c>
      <c r="R31" s="4">
        <v>0</v>
      </c>
      <c r="S31" s="5">
        <f t="shared" si="17"/>
        <v>9.3000000000000007</v>
      </c>
      <c r="T31" s="4">
        <v>2.8</v>
      </c>
      <c r="U31" s="4">
        <v>7.35</v>
      </c>
      <c r="V31" s="4">
        <v>0</v>
      </c>
      <c r="W31" s="5">
        <f t="shared" si="18"/>
        <v>10.149999999999999</v>
      </c>
      <c r="X31" s="5">
        <f t="shared" si="19"/>
        <v>28.65</v>
      </c>
      <c r="Z31">
        <f>X36</f>
        <v>120.54900000000001</v>
      </c>
      <c r="AA31" t="str">
        <f>D29</f>
        <v>Sportovní gymnastika dětí Špičková - Opava, z.s.</v>
      </c>
      <c r="AB31">
        <v>3</v>
      </c>
    </row>
    <row r="32" spans="1:28" x14ac:dyDescent="0.25">
      <c r="A32" s="14"/>
      <c r="B32">
        <v>167464</v>
      </c>
      <c r="C32" s="14">
        <v>9680</v>
      </c>
      <c r="D32" t="s">
        <v>124</v>
      </c>
      <c r="E32" s="14">
        <v>2002</v>
      </c>
      <c r="F32" s="8" t="s">
        <v>121</v>
      </c>
      <c r="G32" s="8" t="s">
        <v>221</v>
      </c>
      <c r="H32" s="4">
        <v>2</v>
      </c>
      <c r="I32" s="4">
        <v>8.1999999999999993</v>
      </c>
      <c r="J32" s="4">
        <v>0</v>
      </c>
      <c r="K32" s="5">
        <f t="shared" si="15"/>
        <v>10.199999999999999</v>
      </c>
      <c r="L32" s="4">
        <v>2.6</v>
      </c>
      <c r="M32" s="4">
        <v>6.5659999999999998</v>
      </c>
      <c r="N32" s="4">
        <v>0</v>
      </c>
      <c r="O32" s="5">
        <f t="shared" si="16"/>
        <v>9.1660000000000004</v>
      </c>
      <c r="P32" s="4">
        <v>2.8</v>
      </c>
      <c r="Q32" s="4">
        <v>7.6</v>
      </c>
      <c r="R32" s="4">
        <v>0</v>
      </c>
      <c r="S32" s="5">
        <f t="shared" si="17"/>
        <v>10.399999999999999</v>
      </c>
      <c r="T32" s="4">
        <v>3</v>
      </c>
      <c r="U32" s="4">
        <v>7.6</v>
      </c>
      <c r="V32" s="4">
        <v>0</v>
      </c>
      <c r="W32" s="5">
        <f t="shared" si="18"/>
        <v>10.6</v>
      </c>
      <c r="X32" s="5">
        <f t="shared" si="19"/>
        <v>40.366</v>
      </c>
      <c r="Z32">
        <f>X36</f>
        <v>120.54900000000001</v>
      </c>
      <c r="AA32" t="str">
        <f>D29</f>
        <v>Sportovní gymnastika dětí Špičková - Opava, z.s.</v>
      </c>
      <c r="AB32">
        <v>4</v>
      </c>
    </row>
    <row r="33" spans="1:29" x14ac:dyDescent="0.25">
      <c r="A33" s="14"/>
      <c r="B33">
        <v>475449</v>
      </c>
      <c r="C33" s="14">
        <v>9680</v>
      </c>
      <c r="D33" t="s">
        <v>125</v>
      </c>
      <c r="E33" s="14">
        <v>2010</v>
      </c>
      <c r="F33" s="8" t="s">
        <v>121</v>
      </c>
      <c r="G33" s="8" t="s">
        <v>126</v>
      </c>
      <c r="H33" s="4">
        <v>2</v>
      </c>
      <c r="I33" s="4">
        <v>7.5</v>
      </c>
      <c r="J33" s="4">
        <v>0</v>
      </c>
      <c r="K33" s="5">
        <f t="shared" si="15"/>
        <v>9.5</v>
      </c>
      <c r="L33" s="4">
        <v>0</v>
      </c>
      <c r="M33" s="4">
        <v>0</v>
      </c>
      <c r="N33" s="4">
        <v>0</v>
      </c>
      <c r="O33" s="5">
        <f t="shared" si="16"/>
        <v>0</v>
      </c>
      <c r="P33" s="4">
        <v>2.8</v>
      </c>
      <c r="Q33" s="4">
        <v>5.766</v>
      </c>
      <c r="R33" s="4">
        <v>0</v>
      </c>
      <c r="S33" s="5">
        <f t="shared" si="17"/>
        <v>8.5659999999999989</v>
      </c>
      <c r="T33" s="4">
        <v>2.7</v>
      </c>
      <c r="U33" s="4">
        <v>7.65</v>
      </c>
      <c r="V33" s="4">
        <v>0</v>
      </c>
      <c r="W33" s="5">
        <f t="shared" si="18"/>
        <v>10.350000000000001</v>
      </c>
      <c r="X33" s="5">
        <f t="shared" si="19"/>
        <v>28.416</v>
      </c>
      <c r="Z33">
        <f>X36</f>
        <v>120.54900000000001</v>
      </c>
      <c r="AA33" t="str">
        <f>D29</f>
        <v>Sportovní gymnastika dětí Špičková - Opava, z.s.</v>
      </c>
      <c r="AB33">
        <v>5</v>
      </c>
    </row>
    <row r="34" spans="1:29" x14ac:dyDescent="0.25">
      <c r="A34" s="14"/>
      <c r="B34">
        <v>939816</v>
      </c>
      <c r="C34" s="14">
        <v>9680</v>
      </c>
      <c r="D34" t="s">
        <v>127</v>
      </c>
      <c r="E34" s="14">
        <v>2005</v>
      </c>
      <c r="F34" s="8" t="s">
        <v>121</v>
      </c>
      <c r="G34" s="8" t="s">
        <v>128</v>
      </c>
      <c r="H34" s="4">
        <v>2</v>
      </c>
      <c r="I34" s="4">
        <v>7.9669999999999996</v>
      </c>
      <c r="J34" s="4">
        <v>0</v>
      </c>
      <c r="K34" s="5">
        <f t="shared" si="15"/>
        <v>9.9669999999999987</v>
      </c>
      <c r="L34" s="4">
        <v>0</v>
      </c>
      <c r="M34" s="4">
        <v>0</v>
      </c>
      <c r="N34" s="4">
        <v>0</v>
      </c>
      <c r="O34" s="5">
        <f t="shared" si="16"/>
        <v>0</v>
      </c>
      <c r="P34" s="4">
        <v>0</v>
      </c>
      <c r="Q34" s="4">
        <v>0</v>
      </c>
      <c r="R34" s="4">
        <v>0</v>
      </c>
      <c r="S34" s="5">
        <f t="shared" si="17"/>
        <v>0</v>
      </c>
      <c r="T34" s="4">
        <v>0</v>
      </c>
      <c r="U34" s="4">
        <v>0</v>
      </c>
      <c r="V34" s="4">
        <v>0</v>
      </c>
      <c r="W34" s="5">
        <f t="shared" si="18"/>
        <v>0</v>
      </c>
      <c r="X34" s="5">
        <f t="shared" si="19"/>
        <v>9.9669999999999987</v>
      </c>
      <c r="Z34" t="e">
        <f>#REF!</f>
        <v>#REF!</v>
      </c>
      <c r="AA34" t="str">
        <f>D33</f>
        <v>Seidlerová Kamila</v>
      </c>
      <c r="AB34">
        <v>2</v>
      </c>
      <c r="AC34" t="s">
        <v>129</v>
      </c>
    </row>
    <row r="35" spans="1:29" x14ac:dyDescent="0.25">
      <c r="A35" s="14"/>
      <c r="B35">
        <v>181775</v>
      </c>
      <c r="C35" s="14">
        <v>9680</v>
      </c>
      <c r="D35" t="s">
        <v>130</v>
      </c>
      <c r="E35" s="14">
        <v>2009</v>
      </c>
      <c r="F35" s="8" t="s">
        <v>121</v>
      </c>
      <c r="G35" s="8" t="s">
        <v>131</v>
      </c>
      <c r="H35" s="4">
        <v>0</v>
      </c>
      <c r="I35" s="4">
        <v>0</v>
      </c>
      <c r="J35" s="4">
        <v>0</v>
      </c>
      <c r="K35" s="5">
        <f t="shared" si="15"/>
        <v>0</v>
      </c>
      <c r="L35" s="4">
        <v>1.5</v>
      </c>
      <c r="M35" s="4">
        <v>6.5659999999999998</v>
      </c>
      <c r="N35" s="4">
        <v>0</v>
      </c>
      <c r="O35" s="5">
        <f t="shared" si="16"/>
        <v>8.0659999999999989</v>
      </c>
      <c r="P35" s="4">
        <v>0</v>
      </c>
      <c r="Q35" s="4">
        <v>0</v>
      </c>
      <c r="R35" s="4">
        <v>0</v>
      </c>
      <c r="S35" s="5">
        <f t="shared" si="17"/>
        <v>0</v>
      </c>
      <c r="T35" s="4">
        <v>0</v>
      </c>
      <c r="U35" s="4">
        <v>0</v>
      </c>
      <c r="V35" s="4">
        <v>0</v>
      </c>
      <c r="W35" s="5">
        <f t="shared" si="18"/>
        <v>0</v>
      </c>
      <c r="X35" s="5">
        <f t="shared" si="19"/>
        <v>8.0659999999999989</v>
      </c>
      <c r="Z35" t="e">
        <f>#REF!</f>
        <v>#REF!</v>
      </c>
      <c r="AA35" t="str">
        <f>D33</f>
        <v>Seidlerová Kamila</v>
      </c>
      <c r="AB35">
        <v>3</v>
      </c>
      <c r="AC35" t="s">
        <v>129</v>
      </c>
    </row>
    <row r="36" spans="1:29" x14ac:dyDescent="0.25">
      <c r="A36" s="18"/>
      <c r="B36" s="5"/>
      <c r="C36" s="18"/>
      <c r="D36" s="5" t="s">
        <v>30</v>
      </c>
      <c r="E36" s="18"/>
      <c r="F36" s="11"/>
      <c r="G36" s="11"/>
      <c r="H36" s="5"/>
      <c r="I36" s="5"/>
      <c r="J36" s="5">
        <v>0</v>
      </c>
      <c r="K36" s="5">
        <f>LARGE(K30:K35,3)+LARGE(K30:K35,2)+LARGE(K30:K35,1)-J36</f>
        <v>30.766999999999996</v>
      </c>
      <c r="L36" s="5"/>
      <c r="M36" s="5"/>
      <c r="N36" s="5">
        <v>0</v>
      </c>
      <c r="O36" s="5">
        <f>LARGE(O30:O35,3)+LARGE(O30:O35,2)+LARGE(O30:O35,1)-N36</f>
        <v>28.298999999999999</v>
      </c>
      <c r="P36" s="5"/>
      <c r="Q36" s="5"/>
      <c r="R36" s="5">
        <v>0</v>
      </c>
      <c r="S36" s="5">
        <f>LARGE(S30:S35,3)+LARGE(S30:S35,2)+LARGE(S30:S35,1)-R36</f>
        <v>29.933</v>
      </c>
      <c r="T36" s="5"/>
      <c r="U36" s="5"/>
      <c r="V36" s="5">
        <v>0</v>
      </c>
      <c r="W36" s="5">
        <f>LARGE(W30:W35,3)+LARGE(W30:W35,2)+LARGE(W30:W35,1)-V36</f>
        <v>31.550000000000004</v>
      </c>
      <c r="X36" s="5">
        <f t="shared" si="19"/>
        <v>120.54900000000001</v>
      </c>
      <c r="Z36">
        <f>X36</f>
        <v>120.54900000000001</v>
      </c>
      <c r="AA36" t="str">
        <f>D29</f>
        <v>Sportovní gymnastika dětí Špičková - Opava, z.s.</v>
      </c>
      <c r="AB36">
        <v>8</v>
      </c>
    </row>
    <row r="37" spans="1:29" x14ac:dyDescent="0.25">
      <c r="A37" s="17">
        <v>5</v>
      </c>
      <c r="B37" s="3">
        <v>4081</v>
      </c>
      <c r="C37" s="17">
        <v>5382</v>
      </c>
      <c r="D37" s="3" t="s">
        <v>52</v>
      </c>
      <c r="E37" s="17"/>
      <c r="F37" s="10"/>
      <c r="G37" s="10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>
        <f>X42</f>
        <v>116.247</v>
      </c>
      <c r="AA37" t="str">
        <f>D37</f>
        <v>Tělocvičná jednota Sokol Kopřivnice</v>
      </c>
      <c r="AB37">
        <v>1</v>
      </c>
    </row>
    <row r="38" spans="1:29" x14ac:dyDescent="0.25">
      <c r="A38" s="14"/>
      <c r="B38">
        <v>146239</v>
      </c>
      <c r="C38" s="14">
        <v>5382</v>
      </c>
      <c r="D38" t="s">
        <v>132</v>
      </c>
      <c r="E38" s="14">
        <v>2008</v>
      </c>
      <c r="F38" s="8" t="s">
        <v>54</v>
      </c>
      <c r="G38" s="8" t="s">
        <v>133</v>
      </c>
      <c r="H38" s="4">
        <v>2</v>
      </c>
      <c r="I38" s="4">
        <v>8.4329999999999998</v>
      </c>
      <c r="J38" s="4">
        <v>0</v>
      </c>
      <c r="K38" s="5">
        <f t="shared" ref="K38:K41" si="20">H38+I38-J38</f>
        <v>10.433</v>
      </c>
      <c r="L38" s="4">
        <v>2.5</v>
      </c>
      <c r="M38" s="4">
        <v>7.6660000000000004</v>
      </c>
      <c r="N38" s="4">
        <v>0</v>
      </c>
      <c r="O38" s="5">
        <f t="shared" ref="O38:O41" si="21">L38+M38-N38</f>
        <v>10.166</v>
      </c>
      <c r="P38" s="4">
        <v>3.1</v>
      </c>
      <c r="Q38" s="4">
        <v>7.6660000000000004</v>
      </c>
      <c r="R38" s="4">
        <v>0</v>
      </c>
      <c r="S38" s="5">
        <f t="shared" ref="S38:S41" si="22">P38+Q38-R38</f>
        <v>10.766</v>
      </c>
      <c r="T38" s="4">
        <v>3</v>
      </c>
      <c r="U38" s="4">
        <v>8.15</v>
      </c>
      <c r="V38" s="4">
        <v>0</v>
      </c>
      <c r="W38" s="5">
        <f t="shared" ref="W38:W41" si="23">T38+U38-V38</f>
        <v>11.15</v>
      </c>
      <c r="X38" s="5">
        <f t="shared" ref="X38:X42" si="24">K38+O38+S38+W38</f>
        <v>42.515000000000001</v>
      </c>
      <c r="Z38">
        <f>X42</f>
        <v>116.247</v>
      </c>
      <c r="AA38" t="str">
        <f>D37</f>
        <v>Tělocvičná jednota Sokol Kopřivnice</v>
      </c>
      <c r="AB38">
        <v>2</v>
      </c>
    </row>
    <row r="39" spans="1:29" x14ac:dyDescent="0.25">
      <c r="A39" s="14"/>
      <c r="B39">
        <v>773407</v>
      </c>
      <c r="C39" s="14">
        <v>5382</v>
      </c>
      <c r="D39" t="s">
        <v>135</v>
      </c>
      <c r="E39" s="14">
        <v>2010</v>
      </c>
      <c r="F39" s="8" t="s">
        <v>54</v>
      </c>
      <c r="G39" s="8" t="s">
        <v>134</v>
      </c>
      <c r="H39" s="4">
        <v>2</v>
      </c>
      <c r="I39" s="4">
        <v>7.4329999999999998</v>
      </c>
      <c r="J39" s="4">
        <v>0</v>
      </c>
      <c r="K39" s="5">
        <f t="shared" si="20"/>
        <v>9.4329999999999998</v>
      </c>
      <c r="L39" s="4">
        <v>1.5</v>
      </c>
      <c r="M39" s="4">
        <v>5.4</v>
      </c>
      <c r="N39" s="4">
        <v>0</v>
      </c>
      <c r="O39" s="5">
        <f t="shared" si="21"/>
        <v>6.9</v>
      </c>
      <c r="P39" s="4">
        <v>2.2999999999999998</v>
      </c>
      <c r="Q39" s="4">
        <v>5.9329999999999998</v>
      </c>
      <c r="R39" s="4">
        <v>0</v>
      </c>
      <c r="S39" s="5">
        <f t="shared" si="22"/>
        <v>8.2330000000000005</v>
      </c>
      <c r="T39" s="4">
        <v>3</v>
      </c>
      <c r="U39" s="4">
        <v>7.05</v>
      </c>
      <c r="V39" s="4">
        <v>0</v>
      </c>
      <c r="W39" s="5">
        <f t="shared" si="23"/>
        <v>10.050000000000001</v>
      </c>
      <c r="X39" s="5">
        <f t="shared" si="24"/>
        <v>34.616</v>
      </c>
      <c r="Z39">
        <f>X42</f>
        <v>116.247</v>
      </c>
      <c r="AA39" t="str">
        <f>D37</f>
        <v>Tělocvičná jednota Sokol Kopřivnice</v>
      </c>
      <c r="AB39">
        <v>4</v>
      </c>
    </row>
    <row r="40" spans="1:29" x14ac:dyDescent="0.25">
      <c r="A40" s="14"/>
      <c r="B40">
        <v>539833</v>
      </c>
      <c r="C40" s="14">
        <v>9381</v>
      </c>
      <c r="D40" t="s">
        <v>110</v>
      </c>
      <c r="E40" s="14">
        <v>2007</v>
      </c>
      <c r="F40" s="8" t="s">
        <v>93</v>
      </c>
      <c r="G40" s="8" t="s">
        <v>101</v>
      </c>
      <c r="H40" s="4">
        <v>2</v>
      </c>
      <c r="I40" s="4">
        <v>7.7670000000000003</v>
      </c>
      <c r="J40" s="4">
        <v>0</v>
      </c>
      <c r="K40" s="5">
        <f t="shared" si="20"/>
        <v>9.7669999999999995</v>
      </c>
      <c r="L40" s="4">
        <v>1.4</v>
      </c>
      <c r="M40" s="4">
        <v>7.0330000000000004</v>
      </c>
      <c r="N40" s="4">
        <v>0</v>
      </c>
      <c r="O40" s="5">
        <f t="shared" si="21"/>
        <v>8.4329999999999998</v>
      </c>
      <c r="P40" s="4">
        <v>2.6</v>
      </c>
      <c r="Q40" s="4">
        <v>4</v>
      </c>
      <c r="R40" s="4">
        <v>0</v>
      </c>
      <c r="S40" s="5">
        <f t="shared" si="22"/>
        <v>6.6</v>
      </c>
      <c r="T40" s="4">
        <v>2.5</v>
      </c>
      <c r="U40" s="4">
        <v>7.25</v>
      </c>
      <c r="V40" s="4">
        <v>0</v>
      </c>
      <c r="W40" s="5">
        <f t="shared" si="23"/>
        <v>9.75</v>
      </c>
      <c r="X40" s="5">
        <f t="shared" si="24"/>
        <v>34.549999999999997</v>
      </c>
      <c r="Z40" t="e">
        <f>#REF!</f>
        <v>#REF!</v>
      </c>
      <c r="AA40" t="str">
        <f>D39</f>
        <v>Nesvadbová Jana</v>
      </c>
      <c r="AB40">
        <v>2</v>
      </c>
    </row>
    <row r="41" spans="1:29" x14ac:dyDescent="0.25">
      <c r="A41" s="14"/>
      <c r="B41">
        <v>404393</v>
      </c>
      <c r="C41" s="14">
        <v>5382</v>
      </c>
      <c r="D41" t="s">
        <v>136</v>
      </c>
      <c r="E41" s="14">
        <v>2010</v>
      </c>
      <c r="F41" s="8" t="s">
        <v>54</v>
      </c>
      <c r="G41" s="8" t="s">
        <v>96</v>
      </c>
      <c r="H41" s="4">
        <v>2</v>
      </c>
      <c r="I41" s="4">
        <v>8.2330000000000005</v>
      </c>
      <c r="J41" s="4">
        <v>0</v>
      </c>
      <c r="K41" s="5">
        <f t="shared" si="20"/>
        <v>10.233000000000001</v>
      </c>
      <c r="L41" s="4">
        <v>1.5</v>
      </c>
      <c r="M41" s="4">
        <v>6.266</v>
      </c>
      <c r="N41" s="4">
        <v>0</v>
      </c>
      <c r="O41" s="5">
        <f t="shared" si="21"/>
        <v>7.766</v>
      </c>
      <c r="P41" s="4">
        <v>3.2</v>
      </c>
      <c r="Q41" s="4">
        <v>6.3</v>
      </c>
      <c r="R41" s="4">
        <v>0</v>
      </c>
      <c r="S41" s="5">
        <f t="shared" si="22"/>
        <v>9.5</v>
      </c>
      <c r="T41" s="4">
        <v>2.4</v>
      </c>
      <c r="U41" s="4">
        <v>6.15</v>
      </c>
      <c r="V41" s="4">
        <v>0</v>
      </c>
      <c r="W41" s="5">
        <f t="shared" si="23"/>
        <v>8.5500000000000007</v>
      </c>
      <c r="X41" s="5">
        <f t="shared" si="24"/>
        <v>36.049000000000007</v>
      </c>
      <c r="Z41" t="e">
        <f>#REF!</f>
        <v>#REF!</v>
      </c>
      <c r="AA41" t="str">
        <f>D40</f>
        <v>Hrůzová Zuzana</v>
      </c>
      <c r="AB41">
        <v>2</v>
      </c>
      <c r="AC41" t="s">
        <v>137</v>
      </c>
    </row>
    <row r="42" spans="1:29" x14ac:dyDescent="0.25">
      <c r="A42" s="18"/>
      <c r="B42" s="5"/>
      <c r="C42" s="18"/>
      <c r="D42" s="5" t="s">
        <v>30</v>
      </c>
      <c r="E42" s="18"/>
      <c r="F42" s="11"/>
      <c r="G42" s="11"/>
      <c r="H42" s="5"/>
      <c r="I42" s="5"/>
      <c r="J42" s="5">
        <v>0</v>
      </c>
      <c r="K42" s="5">
        <f>LARGE(K38:K41,3)+LARGE(K38:K41,2)+LARGE(K38:K41,1)-J42</f>
        <v>30.433</v>
      </c>
      <c r="L42" s="5"/>
      <c r="M42" s="5"/>
      <c r="N42" s="5">
        <v>0</v>
      </c>
      <c r="O42" s="5">
        <f>LARGE(O38:O41,3)+LARGE(O38:O41,2)+LARGE(O38:O41,1)-N42</f>
        <v>26.364999999999998</v>
      </c>
      <c r="P42" s="5"/>
      <c r="Q42" s="5"/>
      <c r="R42" s="5">
        <v>0</v>
      </c>
      <c r="S42" s="5">
        <f>LARGE(S38:S41,3)+LARGE(S38:S41,2)+LARGE(S38:S41,1)-R42</f>
        <v>28.499000000000002</v>
      </c>
      <c r="T42" s="5"/>
      <c r="U42" s="5"/>
      <c r="V42" s="5">
        <v>0</v>
      </c>
      <c r="W42" s="5">
        <f>LARGE(W38:W41,3)+LARGE(W38:W41,2)+LARGE(W38:W41,1)-V42</f>
        <v>30.950000000000003</v>
      </c>
      <c r="X42" s="5">
        <f t="shared" si="24"/>
        <v>116.247</v>
      </c>
      <c r="Z42">
        <f>X42</f>
        <v>116.247</v>
      </c>
      <c r="AA42" t="str">
        <f>D37</f>
        <v>Tělocvičná jednota Sokol Kopřivnice</v>
      </c>
      <c r="AB42">
        <v>8</v>
      </c>
    </row>
    <row r="43" spans="1:29" x14ac:dyDescent="0.25">
      <c r="A43" s="18"/>
      <c r="B43" s="5"/>
      <c r="C43" s="18"/>
      <c r="D43" s="5"/>
      <c r="E43" s="18"/>
      <c r="F43" s="11"/>
      <c r="G43" s="11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9" x14ac:dyDescent="0.25">
      <c r="A44" s="18"/>
      <c r="B44" s="5"/>
      <c r="C44" s="18"/>
      <c r="D44" s="5"/>
      <c r="E44" s="18"/>
      <c r="F44" s="11"/>
      <c r="G44" s="11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6" spans="1:29" x14ac:dyDescent="0.25">
      <c r="A46" s="28" t="s">
        <v>213</v>
      </c>
    </row>
    <row r="47" spans="1:29" x14ac:dyDescent="0.25">
      <c r="A47" s="29" t="s">
        <v>210</v>
      </c>
    </row>
    <row r="48" spans="1:29" x14ac:dyDescent="0.25">
      <c r="A48" s="28" t="s">
        <v>218</v>
      </c>
    </row>
    <row r="49" spans="1:1" x14ac:dyDescent="0.25">
      <c r="A49" s="28" t="s">
        <v>219</v>
      </c>
    </row>
    <row r="50" spans="1:1" x14ac:dyDescent="0.25">
      <c r="A50" s="28" t="s">
        <v>217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" right="0" top="0.19685039370078741" bottom="0.19685039370078741" header="0.31496062992125984" footer="0.31496062992125984"/>
  <pageSetup scale="56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9"/>
  <sheetViews>
    <sheetView zoomScale="110" zoomScaleNormal="110" workbookViewId="0">
      <pane ySplit="6" topLeftCell="A7" activePane="bottomLeft" state="frozen"/>
      <selection pane="bottomLeft" activeCell="A51" sqref="A51"/>
    </sheetView>
  </sheetViews>
  <sheetFormatPr defaultRowHeight="15" outlineLevelCol="1" x14ac:dyDescent="0.25"/>
  <cols>
    <col min="1" max="1" width="10" style="14" customWidth="1"/>
    <col min="2" max="3" width="10" customWidth="1"/>
    <col min="4" max="4" width="20.7109375" customWidth="1"/>
    <col min="5" max="5" width="8" style="8" customWidth="1" outlineLevel="1"/>
    <col min="6" max="6" width="23" style="8" customWidth="1" outlineLevel="1"/>
    <col min="7" max="7" width="26.7109375" style="8" customWidth="1" outlineLevel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4" width="15.5703125" bestFit="1" customWidth="1"/>
    <col min="25" max="25" width="30" customWidth="1"/>
    <col min="26" max="26" width="8" customWidth="1"/>
    <col min="27" max="27" width="20" customWidth="1"/>
    <col min="28" max="28" width="8" customWidth="1"/>
    <col min="29" max="29" width="30" customWidth="1"/>
  </cols>
  <sheetData>
    <row r="1" spans="1:29" ht="18.75" x14ac:dyDescent="0.3">
      <c r="D1" s="1" t="s">
        <v>0</v>
      </c>
    </row>
    <row r="2" spans="1:29" ht="18.75" x14ac:dyDescent="0.3">
      <c r="D2" s="1" t="s">
        <v>1</v>
      </c>
    </row>
    <row r="3" spans="1:29" ht="18.75" x14ac:dyDescent="0.3">
      <c r="D3" s="1" t="s">
        <v>151</v>
      </c>
    </row>
    <row r="6" spans="1:29" s="14" customFormat="1" ht="14.25" customHeight="1" x14ac:dyDescent="0.25">
      <c r="A6" s="12" t="s">
        <v>3</v>
      </c>
      <c r="B6" s="12" t="s">
        <v>4</v>
      </c>
      <c r="C6" s="12" t="s">
        <v>5</v>
      </c>
      <c r="D6" s="12" t="s">
        <v>6</v>
      </c>
      <c r="E6" s="13" t="s">
        <v>7</v>
      </c>
      <c r="F6" s="13" t="s">
        <v>8</v>
      </c>
      <c r="G6" s="13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10</v>
      </c>
      <c r="M6" s="12" t="s">
        <v>11</v>
      </c>
      <c r="N6" s="12" t="s">
        <v>12</v>
      </c>
      <c r="O6" s="12" t="s">
        <v>14</v>
      </c>
      <c r="P6" s="12" t="s">
        <v>10</v>
      </c>
      <c r="Q6" s="12" t="s">
        <v>11</v>
      </c>
      <c r="R6" s="12" t="s">
        <v>12</v>
      </c>
      <c r="S6" s="12" t="s">
        <v>15</v>
      </c>
      <c r="T6" s="12" t="s">
        <v>10</v>
      </c>
      <c r="U6" s="12" t="s">
        <v>11</v>
      </c>
      <c r="V6" s="12" t="s">
        <v>12</v>
      </c>
      <c r="W6" s="12" t="s">
        <v>16</v>
      </c>
      <c r="X6" s="12" t="s">
        <v>17</v>
      </c>
      <c r="Y6" s="12" t="s">
        <v>18</v>
      </c>
      <c r="Z6" s="12" t="s">
        <v>19</v>
      </c>
      <c r="AA6" s="12" t="s">
        <v>20</v>
      </c>
      <c r="AB6" s="12" t="s">
        <v>21</v>
      </c>
      <c r="AC6" s="12" t="s">
        <v>22</v>
      </c>
    </row>
    <row r="7" spans="1:29" x14ac:dyDescent="0.25">
      <c r="A7" s="17">
        <v>1</v>
      </c>
      <c r="B7" s="3">
        <v>4190</v>
      </c>
      <c r="C7" s="3">
        <v>3198</v>
      </c>
      <c r="D7" s="3" t="s">
        <v>42</v>
      </c>
      <c r="E7" s="10"/>
      <c r="F7" s="10"/>
      <c r="G7" s="10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>
        <f>X13</f>
        <v>124.84899999999999</v>
      </c>
      <c r="AA7" t="str">
        <f>D7</f>
        <v>Sportovní gymnastické centrum Ostrava, z.s.</v>
      </c>
      <c r="AB7">
        <v>1</v>
      </c>
    </row>
    <row r="8" spans="1:29" x14ac:dyDescent="0.25">
      <c r="B8">
        <v>885593</v>
      </c>
      <c r="C8">
        <v>3198</v>
      </c>
      <c r="D8" t="s">
        <v>157</v>
      </c>
      <c r="E8" s="8">
        <v>2009</v>
      </c>
      <c r="F8" s="8" t="s">
        <v>44</v>
      </c>
      <c r="G8" s="8" t="s">
        <v>45</v>
      </c>
      <c r="H8" s="4">
        <v>2</v>
      </c>
      <c r="I8" s="4">
        <v>7.9</v>
      </c>
      <c r="J8" s="4">
        <v>0</v>
      </c>
      <c r="K8" s="5">
        <f t="shared" ref="K8:K12" si="0">H8+I8-J8</f>
        <v>9.9</v>
      </c>
      <c r="L8" s="4">
        <v>0</v>
      </c>
      <c r="M8" s="4">
        <v>0</v>
      </c>
      <c r="N8" s="4">
        <v>0</v>
      </c>
      <c r="O8" s="5">
        <f t="shared" ref="O8:O12" si="1">L8+M8-N8</f>
        <v>0</v>
      </c>
      <c r="P8" s="4">
        <v>1.6</v>
      </c>
      <c r="Q8" s="4">
        <v>6.05</v>
      </c>
      <c r="R8" s="4">
        <v>0</v>
      </c>
      <c r="S8" s="5">
        <f t="shared" ref="S8:S12" si="2">P8+Q8-R8</f>
        <v>7.65</v>
      </c>
      <c r="T8" s="4">
        <v>2.6</v>
      </c>
      <c r="U8" s="4">
        <v>7.25</v>
      </c>
      <c r="V8" s="4">
        <v>0</v>
      </c>
      <c r="W8" s="5">
        <f t="shared" ref="W8:W12" si="3">T8+U8-V8</f>
        <v>9.85</v>
      </c>
      <c r="X8" s="5">
        <f t="shared" ref="X8:X13" si="4">K8+O8+S8+W8</f>
        <v>27.4</v>
      </c>
      <c r="Z8">
        <f>X13</f>
        <v>124.84899999999999</v>
      </c>
      <c r="AA8" t="str">
        <f>D7</f>
        <v>Sportovní gymnastické centrum Ostrava, z.s.</v>
      </c>
      <c r="AB8">
        <v>2</v>
      </c>
    </row>
    <row r="9" spans="1:29" x14ac:dyDescent="0.25">
      <c r="B9">
        <v>260602</v>
      </c>
      <c r="C9">
        <v>3198</v>
      </c>
      <c r="D9" t="s">
        <v>158</v>
      </c>
      <c r="E9" s="8">
        <v>2007</v>
      </c>
      <c r="F9" s="8" t="s">
        <v>44</v>
      </c>
      <c r="G9" s="8" t="s">
        <v>115</v>
      </c>
      <c r="H9" s="4">
        <v>3.7</v>
      </c>
      <c r="I9" s="4">
        <v>8.2330000000000005</v>
      </c>
      <c r="J9" s="4">
        <v>0</v>
      </c>
      <c r="K9" s="5">
        <f t="shared" si="0"/>
        <v>11.933</v>
      </c>
      <c r="L9" s="4">
        <v>2.5</v>
      </c>
      <c r="M9" s="4">
        <v>6.3659999999999997</v>
      </c>
      <c r="N9" s="4">
        <v>0</v>
      </c>
      <c r="O9" s="5">
        <f t="shared" si="1"/>
        <v>8.8659999999999997</v>
      </c>
      <c r="P9" s="4">
        <v>3.2</v>
      </c>
      <c r="Q9" s="4">
        <v>8.1</v>
      </c>
      <c r="R9" s="4">
        <v>0</v>
      </c>
      <c r="S9" s="5">
        <f t="shared" si="2"/>
        <v>11.3</v>
      </c>
      <c r="T9" s="4">
        <v>3.7</v>
      </c>
      <c r="U9" s="4">
        <v>7.8</v>
      </c>
      <c r="V9" s="4">
        <v>0</v>
      </c>
      <c r="W9" s="5">
        <f t="shared" si="3"/>
        <v>11.5</v>
      </c>
      <c r="X9" s="5">
        <f t="shared" si="4"/>
        <v>43.599000000000004</v>
      </c>
      <c r="Z9">
        <f>X13</f>
        <v>124.84899999999999</v>
      </c>
      <c r="AA9" t="str">
        <f>D7</f>
        <v>Sportovní gymnastické centrum Ostrava, z.s.</v>
      </c>
      <c r="AB9">
        <v>3</v>
      </c>
    </row>
    <row r="10" spans="1:29" x14ac:dyDescent="0.25">
      <c r="B10">
        <v>900893</v>
      </c>
      <c r="C10">
        <v>3198</v>
      </c>
      <c r="D10" t="s">
        <v>159</v>
      </c>
      <c r="E10" s="8">
        <v>2011</v>
      </c>
      <c r="F10" s="8" t="s">
        <v>44</v>
      </c>
      <c r="G10" s="8" t="s">
        <v>115</v>
      </c>
      <c r="H10" s="4">
        <v>3.7</v>
      </c>
      <c r="I10" s="4">
        <v>8.1999999999999993</v>
      </c>
      <c r="J10" s="4">
        <v>0</v>
      </c>
      <c r="K10" s="5">
        <f t="shared" si="0"/>
        <v>11.899999999999999</v>
      </c>
      <c r="L10" s="4">
        <v>1.4</v>
      </c>
      <c r="M10" s="4">
        <v>7.0659999999999998</v>
      </c>
      <c r="N10" s="4">
        <v>0</v>
      </c>
      <c r="O10" s="5">
        <f t="shared" si="1"/>
        <v>8.4659999999999993</v>
      </c>
      <c r="P10" s="4">
        <v>4</v>
      </c>
      <c r="Q10" s="4">
        <v>6.8</v>
      </c>
      <c r="R10" s="4">
        <v>0</v>
      </c>
      <c r="S10" s="5">
        <f t="shared" si="2"/>
        <v>10.8</v>
      </c>
      <c r="T10" s="4">
        <v>2.9</v>
      </c>
      <c r="U10" s="4">
        <v>7.2</v>
      </c>
      <c r="V10" s="4">
        <v>0</v>
      </c>
      <c r="W10" s="5">
        <f t="shared" si="3"/>
        <v>10.1</v>
      </c>
      <c r="X10" s="5">
        <f t="shared" si="4"/>
        <v>41.265999999999998</v>
      </c>
      <c r="Z10">
        <f>X13</f>
        <v>124.84899999999999</v>
      </c>
      <c r="AA10" t="str">
        <f>D7</f>
        <v>Sportovní gymnastické centrum Ostrava, z.s.</v>
      </c>
      <c r="AB10">
        <v>4</v>
      </c>
    </row>
    <row r="11" spans="1:29" x14ac:dyDescent="0.25">
      <c r="B11">
        <v>628881</v>
      </c>
      <c r="C11">
        <v>3198</v>
      </c>
      <c r="D11" t="s">
        <v>160</v>
      </c>
      <c r="E11" s="8">
        <v>2010</v>
      </c>
      <c r="F11" s="8" t="s">
        <v>44</v>
      </c>
      <c r="G11" s="8" t="s">
        <v>115</v>
      </c>
      <c r="H11" s="4">
        <v>0</v>
      </c>
      <c r="I11" s="4">
        <v>0</v>
      </c>
      <c r="J11" s="4">
        <v>0</v>
      </c>
      <c r="K11" s="5">
        <f t="shared" si="0"/>
        <v>0</v>
      </c>
      <c r="L11" s="4">
        <v>2.2000000000000002</v>
      </c>
      <c r="M11" s="4">
        <v>6.6</v>
      </c>
      <c r="N11" s="4">
        <v>0</v>
      </c>
      <c r="O11" s="5">
        <f t="shared" si="1"/>
        <v>8.8000000000000007</v>
      </c>
      <c r="P11" s="4">
        <v>2.8</v>
      </c>
      <c r="Q11" s="4">
        <v>6.35</v>
      </c>
      <c r="R11" s="4">
        <v>0</v>
      </c>
      <c r="S11" s="5">
        <f t="shared" si="2"/>
        <v>9.1499999999999986</v>
      </c>
      <c r="T11" s="4">
        <v>0</v>
      </c>
      <c r="U11" s="4">
        <v>0</v>
      </c>
      <c r="V11" s="4">
        <v>0</v>
      </c>
      <c r="W11" s="5">
        <f t="shared" si="3"/>
        <v>0</v>
      </c>
      <c r="X11" s="5">
        <f t="shared" si="4"/>
        <v>17.95</v>
      </c>
      <c r="Z11">
        <f>X13</f>
        <v>124.84899999999999</v>
      </c>
      <c r="AA11" t="str">
        <f>D7</f>
        <v>Sportovní gymnastické centrum Ostrava, z.s.</v>
      </c>
      <c r="AB11">
        <v>5</v>
      </c>
    </row>
    <row r="12" spans="1:29" x14ac:dyDescent="0.25">
      <c r="B12">
        <v>428668</v>
      </c>
      <c r="C12">
        <v>7791</v>
      </c>
      <c r="D12" t="s">
        <v>155</v>
      </c>
      <c r="E12" s="8">
        <v>2008</v>
      </c>
      <c r="F12" s="8" t="s">
        <v>25</v>
      </c>
      <c r="G12" s="8" t="s">
        <v>156</v>
      </c>
      <c r="H12" s="4">
        <v>2.4</v>
      </c>
      <c r="I12" s="4">
        <v>8.5670000000000002</v>
      </c>
      <c r="J12" s="4">
        <v>0</v>
      </c>
      <c r="K12" s="5">
        <f t="shared" si="0"/>
        <v>10.967000000000001</v>
      </c>
      <c r="L12" s="4">
        <v>1.8</v>
      </c>
      <c r="M12" s="4">
        <v>6.9329999999999998</v>
      </c>
      <c r="N12" s="4">
        <v>0</v>
      </c>
      <c r="O12" s="5">
        <f t="shared" si="1"/>
        <v>8.7330000000000005</v>
      </c>
      <c r="P12" s="4">
        <v>0</v>
      </c>
      <c r="Q12" s="4">
        <v>0</v>
      </c>
      <c r="R12" s="4">
        <v>0</v>
      </c>
      <c r="S12" s="5">
        <f t="shared" si="2"/>
        <v>0</v>
      </c>
      <c r="T12" s="4">
        <v>2.8</v>
      </c>
      <c r="U12" s="4">
        <v>8</v>
      </c>
      <c r="V12" s="4">
        <v>0</v>
      </c>
      <c r="W12" s="5">
        <f t="shared" si="3"/>
        <v>10.8</v>
      </c>
      <c r="X12" s="5">
        <f t="shared" si="4"/>
        <v>30.500000000000004</v>
      </c>
      <c r="Z12">
        <f>X25</f>
        <v>0</v>
      </c>
      <c r="AA12" t="str">
        <f>D11</f>
        <v>Pospíšilová Natálie</v>
      </c>
      <c r="AB12">
        <v>2</v>
      </c>
    </row>
    <row r="13" spans="1:29" x14ac:dyDescent="0.25">
      <c r="A13" s="18"/>
      <c r="B13" s="5"/>
      <c r="C13" s="5"/>
      <c r="D13" s="5" t="s">
        <v>30</v>
      </c>
      <c r="E13" s="11"/>
      <c r="F13" s="11"/>
      <c r="G13" s="11"/>
      <c r="H13" s="5"/>
      <c r="I13" s="5"/>
      <c r="J13" s="5">
        <v>0</v>
      </c>
      <c r="K13" s="5">
        <f>LARGE(K8:K12,3)+LARGE(K8:K12,2)+LARGE(K8:K12,1)-J13</f>
        <v>34.799999999999997</v>
      </c>
      <c r="L13" s="5"/>
      <c r="M13" s="5"/>
      <c r="N13" s="5">
        <v>0</v>
      </c>
      <c r="O13" s="5">
        <f>LARGE(O8:O12,3)+LARGE(O8:O12,2)+LARGE(O8:O12,1)-N13</f>
        <v>26.399000000000001</v>
      </c>
      <c r="P13" s="5"/>
      <c r="Q13" s="5"/>
      <c r="R13" s="5">
        <v>0</v>
      </c>
      <c r="S13" s="5">
        <f>LARGE(S8:S12,3)+LARGE(S8:S12,2)+LARGE(S8:S12,1)-R13</f>
        <v>31.25</v>
      </c>
      <c r="T13" s="5"/>
      <c r="U13" s="5"/>
      <c r="V13" s="5">
        <v>0</v>
      </c>
      <c r="W13" s="5">
        <f>LARGE(W8:W12,3)+LARGE(W8:W12,2)+LARGE(W8:W12,1)-V13</f>
        <v>32.4</v>
      </c>
      <c r="X13" s="5">
        <f t="shared" si="4"/>
        <v>124.84899999999999</v>
      </c>
      <c r="Z13">
        <f>X13</f>
        <v>124.84899999999999</v>
      </c>
      <c r="AA13" t="str">
        <f>D7</f>
        <v>Sportovní gymnastické centrum Ostrava, z.s.</v>
      </c>
      <c r="AB13">
        <v>8</v>
      </c>
    </row>
    <row r="14" spans="1:29" x14ac:dyDescent="0.25">
      <c r="A14" s="17">
        <v>2</v>
      </c>
      <c r="B14" s="3">
        <v>4219</v>
      </c>
      <c r="C14" s="3">
        <v>4142</v>
      </c>
      <c r="D14" s="23" t="s">
        <v>216</v>
      </c>
      <c r="E14" s="10"/>
      <c r="F14" s="10"/>
      <c r="G14" s="10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>
        <f>X21</f>
        <v>120.149</v>
      </c>
      <c r="AA14" t="str">
        <f>D14</f>
        <v>Tělocvičná jednota Sokol Moravská Ostrava 1 B</v>
      </c>
      <c r="AB14">
        <v>1</v>
      </c>
    </row>
    <row r="15" spans="1:29" x14ac:dyDescent="0.25">
      <c r="B15">
        <v>850138</v>
      </c>
      <c r="C15">
        <v>4142</v>
      </c>
      <c r="D15" t="s">
        <v>168</v>
      </c>
      <c r="E15" s="8">
        <v>2011</v>
      </c>
      <c r="F15" s="8" t="s">
        <v>60</v>
      </c>
      <c r="G15" s="8" t="s">
        <v>169</v>
      </c>
      <c r="H15" s="4">
        <v>2</v>
      </c>
      <c r="I15" s="4">
        <v>8.8330000000000002</v>
      </c>
      <c r="J15" s="4">
        <v>0</v>
      </c>
      <c r="K15" s="5">
        <f t="shared" ref="K15:K20" si="5">H15+I15-J15</f>
        <v>10.833</v>
      </c>
      <c r="L15" s="4">
        <v>1.3</v>
      </c>
      <c r="M15" s="4">
        <v>7.266</v>
      </c>
      <c r="N15" s="4">
        <v>0</v>
      </c>
      <c r="O15" s="5">
        <f t="shared" ref="O15:O20" si="6">L15+M15-N15</f>
        <v>8.5660000000000007</v>
      </c>
      <c r="P15" s="4">
        <v>2.5</v>
      </c>
      <c r="Q15" s="4">
        <v>8.5500000000000007</v>
      </c>
      <c r="R15" s="4">
        <v>0</v>
      </c>
      <c r="S15" s="5">
        <f t="shared" ref="S15:S20" si="7">P15+Q15-R15</f>
        <v>11.05</v>
      </c>
      <c r="T15" s="4">
        <v>3.1</v>
      </c>
      <c r="U15" s="4">
        <v>7.5</v>
      </c>
      <c r="V15" s="4">
        <v>0</v>
      </c>
      <c r="W15" s="5">
        <f t="shared" ref="W15:W20" si="8">T15+U15-V15</f>
        <v>10.6</v>
      </c>
      <c r="X15" s="5">
        <f t="shared" ref="X15:X21" si="9">K15+O15+S15+W15</f>
        <v>41.048999999999999</v>
      </c>
      <c r="Z15">
        <f>X21</f>
        <v>120.149</v>
      </c>
      <c r="AA15" t="str">
        <f>D14</f>
        <v>Tělocvičná jednota Sokol Moravská Ostrava 1 B</v>
      </c>
      <c r="AB15">
        <v>2</v>
      </c>
      <c r="AC15" t="s">
        <v>170</v>
      </c>
    </row>
    <row r="16" spans="1:29" x14ac:dyDescent="0.25">
      <c r="B16">
        <v>644366</v>
      </c>
      <c r="C16">
        <v>4142</v>
      </c>
      <c r="D16" t="s">
        <v>171</v>
      </c>
      <c r="E16" s="8">
        <v>2011</v>
      </c>
      <c r="F16" s="8" t="s">
        <v>60</v>
      </c>
      <c r="G16" s="8" t="s">
        <v>169</v>
      </c>
      <c r="H16" s="4">
        <v>2</v>
      </c>
      <c r="I16" s="4">
        <v>9.1669999999999998</v>
      </c>
      <c r="J16" s="4">
        <v>0</v>
      </c>
      <c r="K16" s="5">
        <f t="shared" si="5"/>
        <v>11.167</v>
      </c>
      <c r="L16" s="4">
        <v>1.4</v>
      </c>
      <c r="M16" s="4">
        <v>6.1</v>
      </c>
      <c r="N16" s="4">
        <v>0</v>
      </c>
      <c r="O16" s="5">
        <f t="shared" si="6"/>
        <v>7.5</v>
      </c>
      <c r="P16" s="4">
        <v>0</v>
      </c>
      <c r="Q16" s="4">
        <v>0</v>
      </c>
      <c r="R16" s="4">
        <v>0</v>
      </c>
      <c r="S16" s="5">
        <f t="shared" si="7"/>
        <v>0</v>
      </c>
      <c r="T16" s="4">
        <v>3.4</v>
      </c>
      <c r="U16" s="4">
        <v>7.45</v>
      </c>
      <c r="V16" s="4">
        <v>0</v>
      </c>
      <c r="W16" s="5">
        <f t="shared" si="8"/>
        <v>10.85</v>
      </c>
      <c r="X16" s="5">
        <f t="shared" si="9"/>
        <v>29.517000000000003</v>
      </c>
      <c r="Z16">
        <f>X21</f>
        <v>120.149</v>
      </c>
      <c r="AA16" t="str">
        <f>D14</f>
        <v>Tělocvičná jednota Sokol Moravská Ostrava 1 B</v>
      </c>
      <c r="AB16">
        <v>3</v>
      </c>
      <c r="AC16" t="s">
        <v>170</v>
      </c>
    </row>
    <row r="17" spans="1:29" x14ac:dyDescent="0.25">
      <c r="B17">
        <v>918562</v>
      </c>
      <c r="C17">
        <v>4142</v>
      </c>
      <c r="D17" t="s">
        <v>172</v>
      </c>
      <c r="E17" s="8">
        <v>2010</v>
      </c>
      <c r="F17" s="8" t="s">
        <v>60</v>
      </c>
      <c r="G17" s="8" t="s">
        <v>169</v>
      </c>
      <c r="H17" s="4">
        <v>0</v>
      </c>
      <c r="I17" s="4">
        <v>0</v>
      </c>
      <c r="J17" s="4">
        <v>0</v>
      </c>
      <c r="K17" s="5">
        <f t="shared" si="5"/>
        <v>0</v>
      </c>
      <c r="L17" s="4">
        <v>0</v>
      </c>
      <c r="M17" s="4">
        <v>0</v>
      </c>
      <c r="N17" s="4">
        <v>0</v>
      </c>
      <c r="O17" s="5">
        <f t="shared" si="6"/>
        <v>0</v>
      </c>
      <c r="P17" s="4">
        <v>2.7</v>
      </c>
      <c r="Q17" s="4">
        <v>7.2</v>
      </c>
      <c r="R17" s="4">
        <v>0</v>
      </c>
      <c r="S17" s="5">
        <f t="shared" si="7"/>
        <v>9.9</v>
      </c>
      <c r="T17" s="4">
        <v>0</v>
      </c>
      <c r="U17" s="4">
        <v>0</v>
      </c>
      <c r="V17" s="4">
        <v>0</v>
      </c>
      <c r="W17" s="5">
        <f t="shared" si="8"/>
        <v>0</v>
      </c>
      <c r="X17" s="5">
        <f t="shared" si="9"/>
        <v>9.9</v>
      </c>
      <c r="Z17">
        <f>X21</f>
        <v>120.149</v>
      </c>
      <c r="AA17" t="str">
        <f>D14</f>
        <v>Tělocvičná jednota Sokol Moravská Ostrava 1 B</v>
      </c>
      <c r="AB17">
        <v>4</v>
      </c>
      <c r="AC17" t="s">
        <v>170</v>
      </c>
    </row>
    <row r="18" spans="1:29" x14ac:dyDescent="0.25">
      <c r="B18">
        <v>845655</v>
      </c>
      <c r="C18">
        <v>4142</v>
      </c>
      <c r="D18" t="s">
        <v>173</v>
      </c>
      <c r="E18" s="8">
        <v>2010</v>
      </c>
      <c r="F18" s="8" t="s">
        <v>60</v>
      </c>
      <c r="G18" s="8" t="s">
        <v>169</v>
      </c>
      <c r="H18" s="4">
        <v>2</v>
      </c>
      <c r="I18" s="4">
        <v>8.6329999999999991</v>
      </c>
      <c r="J18" s="4">
        <v>0</v>
      </c>
      <c r="K18" s="5">
        <f t="shared" si="5"/>
        <v>10.632999999999999</v>
      </c>
      <c r="L18" s="4">
        <v>1.5</v>
      </c>
      <c r="M18" s="4">
        <v>6.3</v>
      </c>
      <c r="N18" s="4">
        <v>0</v>
      </c>
      <c r="O18" s="5">
        <f t="shared" si="6"/>
        <v>7.8</v>
      </c>
      <c r="P18" s="4">
        <v>2.8</v>
      </c>
      <c r="Q18" s="4">
        <v>6.9</v>
      </c>
      <c r="R18" s="4">
        <v>0</v>
      </c>
      <c r="S18" s="5">
        <f t="shared" si="7"/>
        <v>9.6999999999999993</v>
      </c>
      <c r="T18" s="4">
        <v>3.2</v>
      </c>
      <c r="U18" s="4">
        <v>7.5</v>
      </c>
      <c r="V18" s="4">
        <v>0</v>
      </c>
      <c r="W18" s="5">
        <f t="shared" si="8"/>
        <v>10.7</v>
      </c>
      <c r="X18" s="5">
        <f t="shared" si="9"/>
        <v>38.832999999999998</v>
      </c>
      <c r="Z18">
        <f>X21</f>
        <v>120.149</v>
      </c>
      <c r="AA18" t="str">
        <f>D14</f>
        <v>Tělocvičná jednota Sokol Moravská Ostrava 1 B</v>
      </c>
      <c r="AB18">
        <v>5</v>
      </c>
      <c r="AC18" t="s">
        <v>170</v>
      </c>
    </row>
    <row r="19" spans="1:29" x14ac:dyDescent="0.25">
      <c r="B19">
        <v>945041</v>
      </c>
      <c r="C19">
        <v>4142</v>
      </c>
      <c r="D19" t="s">
        <v>174</v>
      </c>
      <c r="E19" s="8">
        <v>2006</v>
      </c>
      <c r="F19" s="8" t="s">
        <v>60</v>
      </c>
      <c r="G19" s="8" t="s">
        <v>141</v>
      </c>
      <c r="H19" s="4">
        <v>0</v>
      </c>
      <c r="I19" s="4">
        <v>0</v>
      </c>
      <c r="J19" s="4">
        <v>0</v>
      </c>
      <c r="K19" s="5">
        <f t="shared" si="5"/>
        <v>0</v>
      </c>
      <c r="L19" s="4">
        <v>2</v>
      </c>
      <c r="M19" s="4">
        <v>5.2329999999999997</v>
      </c>
      <c r="N19" s="4">
        <v>0</v>
      </c>
      <c r="O19" s="5">
        <f t="shared" si="6"/>
        <v>7.2329999999999997</v>
      </c>
      <c r="P19" s="4">
        <v>3.4</v>
      </c>
      <c r="Q19" s="4">
        <v>7.15</v>
      </c>
      <c r="R19" s="4">
        <v>0</v>
      </c>
      <c r="S19" s="5">
        <f t="shared" si="7"/>
        <v>10.55</v>
      </c>
      <c r="T19" s="4">
        <v>3.8</v>
      </c>
      <c r="U19" s="4">
        <v>6.6</v>
      </c>
      <c r="V19" s="4">
        <v>0.3</v>
      </c>
      <c r="W19" s="5">
        <f t="shared" si="8"/>
        <v>10.099999999999998</v>
      </c>
      <c r="X19" s="5">
        <f t="shared" si="9"/>
        <v>27.882999999999999</v>
      </c>
      <c r="Z19">
        <f>X21</f>
        <v>120.149</v>
      </c>
      <c r="AA19" t="str">
        <f>D14</f>
        <v>Tělocvičná jednota Sokol Moravská Ostrava 1 B</v>
      </c>
      <c r="AB19">
        <v>6</v>
      </c>
      <c r="AC19" t="s">
        <v>170</v>
      </c>
    </row>
    <row r="20" spans="1:29" x14ac:dyDescent="0.25">
      <c r="B20">
        <v>879123</v>
      </c>
      <c r="C20">
        <v>4142</v>
      </c>
      <c r="D20" t="s">
        <v>175</v>
      </c>
      <c r="E20" s="8">
        <v>2008</v>
      </c>
      <c r="F20" s="8" t="s">
        <v>60</v>
      </c>
      <c r="G20" s="8" t="s">
        <v>141</v>
      </c>
      <c r="H20" s="4">
        <v>2.8</v>
      </c>
      <c r="I20" s="4">
        <v>7.6</v>
      </c>
      <c r="J20" s="4">
        <v>0</v>
      </c>
      <c r="K20" s="5">
        <f t="shared" si="5"/>
        <v>10.399999999999999</v>
      </c>
      <c r="L20" s="4">
        <v>0</v>
      </c>
      <c r="M20" s="4">
        <v>0</v>
      </c>
      <c r="N20" s="4">
        <v>0</v>
      </c>
      <c r="O20" s="5">
        <f t="shared" si="6"/>
        <v>0</v>
      </c>
      <c r="P20" s="4">
        <v>0</v>
      </c>
      <c r="Q20" s="4">
        <v>0</v>
      </c>
      <c r="R20" s="4">
        <v>0</v>
      </c>
      <c r="S20" s="5">
        <f t="shared" si="7"/>
        <v>0</v>
      </c>
      <c r="T20" s="4">
        <v>0</v>
      </c>
      <c r="U20" s="4">
        <v>0</v>
      </c>
      <c r="V20" s="4">
        <v>0</v>
      </c>
      <c r="W20" s="5">
        <f t="shared" si="8"/>
        <v>0</v>
      </c>
      <c r="X20" s="5">
        <f t="shared" si="9"/>
        <v>10.399999999999999</v>
      </c>
      <c r="Z20">
        <f>X21</f>
        <v>120.149</v>
      </c>
      <c r="AA20" t="str">
        <f>D14</f>
        <v>Tělocvičná jednota Sokol Moravská Ostrava 1 B</v>
      </c>
      <c r="AB20">
        <v>7</v>
      </c>
      <c r="AC20" t="s">
        <v>170</v>
      </c>
    </row>
    <row r="21" spans="1:29" x14ac:dyDescent="0.25">
      <c r="A21" s="18"/>
      <c r="B21" s="5"/>
      <c r="C21" s="5"/>
      <c r="D21" s="5" t="s">
        <v>30</v>
      </c>
      <c r="E21" s="11"/>
      <c r="F21" s="11"/>
      <c r="G21" s="11"/>
      <c r="H21" s="5"/>
      <c r="I21" s="5"/>
      <c r="J21" s="5">
        <v>0</v>
      </c>
      <c r="K21" s="5">
        <f>LARGE(K15:K20,3)+LARGE(K15:K20,2)+LARGE(K15:K20,1)-J21</f>
        <v>32.633000000000003</v>
      </c>
      <c r="L21" s="5"/>
      <c r="M21" s="5"/>
      <c r="N21" s="5">
        <v>0</v>
      </c>
      <c r="O21" s="5">
        <f>LARGE(O15:O20,3)+LARGE(O15:O20,2)+LARGE(O15:O20,1)-N21</f>
        <v>23.866</v>
      </c>
      <c r="P21" s="5"/>
      <c r="Q21" s="5"/>
      <c r="R21" s="5">
        <v>0</v>
      </c>
      <c r="S21" s="5">
        <f>LARGE(S15:S20,3)+LARGE(S15:S20,2)+LARGE(S15:S20,1)-R21</f>
        <v>31.500000000000004</v>
      </c>
      <c r="T21" s="5"/>
      <c r="U21" s="5"/>
      <c r="V21" s="5">
        <v>0</v>
      </c>
      <c r="W21" s="5">
        <f>LARGE(W15:W20,3)+LARGE(W15:W20,2)+LARGE(W15:W20,1)-V21</f>
        <v>32.15</v>
      </c>
      <c r="X21" s="5">
        <f t="shared" si="9"/>
        <v>120.149</v>
      </c>
      <c r="Z21">
        <f>X21</f>
        <v>120.149</v>
      </c>
      <c r="AA21" t="str">
        <f>D14</f>
        <v>Tělocvičná jednota Sokol Moravská Ostrava 1 B</v>
      </c>
      <c r="AB21">
        <v>8</v>
      </c>
    </row>
    <row r="22" spans="1:29" x14ac:dyDescent="0.25">
      <c r="A22" s="17">
        <v>3</v>
      </c>
      <c r="B22" s="3">
        <v>4082</v>
      </c>
      <c r="C22" s="3">
        <v>5382</v>
      </c>
      <c r="D22" s="3" t="s">
        <v>52</v>
      </c>
      <c r="E22" s="10"/>
      <c r="F22" s="10"/>
      <c r="G22" s="10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>
        <f>X29</f>
        <v>119.749</v>
      </c>
      <c r="AA22" t="str">
        <f>D22</f>
        <v>Tělocvičná jednota Sokol Kopřivnice</v>
      </c>
      <c r="AB22">
        <v>1</v>
      </c>
    </row>
    <row r="23" spans="1:29" x14ac:dyDescent="0.25">
      <c r="B23">
        <v>373842</v>
      </c>
      <c r="C23">
        <v>5382</v>
      </c>
      <c r="D23" t="s">
        <v>161</v>
      </c>
      <c r="E23" s="8">
        <v>2003</v>
      </c>
      <c r="F23" s="8" t="s">
        <v>54</v>
      </c>
      <c r="G23" s="8" t="s">
        <v>133</v>
      </c>
      <c r="H23" s="4">
        <v>2.8</v>
      </c>
      <c r="I23" s="4">
        <v>8.1999999999999993</v>
      </c>
      <c r="J23" s="4">
        <v>0</v>
      </c>
      <c r="K23" s="5">
        <f t="shared" ref="K23:K28" si="10">H23+I23-J23</f>
        <v>11</v>
      </c>
      <c r="L23" s="4">
        <v>1.9</v>
      </c>
      <c r="M23" s="4">
        <v>6.8659999999999997</v>
      </c>
      <c r="N23" s="4">
        <v>0</v>
      </c>
      <c r="O23" s="5">
        <f t="shared" ref="O23:O28" si="11">L23+M23-N23</f>
        <v>8.766</v>
      </c>
      <c r="P23" s="4">
        <v>3.1</v>
      </c>
      <c r="Q23" s="4">
        <v>6.4</v>
      </c>
      <c r="R23" s="4">
        <v>0</v>
      </c>
      <c r="S23" s="5">
        <f t="shared" ref="S23:S28" si="12">P23+Q23-R23</f>
        <v>9.5</v>
      </c>
      <c r="T23" s="4">
        <v>2.8</v>
      </c>
      <c r="U23" s="4">
        <v>7.15</v>
      </c>
      <c r="V23" s="4">
        <v>0</v>
      </c>
      <c r="W23" s="5">
        <f t="shared" ref="W23:W28" si="13">T23+U23-V23</f>
        <v>9.9499999999999993</v>
      </c>
      <c r="X23" s="5">
        <f t="shared" ref="X23:X29" si="14">K23+O23+S23+W23</f>
        <v>39.215999999999994</v>
      </c>
      <c r="Z23">
        <f>X29</f>
        <v>119.749</v>
      </c>
      <c r="AA23" t="str">
        <f>D22</f>
        <v>Tělocvičná jednota Sokol Kopřivnice</v>
      </c>
      <c r="AB23">
        <v>2</v>
      </c>
    </row>
    <row r="24" spans="1:29" x14ac:dyDescent="0.25">
      <c r="B24">
        <v>293568</v>
      </c>
      <c r="C24">
        <v>5382</v>
      </c>
      <c r="D24" t="s">
        <v>162</v>
      </c>
      <c r="E24" s="8">
        <v>2008</v>
      </c>
      <c r="F24" s="8" t="s">
        <v>54</v>
      </c>
      <c r="G24" s="8" t="s">
        <v>133</v>
      </c>
      <c r="H24" s="4">
        <v>2.8</v>
      </c>
      <c r="I24" s="4">
        <v>8.5670000000000002</v>
      </c>
      <c r="J24" s="4">
        <v>0</v>
      </c>
      <c r="K24" s="5">
        <f t="shared" si="10"/>
        <v>11.367000000000001</v>
      </c>
      <c r="L24" s="4">
        <v>2.6</v>
      </c>
      <c r="M24" s="4">
        <v>6.7</v>
      </c>
      <c r="N24" s="4">
        <v>0</v>
      </c>
      <c r="O24" s="5">
        <f t="shared" si="11"/>
        <v>9.3000000000000007</v>
      </c>
      <c r="P24" s="4">
        <v>2.8</v>
      </c>
      <c r="Q24" s="4">
        <v>6.1</v>
      </c>
      <c r="R24" s="4">
        <v>0</v>
      </c>
      <c r="S24" s="5">
        <f t="shared" si="12"/>
        <v>8.8999999999999986</v>
      </c>
      <c r="T24" s="4">
        <v>2.6</v>
      </c>
      <c r="U24" s="4">
        <v>7.15</v>
      </c>
      <c r="V24" s="4">
        <v>0</v>
      </c>
      <c r="W24" s="5">
        <f t="shared" si="13"/>
        <v>9.75</v>
      </c>
      <c r="X24" s="5">
        <f t="shared" si="14"/>
        <v>39.317</v>
      </c>
      <c r="Z24">
        <f>X29</f>
        <v>119.749</v>
      </c>
      <c r="AA24" t="str">
        <f>D22</f>
        <v>Tělocvičná jednota Sokol Kopřivnice</v>
      </c>
      <c r="AB24">
        <v>3</v>
      </c>
    </row>
    <row r="25" spans="1:29" x14ac:dyDescent="0.25">
      <c r="B25">
        <v>426084</v>
      </c>
      <c r="C25">
        <v>5382</v>
      </c>
      <c r="D25" t="s">
        <v>163</v>
      </c>
      <c r="E25" s="8">
        <v>2002</v>
      </c>
      <c r="F25" s="8" t="s">
        <v>54</v>
      </c>
      <c r="G25" s="8" t="s">
        <v>164</v>
      </c>
      <c r="H25" s="4">
        <v>0</v>
      </c>
      <c r="I25" s="4">
        <v>0</v>
      </c>
      <c r="J25" s="4">
        <v>0</v>
      </c>
      <c r="K25" s="5">
        <f t="shared" si="10"/>
        <v>0</v>
      </c>
      <c r="L25" s="4">
        <v>0</v>
      </c>
      <c r="M25" s="4">
        <v>0</v>
      </c>
      <c r="N25" s="4">
        <v>0</v>
      </c>
      <c r="O25" s="5">
        <f t="shared" si="11"/>
        <v>0</v>
      </c>
      <c r="P25" s="4">
        <v>0</v>
      </c>
      <c r="Q25" s="4">
        <v>0</v>
      </c>
      <c r="R25" s="4">
        <v>0</v>
      </c>
      <c r="S25" s="5">
        <f t="shared" si="12"/>
        <v>0</v>
      </c>
      <c r="T25" s="4">
        <v>0</v>
      </c>
      <c r="U25" s="4">
        <v>0</v>
      </c>
      <c r="V25" s="4">
        <v>0</v>
      </c>
      <c r="W25" s="5">
        <f t="shared" si="13"/>
        <v>0</v>
      </c>
      <c r="X25" s="5">
        <f t="shared" si="14"/>
        <v>0</v>
      </c>
      <c r="Z25">
        <f>X29</f>
        <v>119.749</v>
      </c>
      <c r="AA25" t="str">
        <f>D22</f>
        <v>Tělocvičná jednota Sokol Kopřivnice</v>
      </c>
      <c r="AB25">
        <v>4</v>
      </c>
    </row>
    <row r="26" spans="1:29" x14ac:dyDescent="0.25">
      <c r="B26">
        <v>643262</v>
      </c>
      <c r="C26">
        <v>5382</v>
      </c>
      <c r="D26" t="s">
        <v>165</v>
      </c>
      <c r="E26" s="8">
        <v>2003</v>
      </c>
      <c r="F26" s="8" t="s">
        <v>54</v>
      </c>
      <c r="G26" s="8" t="s">
        <v>133</v>
      </c>
      <c r="H26" s="4">
        <v>0</v>
      </c>
      <c r="I26" s="4">
        <v>0</v>
      </c>
      <c r="J26" s="4">
        <v>0</v>
      </c>
      <c r="K26" s="5">
        <f t="shared" si="10"/>
        <v>0</v>
      </c>
      <c r="L26" s="4">
        <v>0</v>
      </c>
      <c r="M26" s="4">
        <v>0</v>
      </c>
      <c r="N26" s="4">
        <v>0</v>
      </c>
      <c r="O26" s="5">
        <f t="shared" si="11"/>
        <v>0</v>
      </c>
      <c r="P26" s="4">
        <v>0</v>
      </c>
      <c r="Q26" s="4">
        <v>0</v>
      </c>
      <c r="R26" s="4">
        <v>0</v>
      </c>
      <c r="S26" s="5">
        <f t="shared" si="12"/>
        <v>0</v>
      </c>
      <c r="T26" s="4">
        <v>0</v>
      </c>
      <c r="U26" s="4">
        <v>0</v>
      </c>
      <c r="V26" s="4">
        <v>0</v>
      </c>
      <c r="W26" s="5">
        <f t="shared" si="13"/>
        <v>0</v>
      </c>
      <c r="X26" s="5">
        <f t="shared" si="14"/>
        <v>0</v>
      </c>
      <c r="Z26">
        <f>X29</f>
        <v>119.749</v>
      </c>
      <c r="AA26" t="str">
        <f>D22</f>
        <v>Tělocvičná jednota Sokol Kopřivnice</v>
      </c>
      <c r="AB26">
        <v>5</v>
      </c>
    </row>
    <row r="27" spans="1:29" x14ac:dyDescent="0.25">
      <c r="B27">
        <v>924988</v>
      </c>
      <c r="C27">
        <v>5382</v>
      </c>
      <c r="D27" t="s">
        <v>166</v>
      </c>
      <c r="E27" s="8">
        <v>2003</v>
      </c>
      <c r="F27" s="8" t="s">
        <v>54</v>
      </c>
      <c r="G27" s="8" t="s">
        <v>133</v>
      </c>
      <c r="H27" s="4">
        <v>2.8</v>
      </c>
      <c r="I27" s="4">
        <v>8.4</v>
      </c>
      <c r="J27" s="4">
        <v>0</v>
      </c>
      <c r="K27" s="5">
        <f t="shared" si="10"/>
        <v>11.2</v>
      </c>
      <c r="L27" s="4">
        <v>1.9</v>
      </c>
      <c r="M27" s="4">
        <v>6.5330000000000004</v>
      </c>
      <c r="N27" s="4">
        <v>0</v>
      </c>
      <c r="O27" s="5">
        <f t="shared" si="11"/>
        <v>8.4329999999999998</v>
      </c>
      <c r="P27" s="4">
        <v>3</v>
      </c>
      <c r="Q27" s="4">
        <v>3.5</v>
      </c>
      <c r="R27" s="4">
        <v>0</v>
      </c>
      <c r="S27" s="5">
        <f t="shared" si="12"/>
        <v>6.5</v>
      </c>
      <c r="T27" s="4">
        <v>3.1</v>
      </c>
      <c r="U27" s="4">
        <v>7</v>
      </c>
      <c r="V27" s="4">
        <v>0</v>
      </c>
      <c r="W27" s="5">
        <f t="shared" si="13"/>
        <v>10.1</v>
      </c>
      <c r="X27" s="5">
        <f t="shared" si="14"/>
        <v>36.232999999999997</v>
      </c>
      <c r="Z27">
        <f>X29</f>
        <v>119.749</v>
      </c>
      <c r="AA27" t="str">
        <f>D22</f>
        <v>Tělocvičná jednota Sokol Kopřivnice</v>
      </c>
      <c r="AB27">
        <v>6</v>
      </c>
    </row>
    <row r="28" spans="1:29" x14ac:dyDescent="0.25">
      <c r="B28">
        <v>493074</v>
      </c>
      <c r="C28">
        <v>5382</v>
      </c>
      <c r="D28" t="s">
        <v>167</v>
      </c>
      <c r="E28" s="8">
        <v>2006</v>
      </c>
      <c r="F28" s="8" t="s">
        <v>54</v>
      </c>
      <c r="G28" s="8" t="s">
        <v>133</v>
      </c>
      <c r="H28" s="4">
        <v>3.5</v>
      </c>
      <c r="I28" s="4">
        <v>7.1669999999999998</v>
      </c>
      <c r="J28" s="4">
        <v>0</v>
      </c>
      <c r="K28" s="5">
        <f t="shared" si="10"/>
        <v>10.667</v>
      </c>
      <c r="L28" s="4">
        <v>1.9</v>
      </c>
      <c r="M28" s="4">
        <v>7.3659999999999997</v>
      </c>
      <c r="N28" s="4">
        <v>0</v>
      </c>
      <c r="O28" s="5">
        <f t="shared" si="11"/>
        <v>9.266</v>
      </c>
      <c r="P28" s="4">
        <v>3</v>
      </c>
      <c r="Q28" s="4">
        <v>6.5</v>
      </c>
      <c r="R28" s="4">
        <v>0</v>
      </c>
      <c r="S28" s="5">
        <f t="shared" si="12"/>
        <v>9.5</v>
      </c>
      <c r="T28" s="4">
        <v>3.4</v>
      </c>
      <c r="U28" s="4">
        <v>7.5</v>
      </c>
      <c r="V28" s="4">
        <v>0</v>
      </c>
      <c r="W28" s="5">
        <f t="shared" si="13"/>
        <v>10.9</v>
      </c>
      <c r="X28" s="5">
        <f t="shared" si="14"/>
        <v>40.332999999999998</v>
      </c>
      <c r="Z28">
        <f>X29</f>
        <v>119.749</v>
      </c>
      <c r="AA28" t="str">
        <f>D22</f>
        <v>Tělocvičná jednota Sokol Kopřivnice</v>
      </c>
      <c r="AB28">
        <v>7</v>
      </c>
    </row>
    <row r="29" spans="1:29" x14ac:dyDescent="0.25">
      <c r="A29" s="18"/>
      <c r="B29" s="5"/>
      <c r="C29" s="5"/>
      <c r="D29" s="5" t="s">
        <v>30</v>
      </c>
      <c r="E29" s="11"/>
      <c r="F29" s="11"/>
      <c r="G29" s="11"/>
      <c r="H29" s="5"/>
      <c r="I29" s="5"/>
      <c r="J29" s="5">
        <v>0</v>
      </c>
      <c r="K29" s="5">
        <f>LARGE(K23:K28,3)+LARGE(K23:K28,2)+LARGE(K23:K28,1)-J29</f>
        <v>33.567</v>
      </c>
      <c r="L29" s="5"/>
      <c r="M29" s="5"/>
      <c r="N29" s="5">
        <v>0</v>
      </c>
      <c r="O29" s="5">
        <f>LARGE(O23:O28,3)+LARGE(O23:O28,2)+LARGE(O23:O28,1)-N29</f>
        <v>27.332000000000001</v>
      </c>
      <c r="P29" s="5"/>
      <c r="Q29" s="5"/>
      <c r="R29" s="5">
        <v>0</v>
      </c>
      <c r="S29" s="5">
        <f>LARGE(S23:S28,3)+LARGE(S23:S28,2)+LARGE(S23:S28,1)-R29</f>
        <v>27.9</v>
      </c>
      <c r="T29" s="5"/>
      <c r="U29" s="5"/>
      <c r="V29" s="5">
        <v>0</v>
      </c>
      <c r="W29" s="5">
        <f>LARGE(W23:W28,3)+LARGE(W23:W28,2)+LARGE(W23:W28,1)-V29</f>
        <v>30.949999999999996</v>
      </c>
      <c r="X29" s="5">
        <f t="shared" si="14"/>
        <v>119.749</v>
      </c>
      <c r="Z29">
        <f>X29</f>
        <v>119.749</v>
      </c>
      <c r="AA29" t="str">
        <f>D22</f>
        <v>Tělocvičná jednota Sokol Kopřivnice</v>
      </c>
      <c r="AB29">
        <v>8</v>
      </c>
    </row>
    <row r="30" spans="1:29" x14ac:dyDescent="0.25">
      <c r="A30" s="17">
        <v>4</v>
      </c>
      <c r="B30" s="3">
        <v>4101</v>
      </c>
      <c r="C30" s="3">
        <v>9763</v>
      </c>
      <c r="D30" s="3" t="s">
        <v>176</v>
      </c>
      <c r="E30" s="10"/>
      <c r="F30" s="10"/>
      <c r="G30" s="10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>
        <f>X35</f>
        <v>113.099</v>
      </c>
      <c r="AA30" t="str">
        <f>D30</f>
        <v>Tělovýchovná jednota Třineckých železáren, spolek</v>
      </c>
      <c r="AB30">
        <v>1</v>
      </c>
    </row>
    <row r="31" spans="1:29" x14ac:dyDescent="0.25">
      <c r="B31">
        <v>170364</v>
      </c>
      <c r="C31">
        <v>9763</v>
      </c>
      <c r="D31" t="s">
        <v>177</v>
      </c>
      <c r="E31" s="8">
        <v>2009</v>
      </c>
      <c r="F31" s="8" t="s">
        <v>178</v>
      </c>
      <c r="G31" s="8" t="s">
        <v>179</v>
      </c>
      <c r="H31" s="4">
        <v>2.4</v>
      </c>
      <c r="I31" s="4">
        <v>8.2669999999999995</v>
      </c>
      <c r="J31" s="4">
        <v>0</v>
      </c>
      <c r="K31" s="5">
        <f t="shared" ref="K31:K34" si="15">H31+I31-J31</f>
        <v>10.667</v>
      </c>
      <c r="L31" s="4">
        <v>1.3</v>
      </c>
      <c r="M31" s="4">
        <v>6.6660000000000004</v>
      </c>
      <c r="N31" s="4">
        <v>0</v>
      </c>
      <c r="O31" s="5">
        <f t="shared" ref="O31:O34" si="16">L31+M31-N31</f>
        <v>7.9660000000000002</v>
      </c>
      <c r="P31" s="4">
        <v>2.7</v>
      </c>
      <c r="Q31" s="4">
        <v>6.4</v>
      </c>
      <c r="R31" s="4">
        <v>0</v>
      </c>
      <c r="S31" s="5">
        <f t="shared" ref="S31:S34" si="17">P31+Q31-R31</f>
        <v>9.1000000000000014</v>
      </c>
      <c r="T31" s="4">
        <v>2.8</v>
      </c>
      <c r="U31" s="4">
        <v>6.35</v>
      </c>
      <c r="V31" s="4">
        <v>0</v>
      </c>
      <c r="W31" s="5">
        <f t="shared" ref="W31:W34" si="18">T31+U31-V31</f>
        <v>9.1499999999999986</v>
      </c>
      <c r="X31" s="5">
        <f t="shared" ref="X31:X35" si="19">K31+O31+S31+W31</f>
        <v>36.882999999999996</v>
      </c>
      <c r="Z31">
        <f>X35</f>
        <v>113.099</v>
      </c>
      <c r="AA31" t="str">
        <f>D30</f>
        <v>Tělovýchovná jednota Třineckých železáren, spolek</v>
      </c>
      <c r="AB31">
        <v>2</v>
      </c>
    </row>
    <row r="32" spans="1:29" x14ac:dyDescent="0.25">
      <c r="B32">
        <v>301988</v>
      </c>
      <c r="C32">
        <v>9763</v>
      </c>
      <c r="D32" t="s">
        <v>180</v>
      </c>
      <c r="E32" s="8">
        <v>2007</v>
      </c>
      <c r="F32" s="8" t="s">
        <v>178</v>
      </c>
      <c r="G32" s="8" t="s">
        <v>179</v>
      </c>
      <c r="H32" s="4">
        <v>2</v>
      </c>
      <c r="I32" s="4">
        <v>8.7330000000000005</v>
      </c>
      <c r="J32" s="4">
        <v>0</v>
      </c>
      <c r="K32" s="5">
        <f t="shared" si="15"/>
        <v>10.733000000000001</v>
      </c>
      <c r="L32" s="4">
        <v>1.3</v>
      </c>
      <c r="M32" s="4">
        <v>6.3</v>
      </c>
      <c r="N32" s="4">
        <v>0</v>
      </c>
      <c r="O32" s="5">
        <f t="shared" si="16"/>
        <v>7.6</v>
      </c>
      <c r="P32" s="4">
        <v>2.9</v>
      </c>
      <c r="Q32" s="4">
        <v>5.95</v>
      </c>
      <c r="R32" s="4">
        <v>0</v>
      </c>
      <c r="S32" s="5">
        <f t="shared" si="17"/>
        <v>8.85</v>
      </c>
      <c r="T32" s="4">
        <v>2.2000000000000002</v>
      </c>
      <c r="U32" s="4">
        <v>6.55</v>
      </c>
      <c r="V32" s="4">
        <v>0</v>
      </c>
      <c r="W32" s="5">
        <f t="shared" si="18"/>
        <v>8.75</v>
      </c>
      <c r="X32" s="5">
        <f t="shared" si="19"/>
        <v>35.933</v>
      </c>
      <c r="Z32">
        <f>X35</f>
        <v>113.099</v>
      </c>
      <c r="AA32" t="str">
        <f>D30</f>
        <v>Tělovýchovná jednota Třineckých železáren, spolek</v>
      </c>
      <c r="AB32">
        <v>3</v>
      </c>
    </row>
    <row r="33" spans="1:28" x14ac:dyDescent="0.25">
      <c r="B33">
        <v>976004</v>
      </c>
      <c r="C33">
        <v>9763</v>
      </c>
      <c r="D33" t="s">
        <v>181</v>
      </c>
      <c r="E33" s="8">
        <v>2005</v>
      </c>
      <c r="F33" s="8" t="s">
        <v>178</v>
      </c>
      <c r="G33" s="8" t="s">
        <v>179</v>
      </c>
      <c r="H33" s="4">
        <v>2.4</v>
      </c>
      <c r="I33" s="4">
        <v>8.6669999999999998</v>
      </c>
      <c r="J33" s="4">
        <v>0</v>
      </c>
      <c r="K33" s="5">
        <f t="shared" si="15"/>
        <v>11.067</v>
      </c>
      <c r="L33" s="4">
        <v>1.3</v>
      </c>
      <c r="M33" s="4">
        <v>6.4660000000000002</v>
      </c>
      <c r="N33" s="4">
        <v>0</v>
      </c>
      <c r="O33" s="5">
        <f t="shared" si="16"/>
        <v>7.766</v>
      </c>
      <c r="P33" s="4">
        <v>2.5</v>
      </c>
      <c r="Q33" s="4">
        <v>7.4</v>
      </c>
      <c r="R33" s="4">
        <v>0</v>
      </c>
      <c r="S33" s="5">
        <f t="shared" si="17"/>
        <v>9.9</v>
      </c>
      <c r="T33" s="4">
        <v>2.9</v>
      </c>
      <c r="U33" s="4">
        <v>7.3</v>
      </c>
      <c r="V33" s="4">
        <v>0</v>
      </c>
      <c r="W33" s="5">
        <f t="shared" si="18"/>
        <v>10.199999999999999</v>
      </c>
      <c r="X33" s="5">
        <f t="shared" si="19"/>
        <v>38.932999999999993</v>
      </c>
      <c r="Z33">
        <f>X35</f>
        <v>113.099</v>
      </c>
      <c r="AA33" t="str">
        <f>D30</f>
        <v>Tělovýchovná jednota Třineckých železáren, spolek</v>
      </c>
      <c r="AB33">
        <v>4</v>
      </c>
    </row>
    <row r="34" spans="1:28" x14ac:dyDescent="0.25">
      <c r="B34">
        <v>476749</v>
      </c>
      <c r="C34">
        <v>9763</v>
      </c>
      <c r="D34" t="s">
        <v>182</v>
      </c>
      <c r="E34" s="8">
        <v>2009</v>
      </c>
      <c r="F34" s="8" t="s">
        <v>178</v>
      </c>
      <c r="G34" s="8" t="s">
        <v>179</v>
      </c>
      <c r="H34" s="4">
        <v>2</v>
      </c>
      <c r="I34" s="4">
        <v>8.5670000000000002</v>
      </c>
      <c r="J34" s="4">
        <v>0</v>
      </c>
      <c r="K34" s="5">
        <f t="shared" si="15"/>
        <v>10.567</v>
      </c>
      <c r="L34" s="4">
        <v>1.3</v>
      </c>
      <c r="M34" s="4">
        <v>5.9660000000000002</v>
      </c>
      <c r="N34" s="4">
        <v>0</v>
      </c>
      <c r="O34" s="5">
        <f t="shared" si="16"/>
        <v>7.266</v>
      </c>
      <c r="P34" s="4">
        <v>2.2000000000000002</v>
      </c>
      <c r="Q34" s="4">
        <v>5.75</v>
      </c>
      <c r="R34" s="4">
        <v>0</v>
      </c>
      <c r="S34" s="5">
        <f t="shared" si="17"/>
        <v>7.95</v>
      </c>
      <c r="T34" s="4">
        <v>2.8</v>
      </c>
      <c r="U34" s="4">
        <v>7.3</v>
      </c>
      <c r="V34" s="4">
        <v>0</v>
      </c>
      <c r="W34" s="5">
        <f t="shared" si="18"/>
        <v>10.1</v>
      </c>
      <c r="X34" s="5">
        <f t="shared" si="19"/>
        <v>35.882999999999996</v>
      </c>
      <c r="Z34">
        <f>X35</f>
        <v>113.099</v>
      </c>
      <c r="AA34" t="str">
        <f>D30</f>
        <v>Tělovýchovná jednota Třineckých železáren, spolek</v>
      </c>
      <c r="AB34">
        <v>5</v>
      </c>
    </row>
    <row r="35" spans="1:28" x14ac:dyDescent="0.25">
      <c r="A35" s="18"/>
      <c r="B35" s="5"/>
      <c r="C35" s="5"/>
      <c r="D35" s="5" t="s">
        <v>30</v>
      </c>
      <c r="E35" s="11"/>
      <c r="F35" s="11"/>
      <c r="G35" s="11"/>
      <c r="H35" s="5"/>
      <c r="I35" s="5"/>
      <c r="J35" s="5">
        <v>0</v>
      </c>
      <c r="K35" s="5">
        <f>LARGE(K31:K34,3)+LARGE(K31:K34,2)+LARGE(K31:K34,1)-J35</f>
        <v>32.466999999999999</v>
      </c>
      <c r="L35" s="5"/>
      <c r="M35" s="5"/>
      <c r="N35" s="5">
        <v>0</v>
      </c>
      <c r="O35" s="5">
        <f>LARGE(O31:O34,3)+LARGE(O31:O34,2)+LARGE(O31:O34,1)-N35</f>
        <v>23.332000000000001</v>
      </c>
      <c r="P35" s="5"/>
      <c r="Q35" s="5"/>
      <c r="R35" s="5">
        <v>0</v>
      </c>
      <c r="S35" s="5">
        <f>LARGE(S31:S34,3)+LARGE(S31:S34,2)+LARGE(S31:S34,1)-R35</f>
        <v>27.85</v>
      </c>
      <c r="T35" s="5"/>
      <c r="U35" s="5"/>
      <c r="V35" s="5">
        <v>0</v>
      </c>
      <c r="W35" s="5">
        <f>LARGE(W31:W34,3)+LARGE(W31:W34,2)+LARGE(W31:W34,1)-V35</f>
        <v>29.45</v>
      </c>
      <c r="X35" s="5">
        <f t="shared" si="19"/>
        <v>113.099</v>
      </c>
      <c r="Z35">
        <f>X35</f>
        <v>113.099</v>
      </c>
      <c r="AA35" t="str">
        <f>D30</f>
        <v>Tělovýchovná jednota Třineckých železáren, spolek</v>
      </c>
      <c r="AB35">
        <v>8</v>
      </c>
    </row>
    <row r="36" spans="1:28" x14ac:dyDescent="0.25">
      <c r="A36" s="17">
        <v>5</v>
      </c>
      <c r="B36" s="3">
        <v>4107</v>
      </c>
      <c r="C36" s="3">
        <v>4905</v>
      </c>
      <c r="D36" s="3" t="s">
        <v>63</v>
      </c>
      <c r="E36" s="10"/>
      <c r="F36" s="10"/>
      <c r="G36" s="10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>
        <f>X42</f>
        <v>112.616</v>
      </c>
      <c r="AA36" t="str">
        <f>D36</f>
        <v>TJ Frenštát pod Radhoštěm, spolek</v>
      </c>
      <c r="AB36">
        <v>1</v>
      </c>
    </row>
    <row r="37" spans="1:28" x14ac:dyDescent="0.25">
      <c r="B37">
        <v>676246</v>
      </c>
      <c r="C37">
        <v>4905</v>
      </c>
      <c r="D37" t="s">
        <v>183</v>
      </c>
      <c r="E37" s="8">
        <v>2006</v>
      </c>
      <c r="F37" s="8" t="s">
        <v>65</v>
      </c>
      <c r="G37" s="8" t="s">
        <v>148</v>
      </c>
      <c r="H37" s="4">
        <v>2</v>
      </c>
      <c r="I37" s="4">
        <v>8.9</v>
      </c>
      <c r="J37" s="4">
        <v>0</v>
      </c>
      <c r="K37" s="5">
        <f t="shared" ref="K37:K41" si="20">H37+I37-J37</f>
        <v>10.9</v>
      </c>
      <c r="L37" s="4">
        <v>1.9</v>
      </c>
      <c r="M37" s="4">
        <v>7.2</v>
      </c>
      <c r="N37" s="4">
        <v>0</v>
      </c>
      <c r="O37" s="5">
        <f t="shared" ref="O37:O41" si="21">L37+M37-N37</f>
        <v>9.1</v>
      </c>
      <c r="P37" s="4">
        <v>3</v>
      </c>
      <c r="Q37" s="4">
        <v>5.65</v>
      </c>
      <c r="R37" s="4">
        <v>0</v>
      </c>
      <c r="S37" s="5">
        <f t="shared" ref="S37:S41" si="22">P37+Q37-R37</f>
        <v>8.65</v>
      </c>
      <c r="T37" s="4">
        <v>3.1</v>
      </c>
      <c r="U37" s="4">
        <v>7.15</v>
      </c>
      <c r="V37" s="4">
        <v>0</v>
      </c>
      <c r="W37" s="5">
        <f t="shared" ref="W37:W41" si="23">T37+U37-V37</f>
        <v>10.25</v>
      </c>
      <c r="X37" s="5">
        <f t="shared" ref="X37:X42" si="24">K37+O37+S37+W37</f>
        <v>38.9</v>
      </c>
      <c r="Z37">
        <f>X42</f>
        <v>112.616</v>
      </c>
      <c r="AA37" t="str">
        <f>D36</f>
        <v>TJ Frenštát pod Radhoštěm, spolek</v>
      </c>
      <c r="AB37">
        <v>2</v>
      </c>
    </row>
    <row r="38" spans="1:28" x14ac:dyDescent="0.25">
      <c r="B38">
        <v>292840</v>
      </c>
      <c r="C38">
        <v>4905</v>
      </c>
      <c r="D38" t="s">
        <v>184</v>
      </c>
      <c r="E38" s="8">
        <v>2003</v>
      </c>
      <c r="F38" s="8" t="s">
        <v>65</v>
      </c>
      <c r="G38" s="8" t="s">
        <v>148</v>
      </c>
      <c r="H38" s="4">
        <v>2.8</v>
      </c>
      <c r="I38" s="4">
        <v>7.867</v>
      </c>
      <c r="J38" s="4">
        <v>0</v>
      </c>
      <c r="K38" s="5">
        <f t="shared" si="20"/>
        <v>10.667</v>
      </c>
      <c r="L38" s="4">
        <v>1.2</v>
      </c>
      <c r="M38" s="4">
        <v>5.4329999999999998</v>
      </c>
      <c r="N38" s="4">
        <v>2</v>
      </c>
      <c r="O38" s="5">
        <f t="shared" si="21"/>
        <v>4.633</v>
      </c>
      <c r="P38" s="4">
        <v>2.5</v>
      </c>
      <c r="Q38" s="4">
        <v>7.05</v>
      </c>
      <c r="R38" s="4">
        <v>0</v>
      </c>
      <c r="S38" s="5">
        <f t="shared" si="22"/>
        <v>9.5500000000000007</v>
      </c>
      <c r="T38" s="4">
        <v>3.3</v>
      </c>
      <c r="U38" s="4">
        <v>7.1</v>
      </c>
      <c r="V38" s="4">
        <v>0</v>
      </c>
      <c r="W38" s="5">
        <f t="shared" si="23"/>
        <v>10.399999999999999</v>
      </c>
      <c r="X38" s="5">
        <f t="shared" si="24"/>
        <v>35.25</v>
      </c>
      <c r="Z38">
        <f>X42</f>
        <v>112.616</v>
      </c>
      <c r="AA38" t="str">
        <f>D36</f>
        <v>TJ Frenštát pod Radhoštěm, spolek</v>
      </c>
      <c r="AB38">
        <v>3</v>
      </c>
    </row>
    <row r="39" spans="1:28" x14ac:dyDescent="0.25">
      <c r="B39">
        <v>262664</v>
      </c>
      <c r="C39">
        <v>9680</v>
      </c>
      <c r="D39" t="s">
        <v>153</v>
      </c>
      <c r="E39" s="8">
        <v>2007</v>
      </c>
      <c r="F39" s="8" t="s">
        <v>121</v>
      </c>
      <c r="G39" s="8" t="s">
        <v>154</v>
      </c>
      <c r="H39" s="4">
        <v>2</v>
      </c>
      <c r="I39" s="4">
        <v>9.1</v>
      </c>
      <c r="J39" s="4">
        <v>0</v>
      </c>
      <c r="K39" s="5">
        <f t="shared" si="20"/>
        <v>11.1</v>
      </c>
      <c r="L39" s="4">
        <v>1.9</v>
      </c>
      <c r="M39" s="4">
        <v>7.6660000000000004</v>
      </c>
      <c r="N39" s="4">
        <v>0</v>
      </c>
      <c r="O39" s="5">
        <f t="shared" si="21"/>
        <v>9.5660000000000007</v>
      </c>
      <c r="P39" s="4">
        <v>2.2000000000000002</v>
      </c>
      <c r="Q39" s="4">
        <v>6.5</v>
      </c>
      <c r="R39" s="4">
        <v>0</v>
      </c>
      <c r="S39" s="5">
        <f t="shared" si="22"/>
        <v>8.6999999999999993</v>
      </c>
      <c r="T39" s="4">
        <v>2.7</v>
      </c>
      <c r="U39" s="4">
        <v>6.4</v>
      </c>
      <c r="V39" s="4">
        <v>0</v>
      </c>
      <c r="W39" s="5">
        <f t="shared" si="23"/>
        <v>9.1000000000000014</v>
      </c>
      <c r="X39" s="5">
        <f t="shared" si="24"/>
        <v>38.466000000000001</v>
      </c>
      <c r="Z39">
        <f>X44</f>
        <v>0</v>
      </c>
      <c r="AA39" t="str">
        <f>D38</f>
        <v>Kerberová Lenka</v>
      </c>
      <c r="AB39">
        <v>3</v>
      </c>
    </row>
    <row r="40" spans="1:28" x14ac:dyDescent="0.25">
      <c r="B40" s="16">
        <v>336101</v>
      </c>
      <c r="C40">
        <v>9680</v>
      </c>
      <c r="D40" s="16" t="s">
        <v>152</v>
      </c>
      <c r="E40" s="15">
        <v>2010</v>
      </c>
      <c r="F40" s="8" t="s">
        <v>121</v>
      </c>
      <c r="G40" s="8" t="s">
        <v>215</v>
      </c>
      <c r="H40" s="4">
        <v>2</v>
      </c>
      <c r="I40" s="4">
        <v>8</v>
      </c>
      <c r="J40" s="4">
        <v>0</v>
      </c>
      <c r="K40" s="5">
        <f t="shared" si="20"/>
        <v>10</v>
      </c>
      <c r="L40" s="4">
        <v>1</v>
      </c>
      <c r="M40" s="4">
        <v>7.133</v>
      </c>
      <c r="N40" s="4">
        <v>4</v>
      </c>
      <c r="O40" s="5">
        <f t="shared" si="21"/>
        <v>4.1329999999999991</v>
      </c>
      <c r="P40" s="4">
        <v>2</v>
      </c>
      <c r="Q40" s="4">
        <v>6.1</v>
      </c>
      <c r="R40" s="4">
        <v>0</v>
      </c>
      <c r="S40" s="5">
        <f t="shared" si="22"/>
        <v>8.1</v>
      </c>
      <c r="T40" s="4">
        <v>0</v>
      </c>
      <c r="U40" s="4">
        <v>0</v>
      </c>
      <c r="V40" s="4">
        <v>0</v>
      </c>
      <c r="W40" s="5">
        <f t="shared" si="23"/>
        <v>0</v>
      </c>
      <c r="X40" s="5">
        <f t="shared" si="24"/>
        <v>22.232999999999997</v>
      </c>
      <c r="Z40">
        <f>X42</f>
        <v>112.616</v>
      </c>
      <c r="AA40" t="str">
        <f>D36</f>
        <v>TJ Frenštát pod Radhoštěm, spolek</v>
      </c>
      <c r="AB40">
        <v>6</v>
      </c>
    </row>
    <row r="41" spans="1:28" x14ac:dyDescent="0.25">
      <c r="B41">
        <v>0</v>
      </c>
      <c r="C41">
        <v>0</v>
      </c>
      <c r="H41" s="4">
        <v>0</v>
      </c>
      <c r="I41" s="4">
        <v>0</v>
      </c>
      <c r="J41" s="4">
        <v>0</v>
      </c>
      <c r="K41" s="5">
        <f t="shared" si="20"/>
        <v>0</v>
      </c>
      <c r="L41" s="4">
        <v>0</v>
      </c>
      <c r="M41" s="4">
        <v>0</v>
      </c>
      <c r="N41" s="4">
        <v>0</v>
      </c>
      <c r="O41" s="5">
        <f t="shared" si="21"/>
        <v>0</v>
      </c>
      <c r="P41" s="4">
        <v>0</v>
      </c>
      <c r="Q41" s="4">
        <v>0</v>
      </c>
      <c r="R41" s="4">
        <v>0</v>
      </c>
      <c r="S41" s="5">
        <f t="shared" si="22"/>
        <v>0</v>
      </c>
      <c r="T41" s="4">
        <v>0</v>
      </c>
      <c r="U41" s="4">
        <v>0</v>
      </c>
      <c r="V41" s="4">
        <v>0</v>
      </c>
      <c r="W41" s="5">
        <f t="shared" si="23"/>
        <v>0</v>
      </c>
      <c r="X41" s="5">
        <f t="shared" si="24"/>
        <v>0</v>
      </c>
      <c r="Z41">
        <f>X42</f>
        <v>112.616</v>
      </c>
      <c r="AA41" t="str">
        <f>D36</f>
        <v>TJ Frenštát pod Radhoštěm, spolek</v>
      </c>
      <c r="AB41">
        <v>7</v>
      </c>
    </row>
    <row r="42" spans="1:28" x14ac:dyDescent="0.25">
      <c r="A42" s="18"/>
      <c r="B42" s="5"/>
      <c r="C42" s="5"/>
      <c r="D42" s="5" t="s">
        <v>30</v>
      </c>
      <c r="E42" s="11"/>
      <c r="F42" s="11"/>
      <c r="G42" s="11"/>
      <c r="H42" s="5"/>
      <c r="I42" s="5"/>
      <c r="J42" s="5">
        <v>0</v>
      </c>
      <c r="K42" s="5">
        <f>K37+K38+K39</f>
        <v>32.667000000000002</v>
      </c>
      <c r="L42" s="5"/>
      <c r="M42" s="5"/>
      <c r="N42" s="5">
        <v>0</v>
      </c>
      <c r="O42" s="5">
        <f>O37+O38+O39</f>
        <v>23.298999999999999</v>
      </c>
      <c r="P42" s="5"/>
      <c r="Q42" s="5"/>
      <c r="R42" s="5">
        <v>0</v>
      </c>
      <c r="S42" s="5">
        <f>S37+S38+S39</f>
        <v>26.900000000000002</v>
      </c>
      <c r="T42" s="5"/>
      <c r="U42" s="5"/>
      <c r="V42" s="5">
        <v>0</v>
      </c>
      <c r="W42" s="5">
        <f>LARGE(W37:W41,3)+LARGE(W37:W41,2)+LARGE(W37:W41,1)-V42</f>
        <v>29.75</v>
      </c>
      <c r="X42" s="5">
        <f t="shared" si="24"/>
        <v>112.616</v>
      </c>
      <c r="Z42">
        <f>X42</f>
        <v>112.616</v>
      </c>
      <c r="AA42" t="str">
        <f>D36</f>
        <v>TJ Frenštát pod Radhoštěm, spolek</v>
      </c>
      <c r="AB42">
        <v>8</v>
      </c>
    </row>
    <row r="45" spans="1:28" x14ac:dyDescent="0.25">
      <c r="A45" s="7" t="s">
        <v>213</v>
      </c>
    </row>
    <row r="46" spans="1:28" x14ac:dyDescent="0.25">
      <c r="A46" t="s">
        <v>210</v>
      </c>
    </row>
    <row r="47" spans="1:28" x14ac:dyDescent="0.25">
      <c r="A47" t="s">
        <v>211</v>
      </c>
    </row>
    <row r="48" spans="1:28" x14ac:dyDescent="0.25">
      <c r="A48" t="s">
        <v>212</v>
      </c>
    </row>
    <row r="49" spans="1:1" x14ac:dyDescent="0.25">
      <c r="A49" s="7" t="s">
        <v>217</v>
      </c>
    </row>
  </sheetData>
  <sheetProtection formatCells="0" formatColumns="0" formatRows="0" insertColumns="0" insertRows="0" insertHyperlinks="0" deleteColumns="0" deleteRows="0" sort="0" autoFilter="0" pivotTables="0"/>
  <autoFilter ref="A6:AA6" xr:uid="{00000000-0001-0000-0300-000000000000}"/>
  <printOptions horizontalCentered="1"/>
  <pageMargins left="0" right="0" top="0.19685039370078741" bottom="0.19685039370078741" header="0.31496062992125984" footer="0.31496062992125984"/>
  <pageSetup scale="54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6"/>
  <sheetViews>
    <sheetView topLeftCell="A2" zoomScale="140" zoomScaleNormal="140" workbookViewId="0">
      <selection activeCell="A22" sqref="A22:A26"/>
    </sheetView>
  </sheetViews>
  <sheetFormatPr defaultRowHeight="15" x14ac:dyDescent="0.25"/>
  <cols>
    <col min="1" max="1" width="7" bestFit="1" customWidth="1"/>
    <col min="2" max="3" width="10" hidden="1" customWidth="1"/>
    <col min="4" max="4" width="18" customWidth="1"/>
    <col min="5" max="5" width="6.85546875" customWidth="1"/>
    <col min="6" max="6" width="21.42578125" style="8" hidden="1" customWidth="1"/>
    <col min="7" max="7" width="25.140625" style="8" hidden="1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0.85546875" customWidth="1"/>
    <col min="26" max="26" width="30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185</v>
      </c>
    </row>
    <row r="6" spans="1:26" x14ac:dyDescent="0.25">
      <c r="A6" s="2" t="s">
        <v>3</v>
      </c>
      <c r="B6" s="2" t="s">
        <v>186</v>
      </c>
      <c r="C6" s="2" t="s">
        <v>5</v>
      </c>
      <c r="D6" s="2" t="s">
        <v>6</v>
      </c>
      <c r="E6" s="2" t="s">
        <v>7</v>
      </c>
      <c r="F6" s="9" t="s">
        <v>8</v>
      </c>
      <c r="G6" s="9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22</v>
      </c>
    </row>
    <row r="7" spans="1:26" x14ac:dyDescent="0.25">
      <c r="A7">
        <v>1</v>
      </c>
      <c r="B7">
        <v>596086</v>
      </c>
      <c r="C7">
        <v>4142</v>
      </c>
      <c r="D7" t="s">
        <v>193</v>
      </c>
      <c r="E7">
        <v>2007</v>
      </c>
      <c r="F7" s="8" t="s">
        <v>60</v>
      </c>
      <c r="G7" s="8" t="s">
        <v>141</v>
      </c>
      <c r="H7" s="4">
        <v>3.7</v>
      </c>
      <c r="I7" s="4">
        <v>8.6999999999999993</v>
      </c>
      <c r="J7" s="4">
        <v>0</v>
      </c>
      <c r="K7" s="5">
        <f>H7+I7-J7</f>
        <v>12.399999999999999</v>
      </c>
      <c r="L7" s="4">
        <v>1.3</v>
      </c>
      <c r="M7" s="4">
        <v>8.2330000000000005</v>
      </c>
      <c r="N7" s="4">
        <v>0</v>
      </c>
      <c r="O7" s="5">
        <f>L7+M7-N7</f>
        <v>9.5330000000000013</v>
      </c>
      <c r="P7" s="4">
        <v>3.6</v>
      </c>
      <c r="Q7" s="4">
        <v>7.45</v>
      </c>
      <c r="R7" s="4">
        <v>0</v>
      </c>
      <c r="S7" s="5">
        <f>P7+Q7-R7</f>
        <v>11.05</v>
      </c>
      <c r="T7" s="4">
        <v>4.3</v>
      </c>
      <c r="U7" s="4">
        <v>7.4</v>
      </c>
      <c r="V7" s="4">
        <v>0.3</v>
      </c>
      <c r="W7" s="5">
        <f>T7+U7-V7</f>
        <v>11.399999999999999</v>
      </c>
      <c r="X7" s="5">
        <f>K7+O7+S7+W7</f>
        <v>44.383000000000003</v>
      </c>
    </row>
    <row r="8" spans="1:26" x14ac:dyDescent="0.25">
      <c r="A8">
        <v>2</v>
      </c>
      <c r="B8">
        <v>201513</v>
      </c>
      <c r="C8">
        <v>4142</v>
      </c>
      <c r="D8" t="s">
        <v>196</v>
      </c>
      <c r="E8">
        <v>2007</v>
      </c>
      <c r="F8" s="8" t="s">
        <v>60</v>
      </c>
      <c r="G8" s="8" t="s">
        <v>141</v>
      </c>
      <c r="H8" s="4">
        <v>3.7</v>
      </c>
      <c r="I8" s="4">
        <v>8.4670000000000005</v>
      </c>
      <c r="J8" s="4">
        <v>0</v>
      </c>
      <c r="K8" s="5">
        <f>H8+I8-J8</f>
        <v>12.167000000000002</v>
      </c>
      <c r="L8" s="4">
        <v>1.5</v>
      </c>
      <c r="M8" s="4">
        <v>6.3330000000000002</v>
      </c>
      <c r="N8" s="4">
        <v>0</v>
      </c>
      <c r="O8" s="5">
        <f>L8+M8-N8</f>
        <v>7.8330000000000002</v>
      </c>
      <c r="P8" s="4">
        <v>3.7</v>
      </c>
      <c r="Q8" s="4">
        <v>7.85</v>
      </c>
      <c r="R8" s="4">
        <v>0</v>
      </c>
      <c r="S8" s="5">
        <f>P8+Q8-R8</f>
        <v>11.55</v>
      </c>
      <c r="T8" s="4">
        <v>4.3</v>
      </c>
      <c r="U8" s="4">
        <v>7.35</v>
      </c>
      <c r="V8" s="4">
        <v>0</v>
      </c>
      <c r="W8" s="5">
        <f>T8+U8-V8</f>
        <v>11.649999999999999</v>
      </c>
      <c r="X8" s="5">
        <f>K8+O8+S8+W8</f>
        <v>43.2</v>
      </c>
    </row>
    <row r="9" spans="1:26" x14ac:dyDescent="0.25">
      <c r="A9">
        <v>3</v>
      </c>
      <c r="B9">
        <v>865886</v>
      </c>
      <c r="C9">
        <v>4142</v>
      </c>
      <c r="D9" t="s">
        <v>199</v>
      </c>
      <c r="E9">
        <v>2009</v>
      </c>
      <c r="F9" s="8" t="s">
        <v>60</v>
      </c>
      <c r="G9" s="8" t="s">
        <v>169</v>
      </c>
      <c r="H9" s="4">
        <v>3.4</v>
      </c>
      <c r="I9" s="4">
        <v>7.8</v>
      </c>
      <c r="J9" s="4">
        <v>0</v>
      </c>
      <c r="K9" s="5">
        <f>H9+I9-J9</f>
        <v>11.2</v>
      </c>
      <c r="L9" s="4">
        <v>1.4</v>
      </c>
      <c r="M9" s="4">
        <v>8.5660000000000007</v>
      </c>
      <c r="N9" s="4">
        <v>0</v>
      </c>
      <c r="O9" s="5">
        <f>L9+M9-N9</f>
        <v>9.9660000000000011</v>
      </c>
      <c r="P9" s="4">
        <v>3.5</v>
      </c>
      <c r="Q9" s="4">
        <v>7.4</v>
      </c>
      <c r="R9" s="4">
        <v>0</v>
      </c>
      <c r="S9" s="5">
        <f>P9+Q9-R9</f>
        <v>10.9</v>
      </c>
      <c r="T9" s="4">
        <v>3.3</v>
      </c>
      <c r="U9" s="4">
        <v>7.9</v>
      </c>
      <c r="V9" s="4">
        <v>0.1</v>
      </c>
      <c r="W9" s="5">
        <f>T9+U9-V9</f>
        <v>11.1</v>
      </c>
      <c r="X9" s="5">
        <f>K9+O9+S9+W9</f>
        <v>43.166000000000004</v>
      </c>
    </row>
    <row r="10" spans="1:26" x14ac:dyDescent="0.25">
      <c r="A10">
        <v>4</v>
      </c>
      <c r="B10">
        <v>175980</v>
      </c>
      <c r="C10">
        <v>4142</v>
      </c>
      <c r="D10" t="s">
        <v>198</v>
      </c>
      <c r="E10">
        <v>2009</v>
      </c>
      <c r="F10" s="8" t="s">
        <v>60</v>
      </c>
      <c r="G10" s="8" t="s">
        <v>169</v>
      </c>
      <c r="H10" s="4">
        <v>3.4</v>
      </c>
      <c r="I10" s="4">
        <v>8.8670000000000009</v>
      </c>
      <c r="J10" s="4">
        <v>0</v>
      </c>
      <c r="K10" s="5">
        <f>H10+I10-J10</f>
        <v>12.267000000000001</v>
      </c>
      <c r="L10" s="4">
        <v>1</v>
      </c>
      <c r="M10" s="4">
        <v>7.8330000000000002</v>
      </c>
      <c r="N10" s="4">
        <v>0</v>
      </c>
      <c r="O10" s="5">
        <f>L10+M10-N10</f>
        <v>8.8330000000000002</v>
      </c>
      <c r="P10" s="4">
        <v>3.9</v>
      </c>
      <c r="Q10" s="4">
        <v>7.15</v>
      </c>
      <c r="R10" s="4">
        <v>0</v>
      </c>
      <c r="S10" s="5">
        <f>P10+Q10-R10</f>
        <v>11.05</v>
      </c>
      <c r="T10" s="4">
        <v>3.1</v>
      </c>
      <c r="U10" s="4">
        <v>7.65</v>
      </c>
      <c r="V10" s="4">
        <v>0</v>
      </c>
      <c r="W10" s="5">
        <f>T10+U10-V10</f>
        <v>10.75</v>
      </c>
      <c r="X10" s="5">
        <f>K10+O10+S10+W10</f>
        <v>42.900000000000006</v>
      </c>
    </row>
    <row r="11" spans="1:26" x14ac:dyDescent="0.25">
      <c r="A11">
        <v>5</v>
      </c>
      <c r="B11">
        <v>798369</v>
      </c>
      <c r="C11">
        <v>4142</v>
      </c>
      <c r="D11" t="s">
        <v>195</v>
      </c>
      <c r="E11">
        <v>2006</v>
      </c>
      <c r="F11" s="8" t="s">
        <v>60</v>
      </c>
      <c r="G11" s="8" t="s">
        <v>141</v>
      </c>
      <c r="H11" s="4">
        <v>2</v>
      </c>
      <c r="I11" s="4">
        <v>9</v>
      </c>
      <c r="J11" s="4">
        <v>0</v>
      </c>
      <c r="K11" s="5">
        <f>H11+I11-J11</f>
        <v>11</v>
      </c>
      <c r="L11" s="4">
        <v>1.1000000000000001</v>
      </c>
      <c r="M11" s="4">
        <v>8.1999999999999993</v>
      </c>
      <c r="N11" s="4">
        <v>0</v>
      </c>
      <c r="O11" s="5">
        <f>L11+M11-N11</f>
        <v>9.2999999999999989</v>
      </c>
      <c r="P11" s="4">
        <v>3.8</v>
      </c>
      <c r="Q11" s="4">
        <v>6.3</v>
      </c>
      <c r="R11" s="4">
        <v>0</v>
      </c>
      <c r="S11" s="5">
        <f>P11+Q11-R11</f>
        <v>10.1</v>
      </c>
      <c r="T11" s="4">
        <v>3.2</v>
      </c>
      <c r="U11" s="4">
        <v>7.55</v>
      </c>
      <c r="V11" s="4">
        <v>0</v>
      </c>
      <c r="W11" s="5">
        <f>T11+U11-V11</f>
        <v>10.75</v>
      </c>
      <c r="X11" s="5">
        <f>K11+O11+S11+W11</f>
        <v>41.15</v>
      </c>
    </row>
    <row r="12" spans="1:26" x14ac:dyDescent="0.25">
      <c r="A12">
        <v>6</v>
      </c>
      <c r="B12">
        <v>983487</v>
      </c>
      <c r="C12">
        <v>4142</v>
      </c>
      <c r="D12" t="s">
        <v>197</v>
      </c>
      <c r="E12">
        <v>2009</v>
      </c>
      <c r="F12" s="8" t="s">
        <v>60</v>
      </c>
      <c r="G12" s="8" t="s">
        <v>169</v>
      </c>
      <c r="H12" s="4">
        <v>3.4</v>
      </c>
      <c r="I12" s="4">
        <v>8.5</v>
      </c>
      <c r="J12" s="4">
        <v>0</v>
      </c>
      <c r="K12" s="5">
        <f>H12+I12-J12</f>
        <v>11.9</v>
      </c>
      <c r="L12" s="4">
        <v>1.2</v>
      </c>
      <c r="M12" s="4">
        <v>7.8</v>
      </c>
      <c r="N12" s="4">
        <v>0</v>
      </c>
      <c r="O12" s="5">
        <f>L12+M12-N12</f>
        <v>9</v>
      </c>
      <c r="P12" s="4">
        <v>3.7</v>
      </c>
      <c r="Q12" s="4">
        <v>6.2</v>
      </c>
      <c r="R12" s="4">
        <v>0</v>
      </c>
      <c r="S12" s="5">
        <f>P12+Q12-R12</f>
        <v>9.9</v>
      </c>
      <c r="T12" s="4">
        <v>3.1</v>
      </c>
      <c r="U12" s="4">
        <v>7.2</v>
      </c>
      <c r="V12" s="4">
        <v>0</v>
      </c>
      <c r="W12" s="5">
        <f>T12+U12-V12</f>
        <v>10.3</v>
      </c>
      <c r="X12" s="5">
        <f>K12+O12+S12+W12</f>
        <v>41.099999999999994</v>
      </c>
    </row>
    <row r="13" spans="1:26" x14ac:dyDescent="0.25">
      <c r="A13">
        <v>7</v>
      </c>
      <c r="B13">
        <v>309960</v>
      </c>
      <c r="C13">
        <v>7791</v>
      </c>
      <c r="D13" t="s">
        <v>191</v>
      </c>
      <c r="E13">
        <v>2008</v>
      </c>
      <c r="F13" s="8" t="s">
        <v>25</v>
      </c>
      <c r="G13" s="8" t="s">
        <v>156</v>
      </c>
      <c r="H13" s="4">
        <v>2.8</v>
      </c>
      <c r="I13" s="4">
        <v>8.5670000000000002</v>
      </c>
      <c r="J13" s="4">
        <v>0</v>
      </c>
      <c r="K13" s="5">
        <f>H13+I13-J13</f>
        <v>11.367000000000001</v>
      </c>
      <c r="L13" s="4">
        <v>1.6</v>
      </c>
      <c r="M13" s="4">
        <v>7.0659999999999998</v>
      </c>
      <c r="N13" s="4">
        <v>0</v>
      </c>
      <c r="O13" s="5">
        <f>L13+M13-N13</f>
        <v>8.6660000000000004</v>
      </c>
      <c r="P13" s="4">
        <v>3.6</v>
      </c>
      <c r="Q13" s="4">
        <v>5.5</v>
      </c>
      <c r="R13" s="4">
        <v>0</v>
      </c>
      <c r="S13" s="5">
        <f>P13+Q13-R13</f>
        <v>9.1</v>
      </c>
      <c r="T13" s="4">
        <v>2.9</v>
      </c>
      <c r="U13" s="4">
        <v>7.2</v>
      </c>
      <c r="V13" s="4">
        <v>0</v>
      </c>
      <c r="W13" s="5">
        <f>T13+U13-V13</f>
        <v>10.1</v>
      </c>
      <c r="X13" s="5">
        <f>K13+O13+S13+W13</f>
        <v>39.233000000000004</v>
      </c>
    </row>
    <row r="14" spans="1:26" x14ac:dyDescent="0.25">
      <c r="A14">
        <v>8</v>
      </c>
      <c r="B14">
        <v>671537</v>
      </c>
      <c r="C14">
        <v>7791</v>
      </c>
      <c r="D14" t="s">
        <v>192</v>
      </c>
      <c r="E14">
        <v>2008</v>
      </c>
      <c r="F14" s="8" t="s">
        <v>25</v>
      </c>
      <c r="G14" s="8" t="s">
        <v>156</v>
      </c>
      <c r="H14" s="4">
        <v>2.8</v>
      </c>
      <c r="I14" s="4">
        <v>8.4670000000000005</v>
      </c>
      <c r="J14" s="4">
        <v>0</v>
      </c>
      <c r="K14" s="5">
        <f>H14+I14-J14</f>
        <v>11.266999999999999</v>
      </c>
      <c r="L14" s="4">
        <v>1.8</v>
      </c>
      <c r="M14" s="4">
        <v>6.1</v>
      </c>
      <c r="N14" s="4">
        <v>0</v>
      </c>
      <c r="O14" s="5">
        <f>L14+M14-N14</f>
        <v>7.8999999999999995</v>
      </c>
      <c r="P14" s="4">
        <v>3.2</v>
      </c>
      <c r="Q14" s="4">
        <v>5.9</v>
      </c>
      <c r="R14" s="4">
        <v>0</v>
      </c>
      <c r="S14" s="5">
        <f>P14+Q14-R14</f>
        <v>9.1000000000000014</v>
      </c>
      <c r="T14" s="4">
        <v>3.2</v>
      </c>
      <c r="U14" s="4">
        <v>7.55</v>
      </c>
      <c r="V14" s="4">
        <v>0</v>
      </c>
      <c r="W14" s="5">
        <f>T14+U14-V14</f>
        <v>10.75</v>
      </c>
      <c r="X14" s="5">
        <f>K14+O14+S14+W14</f>
        <v>39.016999999999996</v>
      </c>
    </row>
    <row r="15" spans="1:26" x14ac:dyDescent="0.25">
      <c r="A15">
        <v>9</v>
      </c>
      <c r="B15">
        <v>768676</v>
      </c>
      <c r="C15">
        <v>4142</v>
      </c>
      <c r="D15" t="s">
        <v>203</v>
      </c>
      <c r="E15">
        <v>2007</v>
      </c>
      <c r="F15" s="8" t="s">
        <v>60</v>
      </c>
      <c r="G15" s="8" t="s">
        <v>141</v>
      </c>
      <c r="H15" s="4">
        <v>3.7</v>
      </c>
      <c r="I15" s="4">
        <v>7.8</v>
      </c>
      <c r="J15" s="4">
        <v>0</v>
      </c>
      <c r="K15" s="5">
        <f>H15+I15-J15</f>
        <v>11.5</v>
      </c>
      <c r="L15" s="4">
        <v>1</v>
      </c>
      <c r="M15" s="4">
        <v>7.4660000000000002</v>
      </c>
      <c r="N15" s="4">
        <v>0</v>
      </c>
      <c r="O15" s="5">
        <f>L15+M15-N15</f>
        <v>8.4660000000000011</v>
      </c>
      <c r="P15" s="4">
        <v>3.1</v>
      </c>
      <c r="Q15" s="4">
        <v>6</v>
      </c>
      <c r="R15" s="4">
        <v>0</v>
      </c>
      <c r="S15" s="5">
        <f>P15+Q15-R15</f>
        <v>9.1</v>
      </c>
      <c r="T15" s="4">
        <v>3.1</v>
      </c>
      <c r="U15" s="4">
        <v>6.3</v>
      </c>
      <c r="V15" s="4">
        <v>0</v>
      </c>
      <c r="W15" s="5">
        <f>T15+U15-V15</f>
        <v>9.4</v>
      </c>
      <c r="X15" s="5">
        <f>K15+O15+S15+W15</f>
        <v>38.466000000000001</v>
      </c>
      <c r="Z15" t="s">
        <v>204</v>
      </c>
    </row>
    <row r="16" spans="1:26" x14ac:dyDescent="0.25">
      <c r="A16">
        <v>10</v>
      </c>
      <c r="B16">
        <v>802828</v>
      </c>
      <c r="C16">
        <v>7791</v>
      </c>
      <c r="D16" t="s">
        <v>190</v>
      </c>
      <c r="E16">
        <v>2006</v>
      </c>
      <c r="F16" s="8" t="s">
        <v>25</v>
      </c>
      <c r="G16" s="8" t="s">
        <v>156</v>
      </c>
      <c r="H16" s="4">
        <v>2.8</v>
      </c>
      <c r="I16" s="4">
        <v>8.1</v>
      </c>
      <c r="J16" s="4">
        <v>0</v>
      </c>
      <c r="K16" s="5">
        <f>H16+I16-J16</f>
        <v>10.899999999999999</v>
      </c>
      <c r="L16" s="4">
        <v>0.8</v>
      </c>
      <c r="M16" s="4">
        <v>6.9660000000000002</v>
      </c>
      <c r="N16" s="4">
        <v>0</v>
      </c>
      <c r="O16" s="5">
        <f>L16+M16-N16</f>
        <v>7.766</v>
      </c>
      <c r="P16" s="4">
        <v>4</v>
      </c>
      <c r="Q16" s="4">
        <v>5.25</v>
      </c>
      <c r="R16" s="4">
        <v>0</v>
      </c>
      <c r="S16" s="5">
        <f>P16+Q16-R16</f>
        <v>9.25</v>
      </c>
      <c r="T16" s="4">
        <v>3</v>
      </c>
      <c r="U16" s="4">
        <v>7.2</v>
      </c>
      <c r="V16" s="4">
        <v>0</v>
      </c>
      <c r="W16" s="5">
        <f>T16+U16-V16</f>
        <v>10.199999999999999</v>
      </c>
      <c r="X16" s="5">
        <f>K16+O16+S16+W16</f>
        <v>38.116</v>
      </c>
    </row>
    <row r="17" spans="1:26" x14ac:dyDescent="0.25">
      <c r="A17">
        <v>11</v>
      </c>
      <c r="B17">
        <v>494451</v>
      </c>
      <c r="C17">
        <v>7791</v>
      </c>
      <c r="D17" t="s">
        <v>187</v>
      </c>
      <c r="E17">
        <v>2007</v>
      </c>
      <c r="F17" s="8" t="s">
        <v>25</v>
      </c>
      <c r="G17" s="8" t="s">
        <v>188</v>
      </c>
      <c r="H17" s="4">
        <v>2.8</v>
      </c>
      <c r="I17" s="4">
        <v>8.9670000000000005</v>
      </c>
      <c r="J17" s="4">
        <v>0</v>
      </c>
      <c r="K17" s="5">
        <f>H17+I17-J17</f>
        <v>11.766999999999999</v>
      </c>
      <c r="L17" s="4">
        <v>0.8</v>
      </c>
      <c r="M17" s="4">
        <v>5.6</v>
      </c>
      <c r="N17" s="4">
        <v>0</v>
      </c>
      <c r="O17" s="5">
        <f>L17+M17-N17</f>
        <v>6.3999999999999995</v>
      </c>
      <c r="P17" s="4">
        <v>3</v>
      </c>
      <c r="Q17" s="4">
        <v>6</v>
      </c>
      <c r="R17" s="4">
        <v>0</v>
      </c>
      <c r="S17" s="5">
        <f>P17+Q17-R17</f>
        <v>9</v>
      </c>
      <c r="T17" s="4">
        <v>3.2</v>
      </c>
      <c r="U17" s="4">
        <v>7.25</v>
      </c>
      <c r="V17" s="4">
        <v>0</v>
      </c>
      <c r="W17" s="5">
        <f>T17+U17-V17</f>
        <v>10.45</v>
      </c>
      <c r="X17" s="5">
        <f>K17+O17+S17+W17</f>
        <v>37.616999999999997</v>
      </c>
      <c r="Z17" t="s">
        <v>189</v>
      </c>
    </row>
    <row r="18" spans="1:26" x14ac:dyDescent="0.25">
      <c r="A18">
        <v>12</v>
      </c>
      <c r="B18">
        <v>901517</v>
      </c>
      <c r="C18">
        <v>4142</v>
      </c>
      <c r="D18" t="s">
        <v>194</v>
      </c>
      <c r="E18">
        <v>2010</v>
      </c>
      <c r="F18" s="8" t="s">
        <v>60</v>
      </c>
      <c r="G18" s="8" t="s">
        <v>169</v>
      </c>
      <c r="H18" s="4">
        <v>2</v>
      </c>
      <c r="I18" s="4">
        <v>8.9339999999999993</v>
      </c>
      <c r="J18" s="4">
        <v>0</v>
      </c>
      <c r="K18" s="5">
        <f>H18+I18-J18</f>
        <v>10.933999999999999</v>
      </c>
      <c r="L18" s="4">
        <v>0.8</v>
      </c>
      <c r="M18" s="4">
        <v>6.2</v>
      </c>
      <c r="N18" s="4">
        <v>4</v>
      </c>
      <c r="O18" s="5">
        <f>L18+M18-N18</f>
        <v>3</v>
      </c>
      <c r="P18" s="4">
        <v>3.5</v>
      </c>
      <c r="Q18" s="4">
        <v>7.15</v>
      </c>
      <c r="R18" s="4">
        <v>0</v>
      </c>
      <c r="S18" s="5">
        <f>P18+Q18-R18</f>
        <v>10.65</v>
      </c>
      <c r="T18" s="4">
        <v>3</v>
      </c>
      <c r="U18" s="4">
        <v>7.8</v>
      </c>
      <c r="V18" s="4">
        <v>0</v>
      </c>
      <c r="W18" s="5">
        <f>T18+U18-V18</f>
        <v>10.8</v>
      </c>
      <c r="X18" s="5">
        <f>K18+O18+S18+W18</f>
        <v>35.384</v>
      </c>
    </row>
    <row r="19" spans="1:26" x14ac:dyDescent="0.25">
      <c r="A19">
        <v>13</v>
      </c>
      <c r="B19">
        <v>141453</v>
      </c>
      <c r="C19">
        <v>4142</v>
      </c>
      <c r="D19" t="s">
        <v>200</v>
      </c>
      <c r="E19">
        <v>2007</v>
      </c>
      <c r="F19" s="8" t="s">
        <v>60</v>
      </c>
      <c r="G19" s="8" t="s">
        <v>201</v>
      </c>
      <c r="H19" s="4">
        <v>2.8</v>
      </c>
      <c r="I19" s="4">
        <v>8.4</v>
      </c>
      <c r="J19" s="4">
        <v>0</v>
      </c>
      <c r="K19" s="5">
        <f>H19+I19-J19</f>
        <v>11.2</v>
      </c>
      <c r="L19" s="4">
        <v>0.7</v>
      </c>
      <c r="M19" s="4">
        <v>5.7</v>
      </c>
      <c r="N19" s="4">
        <v>4</v>
      </c>
      <c r="O19" s="5">
        <f>L19+M19-N19</f>
        <v>2.4000000000000004</v>
      </c>
      <c r="P19" s="4">
        <v>2.2999999999999998</v>
      </c>
      <c r="Q19" s="4">
        <v>5</v>
      </c>
      <c r="R19" s="4">
        <v>0</v>
      </c>
      <c r="S19" s="5">
        <f>P19+Q19-R19</f>
        <v>7.3</v>
      </c>
      <c r="T19" s="4">
        <v>2.2999999999999998</v>
      </c>
      <c r="U19" s="4">
        <v>7.1</v>
      </c>
      <c r="V19" s="4">
        <v>0</v>
      </c>
      <c r="W19" s="5">
        <f>T19+U19-V19</f>
        <v>9.3999999999999986</v>
      </c>
      <c r="X19" s="5">
        <f>K19+O19+S19+W19</f>
        <v>30.299999999999997</v>
      </c>
      <c r="Z19" t="s">
        <v>202</v>
      </c>
    </row>
    <row r="21" spans="1:26" x14ac:dyDescent="0.25">
      <c r="A21" s="6"/>
    </row>
    <row r="22" spans="1:26" x14ac:dyDescent="0.25">
      <c r="A22" s="7" t="s">
        <v>213</v>
      </c>
    </row>
    <row r="23" spans="1:26" x14ac:dyDescent="0.25">
      <c r="A23" t="s">
        <v>210</v>
      </c>
    </row>
    <row r="24" spans="1:26" x14ac:dyDescent="0.25">
      <c r="A24" t="s">
        <v>211</v>
      </c>
    </row>
    <row r="25" spans="1:26" x14ac:dyDescent="0.25">
      <c r="A25" t="s">
        <v>212</v>
      </c>
    </row>
    <row r="26" spans="1:26" x14ac:dyDescent="0.25">
      <c r="A26" s="7" t="s">
        <v>217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Z19">
    <sortCondition descending="1" ref="X7:X19"/>
  </sortState>
  <pageMargins left="0" right="0" top="0.74803149606299213" bottom="0.74803149606299213" header="0.31496062992125984" footer="0.31496062992125984"/>
  <pageSetup scale="64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"/>
  <sheetViews>
    <sheetView workbookViewId="0">
      <selection activeCell="A6" sqref="A6"/>
    </sheetView>
  </sheetViews>
  <sheetFormatPr defaultRowHeight="15" x14ac:dyDescent="0.25"/>
  <cols>
    <col min="1" max="4" width="30" customWidth="1"/>
  </cols>
  <sheetData>
    <row r="1" spans="1:4" ht="18.75" x14ac:dyDescent="0.3">
      <c r="A1" s="1" t="s">
        <v>0</v>
      </c>
    </row>
    <row r="2" spans="1:4" ht="18.75" x14ac:dyDescent="0.3">
      <c r="A2" s="1" t="s">
        <v>1</v>
      </c>
    </row>
    <row r="3" spans="1:4" ht="18.75" x14ac:dyDescent="0.3">
      <c r="A3" s="1"/>
    </row>
    <row r="6" spans="1:4" x14ac:dyDescent="0.25">
      <c r="A6" s="2" t="s">
        <v>6</v>
      </c>
      <c r="B6" s="2" t="s">
        <v>205</v>
      </c>
      <c r="C6" s="2" t="s">
        <v>206</v>
      </c>
      <c r="D6" s="2" t="s">
        <v>207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8"/>
  <sheetViews>
    <sheetView workbookViewId="0">
      <selection activeCell="A6" sqref="A6"/>
    </sheetView>
  </sheetViews>
  <sheetFormatPr defaultRowHeight="15" x14ac:dyDescent="0.25"/>
  <cols>
    <col min="1" max="2" width="30" customWidth="1"/>
  </cols>
  <sheetData>
    <row r="1" spans="1:2" ht="18.75" x14ac:dyDescent="0.3">
      <c r="A1" s="1" t="s">
        <v>0</v>
      </c>
    </row>
    <row r="2" spans="1:2" ht="18.75" x14ac:dyDescent="0.3">
      <c r="A2" s="1" t="s">
        <v>1</v>
      </c>
    </row>
    <row r="3" spans="1:2" ht="18.75" x14ac:dyDescent="0.3">
      <c r="A3" s="1"/>
    </row>
    <row r="6" spans="1:2" x14ac:dyDescent="0.25">
      <c r="A6" s="2" t="s">
        <v>206</v>
      </c>
      <c r="B6" s="2" t="s">
        <v>205</v>
      </c>
    </row>
    <row r="7" spans="1:2" x14ac:dyDescent="0.25">
      <c r="A7" t="s">
        <v>54</v>
      </c>
      <c r="B7" t="s">
        <v>208</v>
      </c>
    </row>
    <row r="8" spans="1:2" x14ac:dyDescent="0.25">
      <c r="A8" t="s">
        <v>65</v>
      </c>
      <c r="B8" t="s">
        <v>209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5375_V. liga</vt:lpstr>
      <vt:lpstr>5376_IV. liga</vt:lpstr>
      <vt:lpstr>5377_III. liga</vt:lpstr>
      <vt:lpstr>5378_II. liga</vt:lpstr>
      <vt:lpstr>5379_Jednotlivkyne dle FIG</vt:lpstr>
      <vt:lpstr>rozhodci</vt:lpstr>
      <vt:lpstr>poznamky</vt:lpstr>
      <vt:lpstr>'5376_IV. liga'!Názvy_tisku</vt:lpstr>
      <vt:lpstr>'5375_V. liga'!Oblast_tisku</vt:lpstr>
      <vt:lpstr>'5376_IV. liga'!Oblast_tisku</vt:lpstr>
      <vt:lpstr>'5377_III. liga'!Oblast_tisku</vt:lpstr>
      <vt:lpstr>'5378_II. liga'!Oblast_tisku</vt:lpstr>
      <vt:lpstr>'5379_Jednotlivkyne dle FIG'!Oblast_tisku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HPS</cp:lastModifiedBy>
  <cp:lastPrinted>2021-11-20T17:25:32Z</cp:lastPrinted>
  <dcterms:created xsi:type="dcterms:W3CDTF">2021-11-20T07:31:31Z</dcterms:created>
  <dcterms:modified xsi:type="dcterms:W3CDTF">2021-11-20T17:41:07Z</dcterms:modified>
  <cp:category/>
</cp:coreProperties>
</file>