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8_{9FEE9106-8D2E-49FF-B5A3-E83D9709E0E1}" xr6:coauthVersionLast="47" xr6:coauthVersionMax="47" xr10:uidLastSave="{00000000-0000-0000-0000-000000000000}"/>
  <bookViews>
    <workbookView xWindow="-110" yWindow="-110" windowWidth="19420" windowHeight="11620" firstSheet="5" activeTab="9" xr2:uid="{00000000-000D-0000-FFFF-FFFF00000000}"/>
  </bookViews>
  <sheets>
    <sheet name="6210_Adepti 2015" sheetId="1" r:id="rId1"/>
    <sheet name="6211_Adepti 2016" sheetId="2" r:id="rId2"/>
    <sheet name="6212_Adepti 2017" sheetId="3" r:id="rId3"/>
    <sheet name="6213_Nejmladsi zaci" sheetId="4" r:id="rId4"/>
    <sheet name="6214_Nejmladsi zaci" sheetId="5" r:id="rId5"/>
    <sheet name="6215_Mladsi zaci" sheetId="6" r:id="rId6"/>
    <sheet name="6216_Mladsi zaci" sheetId="7" r:id="rId7"/>
    <sheet name="6217_Starsi zaci" sheetId="8" r:id="rId8"/>
    <sheet name="6218_Starsi zaci" sheetId="9" r:id="rId9"/>
    <sheet name="6219_Dorostenci" sheetId="10" r:id="rId10"/>
    <sheet name="6220_Dorostenci" sheetId="11" r:id="rId11"/>
    <sheet name="6221_Juniori" sheetId="12" r:id="rId12"/>
    <sheet name="6222_Juniori" sheetId="13" r:id="rId13"/>
    <sheet name="rozhodci" sheetId="14" r:id="rId14"/>
    <sheet name="poznamky" sheetId="15" r:id="rId15"/>
  </sheets>
  <definedNames>
    <definedName name="_xlnm.Print_Area" localSheetId="3">'6213_Nejmladsi zaci'!$C$1:$AF$12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1" i="5" l="1"/>
  <c r="AA11" i="5"/>
  <c r="W11" i="5"/>
  <c r="S11" i="5"/>
  <c r="O11" i="5"/>
  <c r="K11" i="5"/>
  <c r="AF11" i="5" s="1"/>
  <c r="AE10" i="5"/>
  <c r="AA10" i="5"/>
  <c r="W10" i="5"/>
  <c r="S10" i="5"/>
  <c r="O10" i="5"/>
  <c r="K10" i="5"/>
  <c r="AE9" i="5"/>
  <c r="AA9" i="5"/>
  <c r="W9" i="5"/>
  <c r="S9" i="5"/>
  <c r="O9" i="5"/>
  <c r="K9" i="5"/>
  <c r="AF9" i="5" s="1"/>
  <c r="AE8" i="5"/>
  <c r="AA8" i="5"/>
  <c r="W8" i="5"/>
  <c r="S8" i="5"/>
  <c r="O8" i="5"/>
  <c r="K8" i="5"/>
  <c r="AF10" i="5" l="1"/>
  <c r="AF8" i="5"/>
  <c r="K8" i="2"/>
  <c r="O8" i="2"/>
  <c r="S8" i="2"/>
  <c r="W8" i="2"/>
  <c r="K11" i="2"/>
  <c r="O11" i="2"/>
  <c r="S11" i="2"/>
  <c r="W11" i="2"/>
  <c r="AE8" i="10"/>
  <c r="AA8" i="10"/>
  <c r="W8" i="10"/>
  <c r="S8" i="10"/>
  <c r="O8" i="10"/>
  <c r="K8" i="10"/>
  <c r="AE7" i="10"/>
  <c r="AA7" i="10"/>
  <c r="W7" i="10"/>
  <c r="S7" i="10"/>
  <c r="O7" i="10"/>
  <c r="K7" i="10"/>
  <c r="AE7" i="8"/>
  <c r="AA7" i="8"/>
  <c r="W7" i="8"/>
  <c r="S7" i="8"/>
  <c r="O7" i="8"/>
  <c r="K7" i="8"/>
  <c r="AE8" i="6"/>
  <c r="AA8" i="6"/>
  <c r="W8" i="6"/>
  <c r="S8" i="6"/>
  <c r="O8" i="6"/>
  <c r="K8" i="6"/>
  <c r="AE7" i="6"/>
  <c r="AA7" i="6"/>
  <c r="W7" i="6"/>
  <c r="S7" i="6"/>
  <c r="O7" i="6"/>
  <c r="K7" i="6"/>
  <c r="AI12" i="5"/>
  <c r="AE12" i="5"/>
  <c r="AA12" i="5"/>
  <c r="W12" i="5"/>
  <c r="S12" i="5"/>
  <c r="O12" i="5"/>
  <c r="AI11" i="5"/>
  <c r="AI10" i="5"/>
  <c r="AI9" i="5"/>
  <c r="AI8" i="5"/>
  <c r="K12" i="5"/>
  <c r="AI7" i="5"/>
  <c r="AE12" i="4"/>
  <c r="AA12" i="4"/>
  <c r="W12" i="4"/>
  <c r="S12" i="4"/>
  <c r="O12" i="4"/>
  <c r="K12" i="4"/>
  <c r="AE9" i="4"/>
  <c r="AA9" i="4"/>
  <c r="W9" i="4"/>
  <c r="S9" i="4"/>
  <c r="O9" i="4"/>
  <c r="K9" i="4"/>
  <c r="AE8" i="4"/>
  <c r="AA8" i="4"/>
  <c r="W8" i="4"/>
  <c r="S8" i="4"/>
  <c r="O8" i="4"/>
  <c r="K8" i="4"/>
  <c r="AE11" i="4"/>
  <c r="AA11" i="4"/>
  <c r="W11" i="4"/>
  <c r="S11" i="4"/>
  <c r="O11" i="4"/>
  <c r="K11" i="4"/>
  <c r="AE7" i="4"/>
  <c r="AA7" i="4"/>
  <c r="W7" i="4"/>
  <c r="S7" i="4"/>
  <c r="O7" i="4"/>
  <c r="K7" i="4"/>
  <c r="AE10" i="4"/>
  <c r="AA10" i="4"/>
  <c r="W10" i="4"/>
  <c r="S10" i="4"/>
  <c r="O10" i="4"/>
  <c r="K10" i="4"/>
  <c r="W7" i="3"/>
  <c r="S7" i="3"/>
  <c r="O7" i="3"/>
  <c r="K7" i="3"/>
  <c r="W12" i="2"/>
  <c r="S12" i="2"/>
  <c r="O12" i="2"/>
  <c r="K12" i="2"/>
  <c r="W7" i="2"/>
  <c r="S7" i="2"/>
  <c r="O7" i="2"/>
  <c r="K7" i="2"/>
  <c r="W10" i="2"/>
  <c r="S10" i="2"/>
  <c r="O10" i="2"/>
  <c r="K10" i="2"/>
  <c r="W9" i="2"/>
  <c r="S9" i="2"/>
  <c r="O9" i="2"/>
  <c r="K9" i="2"/>
  <c r="W8" i="1"/>
  <c r="S8" i="1"/>
  <c r="O8" i="1"/>
  <c r="K8" i="1"/>
  <c r="W7" i="1"/>
  <c r="S7" i="1"/>
  <c r="O7" i="1"/>
  <c r="K7" i="1"/>
  <c r="AF7" i="8" l="1"/>
  <c r="AF8" i="10"/>
  <c r="AF10" i="4"/>
  <c r="AF12" i="4"/>
  <c r="AF9" i="4"/>
  <c r="AF8" i="4"/>
  <c r="AF11" i="4"/>
  <c r="AF7" i="4"/>
  <c r="AF12" i="5"/>
  <c r="AH12" i="5" s="1"/>
  <c r="AF7" i="10"/>
  <c r="AF8" i="6"/>
  <c r="AF7" i="6"/>
  <c r="X9" i="2"/>
  <c r="X8" i="1"/>
  <c r="X11" i="2"/>
  <c r="X8" i="2"/>
  <c r="X7" i="2"/>
  <c r="X10" i="2"/>
  <c r="X7" i="3"/>
  <c r="X12" i="2"/>
  <c r="X7" i="1"/>
  <c r="AH7" i="5" l="1"/>
  <c r="AH9" i="5"/>
  <c r="AH10" i="5"/>
  <c r="AH11" i="5"/>
  <c r="AH8" i="5"/>
</calcChain>
</file>

<file path=xl/sharedStrings.xml><?xml version="1.0" encoding="utf-8"?>
<sst xmlns="http://schemas.openxmlformats.org/spreadsheetml/2006/main" count="559" uniqueCount="67">
  <si>
    <t>SGM Přebor Libereckého a Královehradeckého kraje</t>
  </si>
  <si>
    <t>11.6.2022</t>
  </si>
  <si>
    <t>Adepti 2015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</si>
  <si>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</si>
  <si>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</si>
  <si>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</si>
  <si>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</si>
  <si>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</si>
  <si>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</si>
  <si>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</si>
  <si>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</si>
  <si>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</si>
  <si>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</si>
  <si>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</si>
  <si>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</si>
  <si>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</si>
  <si>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</si>
  <si>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</si>
  <si>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</si>
  <si>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</si>
  <si>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</si>
  <si>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</si>
  <si>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Suchánek Michal</t>
  </si>
  <si>
    <t>Gymnastika Liberec</t>
  </si>
  <si>
    <t>Slatin</t>
  </si>
  <si>
    <t>Malý Filip</t>
  </si>
  <si>
    <t>TJ Doksy</t>
  </si>
  <si>
    <t>Jakša</t>
  </si>
  <si>
    <t>Adepti 2016</t>
  </si>
  <si>
    <t>Císař Šimon Jan</t>
  </si>
  <si>
    <t>Stluková</t>
  </si>
  <si>
    <t>Horáček Filip</t>
  </si>
  <si>
    <t>Šarapatka Ludvík</t>
  </si>
  <si>
    <t>Urban Ondřej</t>
  </si>
  <si>
    <t>TJ Spartak Vrchlabí</t>
  </si>
  <si>
    <t>Adepti 2017</t>
  </si>
  <si>
    <t>Sabáček František</t>
  </si>
  <si>
    <t>Nejmladší žáci</t>
  </si>
  <si>
    <t>Duda Radek</t>
  </si>
  <si>
    <t>Hlubuček Ondřej</t>
  </si>
  <si>
    <t>Chmelík Petr</t>
  </si>
  <si>
    <t>Melnychuk Artur</t>
  </si>
  <si>
    <t>Tomeš Jakub</t>
  </si>
  <si>
    <t>Šolc Richard</t>
  </si>
  <si>
    <t>Seidelová</t>
  </si>
  <si>
    <t>ev. č./č.družstva</t>
  </si>
  <si>
    <t>řazení 1</t>
  </si>
  <si>
    <t>řazení 2</t>
  </si>
  <si>
    <t>řazení 3</t>
  </si>
  <si>
    <t>Gymnastika Liberec z.s.</t>
  </si>
  <si>
    <t>Celkem</t>
  </si>
  <si>
    <t>Mladší žáci</t>
  </si>
  <si>
    <t>Nesvadba Jiří</t>
  </si>
  <si>
    <t>Suchánek Petr</t>
  </si>
  <si>
    <t>Starší žáci</t>
  </si>
  <si>
    <t>Škorpil Jaroslav</t>
  </si>
  <si>
    <t>Dorostenci</t>
  </si>
  <si>
    <t>Tichý Martin</t>
  </si>
  <si>
    <t>Petr Jáchym</t>
  </si>
  <si>
    <t>Junioři</t>
  </si>
  <si>
    <t>poznámka</t>
  </si>
  <si>
    <t>oddil</t>
  </si>
  <si>
    <t>kvalifikace</t>
  </si>
  <si>
    <t>Jakša Michal</t>
  </si>
  <si>
    <t>Jakša David</t>
  </si>
  <si>
    <t>Slavík Ondřej</t>
  </si>
  <si>
    <t>Netolický Dorien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</si>
</sst>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/>
    <xf numFmtId="0" fontId="5" fillId="2" borderId="0" xfId="0" applyFont="1" applyFill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5" fillId="0" borderId="1" xfId="0" applyNumberFormat="1" applyFont="1" applyBorder="1"/>
    <xf numFmtId="164" fontId="3" fillId="0" borderId="1" xfId="0" applyNumberFormat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3" fillId="0" borderId="0" xfId="0" applyNumberFormat="1" applyFont="1" applyBorder="1"/>
    <xf numFmtId="164" fontId="5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8"/>
  <sheetViews>
    <sheetView topLeftCell="B1" workbookViewId="0">
      <selection activeCell="V8" sqref="V8"/>
    </sheetView>
  </sheetViews>
  <sheetFormatPr defaultRowHeight="14.5" x14ac:dyDescent="0.35"/>
  <cols>
    <col min="1" max="1" width="7.81640625" customWidth="1"/>
    <col min="2" max="2" width="10" customWidth="1"/>
    <col min="3" max="3" width="8.26953125" customWidth="1"/>
    <col min="4" max="4" width="16.1796875" customWidth="1"/>
    <col min="5" max="5" width="8" customWidth="1"/>
    <col min="6" max="6" width="18.453125" customWidth="1"/>
    <col min="7" max="7" width="6.45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5" x14ac:dyDescent="0.45">
      <c r="D1" s="1" t="s">
        <v>0</v>
      </c>
    </row>
    <row r="2" spans="1:26" ht="18.5" x14ac:dyDescent="0.45">
      <c r="D2" s="1" t="s">
        <v>1</v>
      </c>
    </row>
    <row r="3" spans="1:26" ht="18.5" x14ac:dyDescent="0.45">
      <c r="D3" s="1" t="s">
        <v>2</v>
      </c>
    </row>
    <row r="6" spans="1:26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15</v>
      </c>
      <c r="P6" s="2" t="s">
        <v>10</v>
      </c>
      <c r="Q6" s="2" t="s">
        <v>11</v>
      </c>
      <c r="R6" s="2" t="s">
        <v>12</v>
      </c>
      <c r="S6" s="6" t="s">
        <v>16</v>
      </c>
      <c r="T6" s="2" t="s">
        <v>10</v>
      </c>
      <c r="U6" s="2" t="s">
        <v>11</v>
      </c>
      <c r="V6" s="2" t="s">
        <v>12</v>
      </c>
      <c r="W6" s="6" t="s">
        <v>18</v>
      </c>
      <c r="X6" s="9" t="s">
        <v>19</v>
      </c>
      <c r="Y6" s="2" t="s">
        <v>20</v>
      </c>
      <c r="Z6" s="2" t="s">
        <v>21</v>
      </c>
    </row>
    <row r="7" spans="1:26" x14ac:dyDescent="0.35">
      <c r="A7" s="11">
        <v>1</v>
      </c>
      <c r="B7">
        <v>466829</v>
      </c>
      <c r="C7">
        <v>7822</v>
      </c>
      <c r="D7" t="s">
        <v>22</v>
      </c>
      <c r="E7">
        <v>2015</v>
      </c>
      <c r="F7" t="s">
        <v>23</v>
      </c>
      <c r="G7" t="s">
        <v>24</v>
      </c>
      <c r="H7" s="3">
        <v>0.5</v>
      </c>
      <c r="I7" s="3">
        <v>8.9</v>
      </c>
      <c r="J7" s="3">
        <v>0</v>
      </c>
      <c r="K7" s="7">
        <f>H7+I7-J7</f>
        <v>9.4</v>
      </c>
      <c r="L7" s="3">
        <v>1</v>
      </c>
      <c r="M7" s="3">
        <v>8</v>
      </c>
      <c r="N7" s="3">
        <v>0</v>
      </c>
      <c r="O7" s="7">
        <f>L7+M7-N7</f>
        <v>9</v>
      </c>
      <c r="P7" s="3">
        <v>0.5</v>
      </c>
      <c r="Q7" s="3">
        <v>9.4</v>
      </c>
      <c r="R7" s="3">
        <v>0</v>
      </c>
      <c r="S7" s="7">
        <f>P7+Q7-R7</f>
        <v>9.9</v>
      </c>
      <c r="T7" s="3">
        <v>1</v>
      </c>
      <c r="U7" s="3">
        <v>8.5</v>
      </c>
      <c r="V7" s="3">
        <v>0</v>
      </c>
      <c r="W7" s="7">
        <f>T7+U7-V7</f>
        <v>9.5</v>
      </c>
      <c r="X7" s="10">
        <f>K7+O7+S7+W7</f>
        <v>37.799999999999997</v>
      </c>
    </row>
    <row r="8" spans="1:26" x14ac:dyDescent="0.35">
      <c r="A8" s="11">
        <v>2</v>
      </c>
      <c r="B8">
        <v>547547</v>
      </c>
      <c r="C8">
        <v>1319</v>
      </c>
      <c r="D8" t="s">
        <v>25</v>
      </c>
      <c r="E8">
        <v>2015</v>
      </c>
      <c r="F8" t="s">
        <v>26</v>
      </c>
      <c r="G8" t="s">
        <v>27</v>
      </c>
      <c r="H8" s="3">
        <v>0.5</v>
      </c>
      <c r="I8" s="3">
        <v>8.4</v>
      </c>
      <c r="J8" s="3">
        <v>0</v>
      </c>
      <c r="K8" s="7">
        <f>H8+I8-J8</f>
        <v>8.9</v>
      </c>
      <c r="L8" s="3">
        <v>1</v>
      </c>
      <c r="M8" s="3">
        <v>8.6</v>
      </c>
      <c r="N8" s="3">
        <v>0</v>
      </c>
      <c r="O8" s="7">
        <f>L8+M8-N8</f>
        <v>9.6</v>
      </c>
      <c r="P8" s="3">
        <v>0</v>
      </c>
      <c r="Q8" s="3">
        <v>9</v>
      </c>
      <c r="R8" s="3">
        <v>0</v>
      </c>
      <c r="S8" s="7">
        <f>P8+Q8-R8</f>
        <v>9</v>
      </c>
      <c r="T8" s="3">
        <v>1</v>
      </c>
      <c r="U8" s="3">
        <v>8.8000000000000007</v>
      </c>
      <c r="V8" s="3">
        <v>0</v>
      </c>
      <c r="W8" s="7">
        <f>T8+U8-V8</f>
        <v>9.8000000000000007</v>
      </c>
      <c r="X8" s="10">
        <f t="shared" ref="X8" si="0">K8+O8+S8+W8</f>
        <v>37.299999999999997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AH8"/>
  <sheetViews>
    <sheetView tabSelected="1" topLeftCell="L1" workbookViewId="0">
      <selection activeCell="J11" sqref="J11"/>
    </sheetView>
  </sheetViews>
  <sheetFormatPr defaultRowHeight="14.5" x14ac:dyDescent="0.35"/>
  <cols>
    <col min="1" max="1" width="7.453125" customWidth="1"/>
    <col min="2" max="3" width="10" customWidth="1"/>
    <col min="4" max="4" width="12.81640625" customWidth="1"/>
    <col min="5" max="5" width="8" customWidth="1"/>
    <col min="6" max="6" width="18.453125" customWidth="1"/>
    <col min="7" max="7" width="30" customWidth="1"/>
    <col min="8" max="10" width="7" customWidth="1"/>
    <col min="11" max="11" width="8" style="8" customWidth="1"/>
    <col min="12" max="14" width="7" customWidth="1"/>
    <col min="15" max="15" width="8" style="8" customWidth="1"/>
    <col min="16" max="18" width="7" customWidth="1"/>
    <col min="19" max="19" width="8" style="8" customWidth="1"/>
    <col min="20" max="22" width="7" customWidth="1"/>
    <col min="23" max="23" width="8" style="8" customWidth="1"/>
    <col min="24" max="26" width="7" customWidth="1"/>
    <col min="27" max="27" width="8" style="8" customWidth="1"/>
    <col min="28" max="30" width="7" customWidth="1"/>
    <col min="31" max="31" width="8" style="8" customWidth="1"/>
    <col min="32" max="32" width="8" style="12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56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x14ac:dyDescent="0.35">
      <c r="A7" s="13">
        <v>1</v>
      </c>
      <c r="B7" s="14">
        <v>392139</v>
      </c>
      <c r="C7" s="14">
        <v>1319</v>
      </c>
      <c r="D7" s="14" t="s">
        <v>57</v>
      </c>
      <c r="E7" s="14">
        <v>2007</v>
      </c>
      <c r="F7" s="14" t="s">
        <v>26</v>
      </c>
      <c r="G7" s="14" t="s">
        <v>27</v>
      </c>
      <c r="H7" s="15">
        <v>2.5</v>
      </c>
      <c r="I7" s="15">
        <v>8</v>
      </c>
      <c r="J7" s="15">
        <v>0</v>
      </c>
      <c r="K7" s="17">
        <f>H7+I7-J7</f>
        <v>10.5</v>
      </c>
      <c r="L7" s="15">
        <v>1.6</v>
      </c>
      <c r="M7" s="15">
        <v>8.3000000000000007</v>
      </c>
      <c r="N7" s="15">
        <v>0</v>
      </c>
      <c r="O7" s="17">
        <f>L7+M7-N7</f>
        <v>9.9</v>
      </c>
      <c r="P7" s="15">
        <v>1.6</v>
      </c>
      <c r="Q7" s="15">
        <v>8.8000000000000007</v>
      </c>
      <c r="R7" s="15">
        <v>0</v>
      </c>
      <c r="S7" s="17">
        <f>P7+Q7-R7</f>
        <v>10.4</v>
      </c>
      <c r="T7" s="15">
        <v>1.6</v>
      </c>
      <c r="U7" s="15">
        <v>9.15</v>
      </c>
      <c r="V7" s="15">
        <v>0</v>
      </c>
      <c r="W7" s="17">
        <f>T7+U7-V7</f>
        <v>10.75</v>
      </c>
      <c r="X7" s="15">
        <v>2.2999999999999998</v>
      </c>
      <c r="Y7" s="15">
        <v>8.3000000000000007</v>
      </c>
      <c r="Z7" s="15">
        <v>0</v>
      </c>
      <c r="AA7" s="17">
        <f>X7+Y7-Z7</f>
        <v>10.600000000000001</v>
      </c>
      <c r="AB7" s="15">
        <v>1.6</v>
      </c>
      <c r="AC7" s="15">
        <v>8.6999999999999993</v>
      </c>
      <c r="AD7" s="15">
        <v>0</v>
      </c>
      <c r="AE7" s="17">
        <f>AB7+AC7-AD7</f>
        <v>10.299999999999999</v>
      </c>
      <c r="AF7" s="16">
        <f>K7+O7+S7+W7+AA7+AE7</f>
        <v>62.449999999999996</v>
      </c>
    </row>
    <row r="8" spans="1:34" x14ac:dyDescent="0.35">
      <c r="A8" s="11">
        <v>1</v>
      </c>
      <c r="B8">
        <v>626488</v>
      </c>
      <c r="C8">
        <v>4140</v>
      </c>
      <c r="D8" t="s">
        <v>58</v>
      </c>
      <c r="E8">
        <v>2007</v>
      </c>
      <c r="F8" t="s">
        <v>34</v>
      </c>
      <c r="G8" t="s">
        <v>44</v>
      </c>
      <c r="H8" s="3">
        <v>1.7</v>
      </c>
      <c r="I8" s="3">
        <v>7.8</v>
      </c>
      <c r="J8" s="3">
        <v>0</v>
      </c>
      <c r="K8" s="7">
        <f>H8+I8-J8</f>
        <v>9.5</v>
      </c>
      <c r="L8" s="3">
        <v>0.6</v>
      </c>
      <c r="M8" s="3">
        <v>7.7</v>
      </c>
      <c r="N8" s="3">
        <v>2.2999999999999998</v>
      </c>
      <c r="O8" s="7">
        <f>L8+M8-N8</f>
        <v>6.0000000000000009</v>
      </c>
      <c r="P8" s="3">
        <v>1.6</v>
      </c>
      <c r="Q8" s="3">
        <v>8.5</v>
      </c>
      <c r="R8" s="3">
        <v>0</v>
      </c>
      <c r="S8" s="7">
        <f>P8+Q8-R8</f>
        <v>10.1</v>
      </c>
      <c r="T8" s="3">
        <v>1.6</v>
      </c>
      <c r="U8" s="3">
        <v>9.1</v>
      </c>
      <c r="V8" s="3">
        <v>0</v>
      </c>
      <c r="W8" s="7">
        <f>T8+U8-V8</f>
        <v>10.7</v>
      </c>
      <c r="X8" s="3">
        <v>1.4</v>
      </c>
      <c r="Y8" s="3">
        <v>8</v>
      </c>
      <c r="Z8" s="3">
        <v>0</v>
      </c>
      <c r="AA8" s="7">
        <f>X8+Y8-Z8</f>
        <v>9.4</v>
      </c>
      <c r="AB8" s="3">
        <v>0.8</v>
      </c>
      <c r="AC8" s="3">
        <v>8.3000000000000007</v>
      </c>
      <c r="AD8" s="3">
        <v>0</v>
      </c>
      <c r="AE8" s="7">
        <f>AB8+AC8-AD8</f>
        <v>9.1000000000000014</v>
      </c>
      <c r="AF8" s="10">
        <f>K8+O8+S8+W8+AA8+AE8</f>
        <v>54.8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6"/>
  <sheetViews>
    <sheetView workbookViewId="0">
      <selection activeCell="A6" sqref="A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5" x14ac:dyDescent="0.45">
      <c r="D1" s="1" t="s">
        <v>0</v>
      </c>
    </row>
    <row r="2" spans="1:37" ht="18.5" x14ac:dyDescent="0.45">
      <c r="D2" s="1" t="s">
        <v>1</v>
      </c>
    </row>
    <row r="3" spans="1:37" ht="18.5" x14ac:dyDescent="0.45">
      <c r="D3" s="1" t="s">
        <v>56</v>
      </c>
    </row>
    <row r="6" spans="1:37" x14ac:dyDescent="0.35">
      <c r="A6" s="2" t="s">
        <v>3</v>
      </c>
      <c r="B6" s="2" t="s">
        <v>45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46</v>
      </c>
      <c r="AI6" s="2" t="s">
        <v>47</v>
      </c>
      <c r="AJ6" s="2" t="s">
        <v>48</v>
      </c>
      <c r="AK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6"/>
  <sheetViews>
    <sheetView workbookViewId="0">
      <selection activeCell="A6" sqref="A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59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6"/>
  <sheetViews>
    <sheetView workbookViewId="0">
      <selection activeCell="A6" sqref="A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5" x14ac:dyDescent="0.45">
      <c r="D1" s="1" t="s">
        <v>0</v>
      </c>
    </row>
    <row r="2" spans="1:37" ht="18.5" x14ac:dyDescent="0.45">
      <c r="D2" s="1" t="s">
        <v>1</v>
      </c>
    </row>
    <row r="3" spans="1:37" ht="18.5" x14ac:dyDescent="0.45">
      <c r="D3" s="1" t="s">
        <v>59</v>
      </c>
    </row>
    <row r="6" spans="1:37" x14ac:dyDescent="0.35">
      <c r="A6" s="2" t="s">
        <v>3</v>
      </c>
      <c r="B6" s="2" t="s">
        <v>45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46</v>
      </c>
      <c r="AI6" s="2" t="s">
        <v>47</v>
      </c>
      <c r="AJ6" s="2" t="s">
        <v>48</v>
      </c>
      <c r="AK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8"/>
  <sheetViews>
    <sheetView workbookViewId="0">
      <selection activeCell="A6" sqref="A6"/>
    </sheetView>
  </sheetViews>
  <sheetFormatPr defaultRowHeight="14.5" x14ac:dyDescent="0.35"/>
  <cols>
    <col min="1" max="4" width="30" customWidth="1"/>
  </cols>
  <sheetData>
    <row r="1" spans="1:4" ht="18.5" x14ac:dyDescent="0.45">
      <c r="A1" s="1" t="s">
        <v>0</v>
      </c>
    </row>
    <row r="2" spans="1:4" ht="18.5" x14ac:dyDescent="0.45">
      <c r="A2" s="1" t="s">
        <v>1</v>
      </c>
    </row>
    <row r="3" spans="1:4" ht="18.5" x14ac:dyDescent="0.45">
      <c r="A3" s="1"/>
    </row>
    <row r="6" spans="1:4" x14ac:dyDescent="0.35">
      <c r="A6" s="2" t="s">
        <v>6</v>
      </c>
      <c r="B6" s="2" t="s">
        <v>60</v>
      </c>
      <c r="C6" s="2" t="s">
        <v>61</v>
      </c>
      <c r="D6" s="2" t="s">
        <v>62</v>
      </c>
    </row>
    <row r="7" spans="1:4" x14ac:dyDescent="0.35">
      <c r="A7" t="s">
        <v>63</v>
      </c>
      <c r="C7" t="s">
        <v>26</v>
      </c>
    </row>
    <row r="8" spans="1:4" x14ac:dyDescent="0.35">
      <c r="A8" t="s">
        <v>64</v>
      </c>
      <c r="C8" t="s"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workbookViewId="0">
      <selection activeCell="A6" sqref="A6"/>
    </sheetView>
  </sheetViews>
  <sheetFormatPr defaultRowHeight="14.5" x14ac:dyDescent="0.35"/>
  <cols>
    <col min="1" max="2" width="30" customWidth="1"/>
  </cols>
  <sheetData>
    <row r="1" spans="1:2" ht="18.5" x14ac:dyDescent="0.45">
      <c r="A1" s="1" t="s">
        <v>0</v>
      </c>
    </row>
    <row r="2" spans="1:2" ht="18.5" x14ac:dyDescent="0.45">
      <c r="A2" s="1" t="s">
        <v>1</v>
      </c>
    </row>
    <row r="3" spans="1:2" ht="18.5" x14ac:dyDescent="0.45">
      <c r="A3" s="1"/>
    </row>
    <row r="6" spans="1:2" x14ac:dyDescent="0.35">
      <c r="A6" s="2" t="s">
        <v>61</v>
      </c>
      <c r="B6" s="2" t="s">
        <v>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Z13"/>
  <sheetViews>
    <sheetView workbookViewId="0">
      <selection activeCell="K19" sqref="K19"/>
    </sheetView>
  </sheetViews>
  <sheetFormatPr defaultRowHeight="14.5" x14ac:dyDescent="0.35"/>
  <cols>
    <col min="1" max="1" width="6.26953125" customWidth="1"/>
    <col min="2" max="2" width="10" customWidth="1"/>
    <col min="3" max="3" width="7.453125" customWidth="1"/>
    <col min="4" max="4" width="15.453125" customWidth="1"/>
    <col min="5" max="5" width="8" customWidth="1"/>
    <col min="6" max="6" width="17.26953125" customWidth="1"/>
    <col min="7" max="7" width="9.179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81640625" customWidth="1"/>
    <col min="25" max="26" width="30" customWidth="1"/>
    <col min="27" max="27" width="15" customWidth="1"/>
  </cols>
  <sheetData>
    <row r="1" spans="1:26" ht="18.5" x14ac:dyDescent="0.45">
      <c r="D1" s="1" t="s">
        <v>0</v>
      </c>
    </row>
    <row r="2" spans="1:26" ht="18.5" x14ac:dyDescent="0.45">
      <c r="D2" s="1" t="s">
        <v>1</v>
      </c>
    </row>
    <row r="3" spans="1:26" ht="18.5" x14ac:dyDescent="0.45">
      <c r="D3" s="1" t="s">
        <v>28</v>
      </c>
    </row>
    <row r="6" spans="1:26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15</v>
      </c>
      <c r="P6" s="2" t="s">
        <v>10</v>
      </c>
      <c r="Q6" s="2" t="s">
        <v>11</v>
      </c>
      <c r="R6" s="2" t="s">
        <v>12</v>
      </c>
      <c r="S6" s="6" t="s">
        <v>16</v>
      </c>
      <c r="T6" s="2" t="s">
        <v>10</v>
      </c>
      <c r="U6" s="2" t="s">
        <v>11</v>
      </c>
      <c r="V6" s="2" t="s">
        <v>12</v>
      </c>
      <c r="W6" s="6" t="s">
        <v>18</v>
      </c>
      <c r="X6" s="9" t="s">
        <v>19</v>
      </c>
      <c r="Y6" s="2" t="s">
        <v>20</v>
      </c>
      <c r="Z6" s="2" t="s">
        <v>21</v>
      </c>
    </row>
    <row r="7" spans="1:26" x14ac:dyDescent="0.35">
      <c r="A7" s="11">
        <v>1</v>
      </c>
      <c r="B7">
        <v>106266</v>
      </c>
      <c r="C7">
        <v>7822</v>
      </c>
      <c r="D7" t="s">
        <v>32</v>
      </c>
      <c r="E7">
        <v>2016</v>
      </c>
      <c r="F7" t="s">
        <v>23</v>
      </c>
      <c r="G7" t="s">
        <v>30</v>
      </c>
      <c r="H7" s="3">
        <v>0.5</v>
      </c>
      <c r="I7" s="3">
        <v>8.9</v>
      </c>
      <c r="J7" s="3">
        <v>0</v>
      </c>
      <c r="K7" s="7">
        <f t="shared" ref="K7:K12" si="0">H7+I7-J7</f>
        <v>9.4</v>
      </c>
      <c r="L7" s="3">
        <v>1</v>
      </c>
      <c r="M7" s="3">
        <v>8.6</v>
      </c>
      <c r="N7" s="3">
        <v>0</v>
      </c>
      <c r="O7" s="7">
        <f t="shared" ref="O7:O12" si="1">L7+M7-N7</f>
        <v>9.6</v>
      </c>
      <c r="P7" s="3">
        <v>0</v>
      </c>
      <c r="Q7" s="3">
        <v>9.3000000000000007</v>
      </c>
      <c r="R7" s="3">
        <v>0</v>
      </c>
      <c r="S7" s="7">
        <f t="shared" ref="S7:S12" si="2">P7+Q7-R7</f>
        <v>9.3000000000000007</v>
      </c>
      <c r="T7" s="3">
        <v>0.5</v>
      </c>
      <c r="U7" s="3">
        <v>8.8000000000000007</v>
      </c>
      <c r="V7" s="3">
        <v>0.5</v>
      </c>
      <c r="W7" s="7">
        <f t="shared" ref="W7:W12" si="3">T7+U7-V7</f>
        <v>8.8000000000000007</v>
      </c>
      <c r="X7" s="10">
        <f t="shared" ref="X7:X12" si="4">K7+O7+S7+W7</f>
        <v>37.1</v>
      </c>
    </row>
    <row r="8" spans="1:26" x14ac:dyDescent="0.35">
      <c r="A8" s="11">
        <v>2</v>
      </c>
      <c r="C8">
        <v>7822</v>
      </c>
      <c r="D8" t="s">
        <v>65</v>
      </c>
      <c r="E8">
        <v>2016</v>
      </c>
      <c r="F8" t="s">
        <v>23</v>
      </c>
      <c r="G8" t="s">
        <v>30</v>
      </c>
      <c r="H8" s="3">
        <v>0.5</v>
      </c>
      <c r="I8" s="3">
        <v>8.8000000000000007</v>
      </c>
      <c r="J8" s="3">
        <v>0</v>
      </c>
      <c r="K8" s="7">
        <f t="shared" si="0"/>
        <v>9.3000000000000007</v>
      </c>
      <c r="L8" s="3">
        <v>1</v>
      </c>
      <c r="M8" s="3">
        <v>8.1</v>
      </c>
      <c r="N8" s="3">
        <v>0</v>
      </c>
      <c r="O8" s="7">
        <f t="shared" si="1"/>
        <v>9.1</v>
      </c>
      <c r="P8" s="3">
        <v>0</v>
      </c>
      <c r="Q8" s="3">
        <v>8.8000000000000007</v>
      </c>
      <c r="R8" s="3">
        <v>0</v>
      </c>
      <c r="S8" s="7">
        <f t="shared" si="2"/>
        <v>8.8000000000000007</v>
      </c>
      <c r="T8" s="3">
        <v>0.5</v>
      </c>
      <c r="U8" s="3">
        <v>7.6</v>
      </c>
      <c r="V8" s="3">
        <v>0.5</v>
      </c>
      <c r="W8" s="7">
        <f t="shared" si="3"/>
        <v>7.6</v>
      </c>
      <c r="X8" s="10">
        <f t="shared" si="4"/>
        <v>34.799999999999997</v>
      </c>
    </row>
    <row r="9" spans="1:26" x14ac:dyDescent="0.35">
      <c r="A9" s="11">
        <v>3</v>
      </c>
      <c r="B9">
        <v>955021</v>
      </c>
      <c r="C9">
        <v>7822</v>
      </c>
      <c r="D9" t="s">
        <v>29</v>
      </c>
      <c r="E9">
        <v>2016</v>
      </c>
      <c r="F9" t="s">
        <v>23</v>
      </c>
      <c r="G9" t="s">
        <v>30</v>
      </c>
      <c r="H9" s="3">
        <v>0</v>
      </c>
      <c r="I9" s="3">
        <v>9.4</v>
      </c>
      <c r="J9" s="3">
        <v>0</v>
      </c>
      <c r="K9" s="7">
        <f t="shared" si="0"/>
        <v>9.4</v>
      </c>
      <c r="L9" s="3">
        <v>1</v>
      </c>
      <c r="M9" s="3">
        <v>8.4</v>
      </c>
      <c r="N9" s="3">
        <v>0</v>
      </c>
      <c r="O9" s="7">
        <f t="shared" si="1"/>
        <v>9.4</v>
      </c>
      <c r="P9" s="3">
        <v>0</v>
      </c>
      <c r="Q9" s="3">
        <v>9</v>
      </c>
      <c r="R9" s="3">
        <v>0</v>
      </c>
      <c r="S9" s="7">
        <f t="shared" si="2"/>
        <v>9</v>
      </c>
      <c r="T9" s="3">
        <v>0.5</v>
      </c>
      <c r="U9" s="3">
        <v>6</v>
      </c>
      <c r="V9" s="3">
        <v>0.5</v>
      </c>
      <c r="W9" s="7">
        <f t="shared" si="3"/>
        <v>6</v>
      </c>
      <c r="X9" s="10">
        <f t="shared" si="4"/>
        <v>33.799999999999997</v>
      </c>
    </row>
    <row r="10" spans="1:26" x14ac:dyDescent="0.35">
      <c r="A10" s="11">
        <v>4</v>
      </c>
      <c r="B10">
        <v>426962</v>
      </c>
      <c r="C10">
        <v>7822</v>
      </c>
      <c r="D10" t="s">
        <v>31</v>
      </c>
      <c r="E10">
        <v>2016</v>
      </c>
      <c r="F10" t="s">
        <v>23</v>
      </c>
      <c r="G10" t="s">
        <v>30</v>
      </c>
      <c r="H10" s="3">
        <v>0.5</v>
      </c>
      <c r="I10" s="3">
        <v>8.6999999999999993</v>
      </c>
      <c r="J10" s="3">
        <v>0</v>
      </c>
      <c r="K10" s="7">
        <f t="shared" si="0"/>
        <v>9.1999999999999993</v>
      </c>
      <c r="L10" s="3">
        <v>1</v>
      </c>
      <c r="M10" s="3">
        <v>8.1</v>
      </c>
      <c r="N10" s="3">
        <v>0</v>
      </c>
      <c r="O10" s="7">
        <f t="shared" si="1"/>
        <v>9.1</v>
      </c>
      <c r="P10" s="3">
        <v>0</v>
      </c>
      <c r="Q10" s="3">
        <v>9</v>
      </c>
      <c r="R10" s="3">
        <v>0</v>
      </c>
      <c r="S10" s="7">
        <f t="shared" si="2"/>
        <v>9</v>
      </c>
      <c r="T10" s="3">
        <v>0.5</v>
      </c>
      <c r="U10" s="3">
        <v>6</v>
      </c>
      <c r="V10" s="3">
        <v>0.5</v>
      </c>
      <c r="W10" s="7">
        <f t="shared" si="3"/>
        <v>6</v>
      </c>
      <c r="X10" s="10">
        <f t="shared" si="4"/>
        <v>33.299999999999997</v>
      </c>
    </row>
    <row r="11" spans="1:26" x14ac:dyDescent="0.35">
      <c r="A11" s="11">
        <v>5</v>
      </c>
      <c r="C11">
        <v>7822</v>
      </c>
      <c r="D11" t="s">
        <v>66</v>
      </c>
      <c r="E11">
        <v>2016</v>
      </c>
      <c r="F11" t="s">
        <v>23</v>
      </c>
      <c r="G11" t="s">
        <v>30</v>
      </c>
      <c r="H11" s="3">
        <v>0</v>
      </c>
      <c r="I11" s="3">
        <v>8.6999999999999993</v>
      </c>
      <c r="J11" s="3">
        <v>0</v>
      </c>
      <c r="K11" s="7">
        <f t="shared" si="0"/>
        <v>8.6999999999999993</v>
      </c>
      <c r="L11" s="3">
        <v>0</v>
      </c>
      <c r="M11" s="3">
        <v>7</v>
      </c>
      <c r="N11" s="3">
        <v>0</v>
      </c>
      <c r="O11" s="7">
        <f t="shared" si="1"/>
        <v>7</v>
      </c>
      <c r="P11" s="3">
        <v>0</v>
      </c>
      <c r="Q11" s="3">
        <v>9.1</v>
      </c>
      <c r="R11" s="3">
        <v>0</v>
      </c>
      <c r="S11" s="7">
        <f t="shared" si="2"/>
        <v>9.1</v>
      </c>
      <c r="T11" s="3">
        <v>0.5</v>
      </c>
      <c r="U11" s="3">
        <v>7</v>
      </c>
      <c r="V11" s="3">
        <v>0.5</v>
      </c>
      <c r="W11" s="7">
        <f t="shared" si="3"/>
        <v>7</v>
      </c>
      <c r="X11" s="10">
        <f t="shared" si="4"/>
        <v>31.799999999999997</v>
      </c>
    </row>
    <row r="12" spans="1:26" x14ac:dyDescent="0.35">
      <c r="A12" s="11">
        <v>6</v>
      </c>
      <c r="B12">
        <v>166766</v>
      </c>
      <c r="C12">
        <v>4140</v>
      </c>
      <c r="D12" t="s">
        <v>33</v>
      </c>
      <c r="E12">
        <v>2016</v>
      </c>
      <c r="F12" t="s">
        <v>34</v>
      </c>
      <c r="H12" s="3">
        <v>0</v>
      </c>
      <c r="I12" s="3">
        <v>7.8</v>
      </c>
      <c r="J12" s="3">
        <v>0</v>
      </c>
      <c r="K12" s="7">
        <f t="shared" si="0"/>
        <v>7.8</v>
      </c>
      <c r="L12" s="3">
        <v>0.5</v>
      </c>
      <c r="M12" s="3">
        <v>7.4</v>
      </c>
      <c r="N12" s="3">
        <v>0</v>
      </c>
      <c r="O12" s="7">
        <f t="shared" si="1"/>
        <v>7.9</v>
      </c>
      <c r="P12" s="3">
        <v>0</v>
      </c>
      <c r="Q12" s="3">
        <v>8.4</v>
      </c>
      <c r="R12" s="3">
        <v>0</v>
      </c>
      <c r="S12" s="7">
        <f t="shared" si="2"/>
        <v>8.4</v>
      </c>
      <c r="T12" s="3">
        <v>-0.5</v>
      </c>
      <c r="U12" s="3">
        <v>6.5</v>
      </c>
      <c r="V12" s="3">
        <v>0</v>
      </c>
      <c r="W12" s="7">
        <f t="shared" si="3"/>
        <v>6</v>
      </c>
      <c r="X12" s="10">
        <f t="shared" si="4"/>
        <v>30.1</v>
      </c>
    </row>
    <row r="13" spans="1:26" x14ac:dyDescent="0.35">
      <c r="S13" s="8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X12">
    <sortCondition descending="1" ref="X7:X1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7"/>
  <sheetViews>
    <sheetView topLeftCell="B1" workbookViewId="0">
      <selection activeCell="W7" sqref="W7"/>
    </sheetView>
  </sheetViews>
  <sheetFormatPr defaultRowHeight="14.5" x14ac:dyDescent="0.35"/>
  <cols>
    <col min="1" max="1" width="6.453125" customWidth="1"/>
    <col min="2" max="2" width="10" customWidth="1"/>
    <col min="3" max="3" width="7.81640625" customWidth="1"/>
    <col min="4" max="4" width="16.453125" customWidth="1"/>
    <col min="5" max="5" width="8" customWidth="1"/>
    <col min="6" max="6" width="17.26953125" customWidth="1"/>
    <col min="7" max="7" width="8.179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5" x14ac:dyDescent="0.45">
      <c r="D1" s="1" t="s">
        <v>0</v>
      </c>
    </row>
    <row r="2" spans="1:26" ht="18.5" x14ac:dyDescent="0.45">
      <c r="D2" s="1" t="s">
        <v>1</v>
      </c>
    </row>
    <row r="3" spans="1:26" ht="18.5" x14ac:dyDescent="0.45">
      <c r="D3" s="1" t="s">
        <v>35</v>
      </c>
    </row>
    <row r="6" spans="1:26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15</v>
      </c>
      <c r="P6" s="2" t="s">
        <v>10</v>
      </c>
      <c r="Q6" s="2" t="s">
        <v>11</v>
      </c>
      <c r="R6" s="2" t="s">
        <v>12</v>
      </c>
      <c r="S6" s="6" t="s">
        <v>16</v>
      </c>
      <c r="T6" s="2" t="s">
        <v>10</v>
      </c>
      <c r="U6" s="2" t="s">
        <v>11</v>
      </c>
      <c r="V6" s="2" t="s">
        <v>12</v>
      </c>
      <c r="W6" s="6" t="s">
        <v>18</v>
      </c>
      <c r="X6" s="9" t="s">
        <v>19</v>
      </c>
      <c r="Y6" s="2" t="s">
        <v>20</v>
      </c>
      <c r="Z6" s="2" t="s">
        <v>21</v>
      </c>
    </row>
    <row r="7" spans="1:26" x14ac:dyDescent="0.35">
      <c r="A7" s="11">
        <v>1</v>
      </c>
      <c r="B7">
        <v>699376</v>
      </c>
      <c r="C7">
        <v>7822</v>
      </c>
      <c r="D7" t="s">
        <v>36</v>
      </c>
      <c r="E7">
        <v>2017</v>
      </c>
      <c r="F7" t="s">
        <v>23</v>
      </c>
      <c r="G7" t="s">
        <v>30</v>
      </c>
      <c r="H7" s="3">
        <v>0.5</v>
      </c>
      <c r="I7" s="3">
        <v>8</v>
      </c>
      <c r="J7" s="3">
        <v>0</v>
      </c>
      <c r="K7" s="7">
        <f>H7+I7-J7</f>
        <v>8.5</v>
      </c>
      <c r="L7" s="3">
        <v>1</v>
      </c>
      <c r="M7" s="3">
        <v>7.6</v>
      </c>
      <c r="N7" s="3">
        <v>0</v>
      </c>
      <c r="O7" s="7">
        <f>L7+M7-N7</f>
        <v>8.6</v>
      </c>
      <c r="P7" s="3">
        <v>0</v>
      </c>
      <c r="Q7" s="3">
        <v>8</v>
      </c>
      <c r="R7" s="3">
        <v>0</v>
      </c>
      <c r="S7" s="7">
        <f>P7+Q7-R7</f>
        <v>8</v>
      </c>
      <c r="T7" s="3">
        <v>0</v>
      </c>
      <c r="U7" s="3">
        <v>5.9</v>
      </c>
      <c r="V7" s="3">
        <v>0</v>
      </c>
      <c r="W7" s="7">
        <f>T7+U7-V7</f>
        <v>5.9</v>
      </c>
      <c r="X7" s="10">
        <f>K7+O7+S7+W7</f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H12"/>
  <sheetViews>
    <sheetView topLeftCell="H1" zoomScale="80" zoomScaleNormal="80" workbookViewId="0">
      <selection activeCell="B16" sqref="B16"/>
    </sheetView>
  </sheetViews>
  <sheetFormatPr defaultRowHeight="14.5" x14ac:dyDescent="0.35"/>
  <cols>
    <col min="1" max="1" width="7.453125" customWidth="1"/>
    <col min="2" max="2" width="10" customWidth="1"/>
    <col min="3" max="3" width="8" customWidth="1"/>
    <col min="4" max="4" width="15.26953125" customWidth="1"/>
    <col min="5" max="5" width="8" customWidth="1"/>
    <col min="6" max="6" width="17" customWidth="1"/>
    <col min="7" max="7" width="10.1796875" customWidth="1"/>
    <col min="8" max="10" width="7" customWidth="1"/>
    <col min="11" max="11" width="8" style="8" customWidth="1"/>
    <col min="12" max="14" width="7" customWidth="1"/>
    <col min="15" max="15" width="8" style="8" customWidth="1"/>
    <col min="16" max="18" width="7" customWidth="1"/>
    <col min="19" max="19" width="8" style="8" customWidth="1"/>
    <col min="20" max="22" width="7" customWidth="1"/>
    <col min="23" max="23" width="8" style="8" customWidth="1"/>
    <col min="24" max="26" width="7" customWidth="1"/>
    <col min="27" max="27" width="8" style="8" customWidth="1"/>
    <col min="28" max="30" width="7" customWidth="1"/>
    <col min="31" max="31" width="8" style="8" customWidth="1"/>
    <col min="32" max="32" width="8" style="12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37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x14ac:dyDescent="0.35">
      <c r="A7" s="11">
        <v>1</v>
      </c>
      <c r="B7">
        <v>393352</v>
      </c>
      <c r="C7">
        <v>7822</v>
      </c>
      <c r="D7" t="s">
        <v>39</v>
      </c>
      <c r="E7">
        <v>2013</v>
      </c>
      <c r="F7" t="s">
        <v>23</v>
      </c>
      <c r="G7" t="s">
        <v>24</v>
      </c>
      <c r="H7" s="3">
        <v>2.7</v>
      </c>
      <c r="I7" s="3">
        <v>9.1</v>
      </c>
      <c r="J7" s="3">
        <v>0</v>
      </c>
      <c r="K7" s="7">
        <f>H7+I7-J7</f>
        <v>11.8</v>
      </c>
      <c r="L7" s="3">
        <v>1.2</v>
      </c>
      <c r="M7" s="3">
        <v>8.9</v>
      </c>
      <c r="N7" s="3">
        <v>0</v>
      </c>
      <c r="O7" s="7">
        <f>L7+M7-N7</f>
        <v>10.1</v>
      </c>
      <c r="P7" s="3">
        <v>1.8</v>
      </c>
      <c r="Q7" s="3">
        <v>9.1999999999999993</v>
      </c>
      <c r="R7" s="3">
        <v>0</v>
      </c>
      <c r="S7" s="7">
        <f>P7+Q7-R7</f>
        <v>11</v>
      </c>
      <c r="T7" s="3">
        <v>1.6</v>
      </c>
      <c r="U7" s="3">
        <v>9.3000000000000007</v>
      </c>
      <c r="V7" s="3">
        <v>0</v>
      </c>
      <c r="W7" s="7">
        <f>T7+U7-V7</f>
        <v>10.9</v>
      </c>
      <c r="X7" s="3">
        <v>2</v>
      </c>
      <c r="Y7" s="3">
        <v>8.1999999999999993</v>
      </c>
      <c r="Z7" s="3">
        <v>0</v>
      </c>
      <c r="AA7" s="7">
        <f>X7+Y7-Z7</f>
        <v>10.199999999999999</v>
      </c>
      <c r="AB7" s="3">
        <v>0.6</v>
      </c>
      <c r="AC7" s="3">
        <v>9.1</v>
      </c>
      <c r="AD7" s="3">
        <v>0</v>
      </c>
      <c r="AE7" s="7">
        <f>AB7+AC7-AD7</f>
        <v>9.6999999999999993</v>
      </c>
      <c r="AF7" s="10">
        <f>K7+O7+S7+W7+AA7+AE7</f>
        <v>63.7</v>
      </c>
    </row>
    <row r="8" spans="1:34" x14ac:dyDescent="0.35">
      <c r="A8" s="11">
        <v>2</v>
      </c>
      <c r="B8">
        <v>772584</v>
      </c>
      <c r="C8">
        <v>7822</v>
      </c>
      <c r="D8" t="s">
        <v>41</v>
      </c>
      <c r="E8">
        <v>2014</v>
      </c>
      <c r="F8" t="s">
        <v>23</v>
      </c>
      <c r="G8" t="s">
        <v>24</v>
      </c>
      <c r="H8" s="3">
        <v>2.7</v>
      </c>
      <c r="I8" s="3">
        <v>8.6</v>
      </c>
      <c r="J8" s="3">
        <v>0</v>
      </c>
      <c r="K8" s="7">
        <f>H8+I8-J8</f>
        <v>11.3</v>
      </c>
      <c r="L8" s="3">
        <v>0.6</v>
      </c>
      <c r="M8" s="3">
        <v>9</v>
      </c>
      <c r="N8" s="3">
        <v>0</v>
      </c>
      <c r="O8" s="7">
        <f>L8+M8-N8</f>
        <v>9.6</v>
      </c>
      <c r="P8" s="3">
        <v>1.2</v>
      </c>
      <c r="Q8" s="3">
        <v>9.4</v>
      </c>
      <c r="R8" s="3">
        <v>0</v>
      </c>
      <c r="S8" s="7">
        <f>P8+Q8-R8</f>
        <v>10.6</v>
      </c>
      <c r="T8" s="3">
        <v>1.6</v>
      </c>
      <c r="U8" s="3">
        <v>9</v>
      </c>
      <c r="V8" s="3">
        <v>0</v>
      </c>
      <c r="W8" s="7">
        <f>T8+U8-V8</f>
        <v>10.6</v>
      </c>
      <c r="X8" s="3">
        <v>1.8</v>
      </c>
      <c r="Y8" s="3">
        <v>8.6999999999999993</v>
      </c>
      <c r="Z8" s="3">
        <v>0</v>
      </c>
      <c r="AA8" s="7">
        <f>X8+Y8-Z8</f>
        <v>10.5</v>
      </c>
      <c r="AB8" s="3">
        <v>0.6</v>
      </c>
      <c r="AC8" s="3">
        <v>9</v>
      </c>
      <c r="AD8" s="3">
        <v>0</v>
      </c>
      <c r="AE8" s="7">
        <f>AB8+AC8-AD8</f>
        <v>9.6</v>
      </c>
      <c r="AF8" s="10">
        <f>K8+O8+S8+W8+AA8+AE8</f>
        <v>62.2</v>
      </c>
    </row>
    <row r="9" spans="1:34" x14ac:dyDescent="0.35">
      <c r="A9" s="18">
        <v>3</v>
      </c>
      <c r="B9" s="19">
        <v>527279</v>
      </c>
      <c r="C9" s="19">
        <v>7822</v>
      </c>
      <c r="D9" s="19" t="s">
        <v>42</v>
      </c>
      <c r="E9" s="19">
        <v>2014</v>
      </c>
      <c r="F9" s="19" t="s">
        <v>23</v>
      </c>
      <c r="G9" s="19" t="s">
        <v>24</v>
      </c>
      <c r="H9" s="20">
        <v>2.5</v>
      </c>
      <c r="I9" s="20">
        <v>8.6999999999999993</v>
      </c>
      <c r="J9" s="20">
        <v>0</v>
      </c>
      <c r="K9" s="21">
        <f>H9+I9-J9</f>
        <v>11.2</v>
      </c>
      <c r="L9" s="20">
        <v>0</v>
      </c>
      <c r="M9" s="20">
        <v>8.3000000000000007</v>
      </c>
      <c r="N9" s="20">
        <v>0</v>
      </c>
      <c r="O9" s="21">
        <f>L9+M9-N9</f>
        <v>8.3000000000000007</v>
      </c>
      <c r="P9" s="20">
        <v>0.6</v>
      </c>
      <c r="Q9" s="20">
        <v>9.1999999999999993</v>
      </c>
      <c r="R9" s="20">
        <v>0</v>
      </c>
      <c r="S9" s="21">
        <f>P9+Q9-R9</f>
        <v>9.7999999999999989</v>
      </c>
      <c r="T9" s="20">
        <v>1.6</v>
      </c>
      <c r="U9" s="20">
        <v>9.1999999999999993</v>
      </c>
      <c r="V9" s="20">
        <v>0</v>
      </c>
      <c r="W9" s="21">
        <f>T9+U9-V9</f>
        <v>10.799999999999999</v>
      </c>
      <c r="X9" s="20">
        <v>0.6</v>
      </c>
      <c r="Y9" s="20">
        <v>9.5</v>
      </c>
      <c r="Z9" s="20">
        <v>0</v>
      </c>
      <c r="AA9" s="21">
        <f>X9+Y9-Z9</f>
        <v>10.1</v>
      </c>
      <c r="AB9" s="20">
        <v>0</v>
      </c>
      <c r="AC9" s="20">
        <v>9.1999999999999993</v>
      </c>
      <c r="AD9" s="20">
        <v>0</v>
      </c>
      <c r="AE9" s="21">
        <f>AB9+AC9-AD9</f>
        <v>9.1999999999999993</v>
      </c>
      <c r="AF9" s="22">
        <f>K9+O9+S9+W9+AA9+AE9</f>
        <v>59.399999999999991</v>
      </c>
    </row>
    <row r="10" spans="1:34" x14ac:dyDescent="0.35">
      <c r="A10" s="11">
        <v>4</v>
      </c>
      <c r="B10">
        <v>372441</v>
      </c>
      <c r="C10">
        <v>7822</v>
      </c>
      <c r="D10" t="s">
        <v>38</v>
      </c>
      <c r="E10">
        <v>2014</v>
      </c>
      <c r="F10" t="s">
        <v>23</v>
      </c>
      <c r="G10" t="s">
        <v>24</v>
      </c>
      <c r="H10" s="3">
        <v>2.4</v>
      </c>
      <c r="I10" s="3">
        <v>8.8000000000000007</v>
      </c>
      <c r="J10" s="3">
        <v>0</v>
      </c>
      <c r="K10" s="7">
        <f>H10+I10-J10</f>
        <v>11.200000000000001</v>
      </c>
      <c r="L10" s="3">
        <v>0</v>
      </c>
      <c r="M10" s="3">
        <v>8</v>
      </c>
      <c r="N10" s="3">
        <v>0</v>
      </c>
      <c r="O10" s="7">
        <f>L10+M10-N10</f>
        <v>8</v>
      </c>
      <c r="P10" s="3">
        <v>0</v>
      </c>
      <c r="Q10" s="3">
        <v>8.6</v>
      </c>
      <c r="R10" s="3">
        <v>0</v>
      </c>
      <c r="S10" s="7">
        <f>P10+Q10-R10</f>
        <v>8.6</v>
      </c>
      <c r="T10" s="3">
        <v>1.6</v>
      </c>
      <c r="U10" s="3">
        <v>9</v>
      </c>
      <c r="V10" s="3">
        <v>0</v>
      </c>
      <c r="W10" s="7">
        <f>T10+U10-V10</f>
        <v>10.6</v>
      </c>
      <c r="X10" s="3">
        <v>0.6</v>
      </c>
      <c r="Y10" s="3">
        <v>9.1</v>
      </c>
      <c r="Z10" s="3">
        <v>0</v>
      </c>
      <c r="AA10" s="7">
        <f>X10+Y10-Z10</f>
        <v>9.6999999999999993</v>
      </c>
      <c r="AB10" s="3">
        <v>0</v>
      </c>
      <c r="AC10" s="3">
        <v>8.5</v>
      </c>
      <c r="AD10" s="3">
        <v>0</v>
      </c>
      <c r="AE10" s="7">
        <f>AB10+AC10-AD10</f>
        <v>8.5</v>
      </c>
      <c r="AF10" s="10">
        <f>K10+O10+S10+W10+AA10+AE10</f>
        <v>56.600000000000009</v>
      </c>
    </row>
    <row r="11" spans="1:34" x14ac:dyDescent="0.35">
      <c r="A11" s="13">
        <v>5</v>
      </c>
      <c r="B11" s="14">
        <v>192361</v>
      </c>
      <c r="C11" s="14">
        <v>7822</v>
      </c>
      <c r="D11" s="14" t="s">
        <v>40</v>
      </c>
      <c r="E11" s="14">
        <v>2014</v>
      </c>
      <c r="F11" s="14" t="s">
        <v>23</v>
      </c>
      <c r="G11" s="14" t="s">
        <v>24</v>
      </c>
      <c r="H11" s="15">
        <v>1.8</v>
      </c>
      <c r="I11" s="15">
        <v>7.5</v>
      </c>
      <c r="J11" s="15">
        <v>0</v>
      </c>
      <c r="K11" s="17">
        <f>H11+I11-J11</f>
        <v>9.3000000000000007</v>
      </c>
      <c r="L11" s="15">
        <v>0</v>
      </c>
      <c r="M11" s="15">
        <v>7.9</v>
      </c>
      <c r="N11" s="15">
        <v>0</v>
      </c>
      <c r="O11" s="17">
        <f>L11+M11-N11</f>
        <v>7.9</v>
      </c>
      <c r="P11" s="15">
        <v>0</v>
      </c>
      <c r="Q11" s="15">
        <v>7.2</v>
      </c>
      <c r="R11" s="15">
        <v>0</v>
      </c>
      <c r="S11" s="17">
        <f>P11+Q11-R11</f>
        <v>7.2</v>
      </c>
      <c r="T11" s="15">
        <v>1.6</v>
      </c>
      <c r="U11" s="15">
        <v>7.8</v>
      </c>
      <c r="V11" s="15">
        <v>0</v>
      </c>
      <c r="W11" s="17">
        <f>T11+U11-V11</f>
        <v>9.4</v>
      </c>
      <c r="X11" s="15">
        <v>0.6</v>
      </c>
      <c r="Y11" s="15">
        <v>8.1999999999999993</v>
      </c>
      <c r="Z11" s="15">
        <v>0</v>
      </c>
      <c r="AA11" s="17">
        <f>X11+Y11-Z11</f>
        <v>8.7999999999999989</v>
      </c>
      <c r="AB11" s="15">
        <v>0</v>
      </c>
      <c r="AC11" s="15">
        <v>8</v>
      </c>
      <c r="AD11" s="15">
        <v>0</v>
      </c>
      <c r="AE11" s="17">
        <f>AB11+AC11-AD11</f>
        <v>8</v>
      </c>
      <c r="AF11" s="16">
        <f>K11+O11+S11+W11+AA11+AE11</f>
        <v>50.6</v>
      </c>
    </row>
    <row r="12" spans="1:34" x14ac:dyDescent="0.35">
      <c r="A12" s="11">
        <v>1</v>
      </c>
      <c r="B12">
        <v>863202</v>
      </c>
      <c r="C12">
        <v>4140</v>
      </c>
      <c r="D12" t="s">
        <v>43</v>
      </c>
      <c r="E12">
        <v>2013</v>
      </c>
      <c r="F12" t="s">
        <v>34</v>
      </c>
      <c r="G12" t="s">
        <v>44</v>
      </c>
      <c r="H12" s="3">
        <v>2.4</v>
      </c>
      <c r="I12" s="3">
        <v>8</v>
      </c>
      <c r="J12" s="3">
        <v>0</v>
      </c>
      <c r="K12" s="7">
        <f t="shared" ref="K12" si="0">H12+I12-J12</f>
        <v>10.4</v>
      </c>
      <c r="L12" s="3">
        <v>0</v>
      </c>
      <c r="M12" s="3">
        <v>8.1</v>
      </c>
      <c r="N12" s="3">
        <v>0</v>
      </c>
      <c r="O12" s="7">
        <f t="shared" ref="O12" si="1">L12+M12-N12</f>
        <v>8.1</v>
      </c>
      <c r="P12" s="3">
        <v>0.6</v>
      </c>
      <c r="Q12" s="3">
        <v>8.4</v>
      </c>
      <c r="R12" s="3">
        <v>0</v>
      </c>
      <c r="S12" s="7">
        <f t="shared" ref="S12" si="2">P12+Q12-R12</f>
        <v>9</v>
      </c>
      <c r="T12" s="3">
        <v>1.6</v>
      </c>
      <c r="U12" s="3">
        <v>8.8000000000000007</v>
      </c>
      <c r="V12" s="3">
        <v>0</v>
      </c>
      <c r="W12" s="7">
        <f t="shared" ref="W12" si="3">T12+U12-V12</f>
        <v>10.4</v>
      </c>
      <c r="X12" s="3">
        <v>1.2</v>
      </c>
      <c r="Y12" s="3">
        <v>8.1</v>
      </c>
      <c r="Z12" s="3">
        <v>0</v>
      </c>
      <c r="AA12" s="7">
        <f t="shared" ref="AA12" si="4">X12+Y12-Z12</f>
        <v>9.2999999999999989</v>
      </c>
      <c r="AB12" s="3">
        <v>0</v>
      </c>
      <c r="AC12" s="3">
        <v>8.5</v>
      </c>
      <c r="AD12" s="3">
        <v>0</v>
      </c>
      <c r="AE12" s="7">
        <f t="shared" ref="AE12" si="5">AB12+AC12-AD12</f>
        <v>8.5</v>
      </c>
      <c r="AF12" s="10">
        <f t="shared" ref="AF12" si="6">K12+O12+S12+W12+AA12+AE12</f>
        <v>55.699999999999996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F11">
    <sortCondition descending="1" ref="AF7:AF11"/>
  </sortState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K12"/>
  <sheetViews>
    <sheetView workbookViewId="0">
      <selection activeCell="A10" sqref="A10:XFD10"/>
    </sheetView>
  </sheetViews>
  <sheetFormatPr defaultRowHeight="14.5" x14ac:dyDescent="0.35"/>
  <cols>
    <col min="1" max="1" width="6.26953125" customWidth="1"/>
    <col min="2" max="3" width="10" customWidth="1"/>
    <col min="4" max="4" width="21.26953125" customWidth="1"/>
    <col min="5" max="5" width="8" customWidth="1"/>
    <col min="6" max="6" width="18.453125" customWidth="1"/>
    <col min="7" max="7" width="7.45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5" x14ac:dyDescent="0.45">
      <c r="D1" s="1" t="s">
        <v>0</v>
      </c>
    </row>
    <row r="2" spans="1:37" ht="18.5" x14ac:dyDescent="0.45">
      <c r="D2" s="1" t="s">
        <v>1</v>
      </c>
    </row>
    <row r="3" spans="1:37" ht="18.5" x14ac:dyDescent="0.45">
      <c r="D3" s="1" t="s">
        <v>37</v>
      </c>
    </row>
    <row r="6" spans="1:37" x14ac:dyDescent="0.35">
      <c r="A6" s="2" t="s">
        <v>3</v>
      </c>
      <c r="B6" s="2" t="s">
        <v>45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46</v>
      </c>
      <c r="AI6" s="2" t="s">
        <v>47</v>
      </c>
      <c r="AJ6" s="2" t="s">
        <v>48</v>
      </c>
      <c r="AK6" s="2" t="s">
        <v>21</v>
      </c>
    </row>
    <row r="7" spans="1:37" x14ac:dyDescent="0.35">
      <c r="A7" s="5"/>
      <c r="B7" s="5">
        <v>4908</v>
      </c>
      <c r="C7" s="5">
        <v>7822</v>
      </c>
      <c r="D7" s="5" t="s">
        <v>49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>
        <f>AF12</f>
        <v>185.29999999999998</v>
      </c>
      <c r="AI7" t="str">
        <f>D7</f>
        <v>Gymnastika Liberec z.s.</v>
      </c>
      <c r="AJ7">
        <v>1</v>
      </c>
    </row>
    <row r="8" spans="1:37" x14ac:dyDescent="0.35">
      <c r="A8" s="11">
        <v>1</v>
      </c>
      <c r="B8">
        <v>372441</v>
      </c>
      <c r="C8">
        <v>7822</v>
      </c>
      <c r="D8" t="s">
        <v>38</v>
      </c>
      <c r="E8">
        <v>2014</v>
      </c>
      <c r="F8" t="s">
        <v>23</v>
      </c>
      <c r="G8" t="s">
        <v>24</v>
      </c>
      <c r="H8" s="3">
        <v>2.4</v>
      </c>
      <c r="I8" s="3">
        <v>8.8000000000000007</v>
      </c>
      <c r="J8" s="3">
        <v>0</v>
      </c>
      <c r="K8" s="7">
        <f t="shared" ref="K8:K11" si="0">H8+I8-J8</f>
        <v>11.200000000000001</v>
      </c>
      <c r="L8" s="3">
        <v>0</v>
      </c>
      <c r="M8" s="3">
        <v>8</v>
      </c>
      <c r="N8" s="3">
        <v>0</v>
      </c>
      <c r="O8" s="7">
        <f t="shared" ref="O8:O11" si="1">L8+M8-N8</f>
        <v>8</v>
      </c>
      <c r="P8" s="3">
        <v>0</v>
      </c>
      <c r="Q8" s="3">
        <v>8.6</v>
      </c>
      <c r="R8" s="3">
        <v>0</v>
      </c>
      <c r="S8" s="7">
        <f t="shared" ref="S8:S11" si="2">P8+Q8-R8</f>
        <v>8.6</v>
      </c>
      <c r="T8" s="3">
        <v>1.6</v>
      </c>
      <c r="U8" s="3">
        <v>9</v>
      </c>
      <c r="V8" s="3">
        <v>0</v>
      </c>
      <c r="W8" s="7">
        <f t="shared" ref="W8:W11" si="3">T8+U8-V8</f>
        <v>10.6</v>
      </c>
      <c r="X8" s="3">
        <v>0.6</v>
      </c>
      <c r="Y8" s="3">
        <v>9.1</v>
      </c>
      <c r="Z8" s="3">
        <v>0</v>
      </c>
      <c r="AA8" s="7">
        <f t="shared" ref="AA8:AA11" si="4">X8+Y8-Z8</f>
        <v>9.6999999999999993</v>
      </c>
      <c r="AB8" s="3">
        <v>0</v>
      </c>
      <c r="AC8" s="3">
        <v>8.5</v>
      </c>
      <c r="AD8" s="3">
        <v>0</v>
      </c>
      <c r="AE8" s="7">
        <f t="shared" ref="AE8:AE11" si="5">AB8+AC8-AD8</f>
        <v>8.5</v>
      </c>
      <c r="AF8" s="10">
        <f t="shared" ref="AF8:AF11" si="6">K8+O8+S8+W8+AA8+AE8</f>
        <v>56.600000000000009</v>
      </c>
      <c r="AH8">
        <f>AF12</f>
        <v>185.29999999999998</v>
      </c>
      <c r="AI8" t="str">
        <f>D7</f>
        <v>Gymnastika Liberec z.s.</v>
      </c>
      <c r="AJ8">
        <v>2</v>
      </c>
    </row>
    <row r="9" spans="1:37" x14ac:dyDescent="0.35">
      <c r="B9">
        <v>393352</v>
      </c>
      <c r="C9">
        <v>7822</v>
      </c>
      <c r="D9" t="s">
        <v>39</v>
      </c>
      <c r="E9">
        <v>2013</v>
      </c>
      <c r="F9" t="s">
        <v>23</v>
      </c>
      <c r="G9" t="s">
        <v>24</v>
      </c>
      <c r="H9" s="3">
        <v>2.7</v>
      </c>
      <c r="I9" s="3">
        <v>9.1</v>
      </c>
      <c r="J9" s="3">
        <v>0</v>
      </c>
      <c r="K9" s="7">
        <f t="shared" si="0"/>
        <v>11.8</v>
      </c>
      <c r="L9" s="3">
        <v>1.2</v>
      </c>
      <c r="M9" s="3">
        <v>8.9</v>
      </c>
      <c r="N9" s="3">
        <v>0</v>
      </c>
      <c r="O9" s="7">
        <f t="shared" si="1"/>
        <v>10.1</v>
      </c>
      <c r="P9" s="3">
        <v>1.8</v>
      </c>
      <c r="Q9" s="3">
        <v>9.1999999999999993</v>
      </c>
      <c r="R9" s="3">
        <v>0</v>
      </c>
      <c r="S9" s="7">
        <f t="shared" si="2"/>
        <v>11</v>
      </c>
      <c r="T9" s="3">
        <v>1.6</v>
      </c>
      <c r="U9" s="3">
        <v>9.3000000000000007</v>
      </c>
      <c r="V9" s="3">
        <v>0</v>
      </c>
      <c r="W9" s="7">
        <f t="shared" si="3"/>
        <v>10.9</v>
      </c>
      <c r="X9" s="3">
        <v>2</v>
      </c>
      <c r="Y9" s="3">
        <v>8.1999999999999993</v>
      </c>
      <c r="Z9" s="3">
        <v>0</v>
      </c>
      <c r="AA9" s="7">
        <f t="shared" si="4"/>
        <v>10.199999999999999</v>
      </c>
      <c r="AB9" s="3">
        <v>0.6</v>
      </c>
      <c r="AC9" s="3">
        <v>9.1</v>
      </c>
      <c r="AD9" s="3">
        <v>0</v>
      </c>
      <c r="AE9" s="7">
        <f t="shared" si="5"/>
        <v>9.6999999999999993</v>
      </c>
      <c r="AF9" s="10">
        <f t="shared" si="6"/>
        <v>63.7</v>
      </c>
      <c r="AH9">
        <f>AF12</f>
        <v>185.29999999999998</v>
      </c>
      <c r="AI9" t="str">
        <f>D7</f>
        <v>Gymnastika Liberec z.s.</v>
      </c>
      <c r="AJ9">
        <v>3</v>
      </c>
    </row>
    <row r="10" spans="1:37" x14ac:dyDescent="0.35">
      <c r="B10">
        <v>772584</v>
      </c>
      <c r="C10">
        <v>7822</v>
      </c>
      <c r="D10" t="s">
        <v>41</v>
      </c>
      <c r="E10">
        <v>2014</v>
      </c>
      <c r="F10" t="s">
        <v>23</v>
      </c>
      <c r="G10" t="s">
        <v>24</v>
      </c>
      <c r="H10" s="3">
        <v>2.7</v>
      </c>
      <c r="I10" s="3">
        <v>8.6</v>
      </c>
      <c r="J10" s="3">
        <v>0</v>
      </c>
      <c r="K10" s="7">
        <f t="shared" si="0"/>
        <v>11.3</v>
      </c>
      <c r="L10" s="3">
        <v>0.6</v>
      </c>
      <c r="M10" s="3">
        <v>9</v>
      </c>
      <c r="N10" s="3">
        <v>0</v>
      </c>
      <c r="O10" s="7">
        <f t="shared" si="1"/>
        <v>9.6</v>
      </c>
      <c r="P10" s="3">
        <v>1.2</v>
      </c>
      <c r="Q10" s="3">
        <v>9.4</v>
      </c>
      <c r="R10" s="3">
        <v>0</v>
      </c>
      <c r="S10" s="7">
        <f t="shared" si="2"/>
        <v>10.6</v>
      </c>
      <c r="T10" s="3">
        <v>1.6</v>
      </c>
      <c r="U10" s="3">
        <v>9</v>
      </c>
      <c r="V10" s="3">
        <v>0</v>
      </c>
      <c r="W10" s="7">
        <f t="shared" si="3"/>
        <v>10.6</v>
      </c>
      <c r="X10" s="3">
        <v>1.8</v>
      </c>
      <c r="Y10" s="3">
        <v>8.6999999999999993</v>
      </c>
      <c r="Z10" s="3">
        <v>0</v>
      </c>
      <c r="AA10" s="7">
        <f t="shared" si="4"/>
        <v>10.5</v>
      </c>
      <c r="AB10" s="3">
        <v>0.6</v>
      </c>
      <c r="AC10" s="3">
        <v>9</v>
      </c>
      <c r="AD10" s="3">
        <v>0</v>
      </c>
      <c r="AE10" s="7">
        <f t="shared" si="5"/>
        <v>9.6</v>
      </c>
      <c r="AF10" s="10">
        <f t="shared" si="6"/>
        <v>62.2</v>
      </c>
      <c r="AH10">
        <f>AF12</f>
        <v>185.29999999999998</v>
      </c>
      <c r="AI10" t="str">
        <f>D7</f>
        <v>Gymnastika Liberec z.s.</v>
      </c>
      <c r="AJ10">
        <v>4</v>
      </c>
    </row>
    <row r="11" spans="1:37" x14ac:dyDescent="0.35">
      <c r="B11">
        <v>527279</v>
      </c>
      <c r="C11">
        <v>7822</v>
      </c>
      <c r="D11" s="14" t="s">
        <v>42</v>
      </c>
      <c r="E11" s="14">
        <v>2014</v>
      </c>
      <c r="F11" s="14" t="s">
        <v>23</v>
      </c>
      <c r="G11" s="14" t="s">
        <v>24</v>
      </c>
      <c r="H11" s="15">
        <v>2.5</v>
      </c>
      <c r="I11" s="15">
        <v>8.6999999999999993</v>
      </c>
      <c r="J11" s="15">
        <v>0</v>
      </c>
      <c r="K11" s="17">
        <f t="shared" si="0"/>
        <v>11.2</v>
      </c>
      <c r="L11" s="15">
        <v>0</v>
      </c>
      <c r="M11" s="15">
        <v>8.3000000000000007</v>
      </c>
      <c r="N11" s="15">
        <v>0</v>
      </c>
      <c r="O11" s="17">
        <f t="shared" si="1"/>
        <v>8.3000000000000007</v>
      </c>
      <c r="P11" s="15">
        <v>0.6</v>
      </c>
      <c r="Q11" s="15">
        <v>9.1999999999999993</v>
      </c>
      <c r="R11" s="15">
        <v>0</v>
      </c>
      <c r="S11" s="17">
        <f t="shared" si="2"/>
        <v>9.7999999999999989</v>
      </c>
      <c r="T11" s="15">
        <v>1.6</v>
      </c>
      <c r="U11" s="15">
        <v>9.1999999999999993</v>
      </c>
      <c r="V11" s="15">
        <v>0</v>
      </c>
      <c r="W11" s="17">
        <f t="shared" si="3"/>
        <v>10.799999999999999</v>
      </c>
      <c r="X11" s="15">
        <v>0.6</v>
      </c>
      <c r="Y11" s="15">
        <v>9.5</v>
      </c>
      <c r="Z11" s="15">
        <v>0</v>
      </c>
      <c r="AA11" s="17">
        <f t="shared" si="4"/>
        <v>10.1</v>
      </c>
      <c r="AB11" s="15">
        <v>0</v>
      </c>
      <c r="AC11" s="15">
        <v>9.1999999999999993</v>
      </c>
      <c r="AD11" s="15">
        <v>0</v>
      </c>
      <c r="AE11" s="17">
        <f t="shared" si="5"/>
        <v>9.1999999999999993</v>
      </c>
      <c r="AF11" s="16">
        <f t="shared" si="6"/>
        <v>59.399999999999991</v>
      </c>
      <c r="AH11">
        <f>AF12</f>
        <v>185.29999999999998</v>
      </c>
      <c r="AI11" t="str">
        <f>D7</f>
        <v>Gymnastika Liberec z.s.</v>
      </c>
      <c r="AJ11">
        <v>5</v>
      </c>
    </row>
    <row r="12" spans="1:37" x14ac:dyDescent="0.35">
      <c r="A12" s="4"/>
      <c r="B12" s="4"/>
      <c r="C12" s="4"/>
      <c r="D12" s="4" t="s">
        <v>50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34.299999999999997</v>
      </c>
      <c r="L12" s="4"/>
      <c r="M12" s="4"/>
      <c r="N12" s="4">
        <v>0</v>
      </c>
      <c r="O12" s="4">
        <f>LARGE(O8:O11,3)+LARGE(O8:O11,2)+LARGE(O8:O11,1)-N12</f>
        <v>28</v>
      </c>
      <c r="P12" s="4"/>
      <c r="Q12" s="4"/>
      <c r="R12" s="4">
        <v>0</v>
      </c>
      <c r="S12" s="4">
        <f>LARGE(S8:S11,3)+LARGE(S8:S11,2)+LARGE(S8:S11,1)-R12</f>
        <v>31.4</v>
      </c>
      <c r="T12" s="4"/>
      <c r="U12" s="4"/>
      <c r="V12" s="4">
        <v>0</v>
      </c>
      <c r="W12" s="4">
        <f>LARGE(W8:W11,3)+LARGE(W8:W11,2)+LARGE(W8:W11,1)-V12</f>
        <v>32.299999999999997</v>
      </c>
      <c r="X12" s="4"/>
      <c r="Y12" s="4"/>
      <c r="Z12" s="4">
        <v>0</v>
      </c>
      <c r="AA12" s="4">
        <f>LARGE(AA8:AA11,3)+LARGE(AA8:AA11,2)+LARGE(AA8:AA11,1)-Z12</f>
        <v>30.799999999999997</v>
      </c>
      <c r="AB12" s="4"/>
      <c r="AC12" s="4"/>
      <c r="AD12" s="4">
        <v>0</v>
      </c>
      <c r="AE12" s="4">
        <f>LARGE(AE8:AE11,3)+LARGE(AE8:AE11,2)+LARGE(AE8:AE11,1)-AD12</f>
        <v>28.499999999999996</v>
      </c>
      <c r="AF12" s="4">
        <f>K12+O12+S12+W12+AA12+AE12</f>
        <v>185.29999999999998</v>
      </c>
      <c r="AH12">
        <f>AF12</f>
        <v>185.29999999999998</v>
      </c>
      <c r="AI12" t="str">
        <f>D7</f>
        <v>Gymnastika Liberec z.s.</v>
      </c>
      <c r="AJ12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H8"/>
  <sheetViews>
    <sheetView topLeftCell="I1" zoomScale="90" zoomScaleNormal="90" workbookViewId="0">
      <selection activeCell="H16" sqref="H16"/>
    </sheetView>
  </sheetViews>
  <sheetFormatPr defaultRowHeight="14.5" x14ac:dyDescent="0.35"/>
  <cols>
    <col min="1" max="1" width="6.1796875" customWidth="1"/>
    <col min="2" max="3" width="10" customWidth="1"/>
    <col min="4" max="4" width="14.1796875" customWidth="1"/>
    <col min="5" max="5" width="8" customWidth="1"/>
    <col min="6" max="6" width="17.453125" customWidth="1"/>
    <col min="7" max="7" width="6.453125" customWidth="1"/>
    <col min="8" max="10" width="7" customWidth="1"/>
    <col min="11" max="11" width="8" style="8" customWidth="1"/>
    <col min="12" max="14" width="7" customWidth="1"/>
    <col min="15" max="15" width="8" style="8" customWidth="1"/>
    <col min="16" max="18" width="7" customWidth="1"/>
    <col min="19" max="19" width="8" style="8" customWidth="1"/>
    <col min="20" max="22" width="7" customWidth="1"/>
    <col min="23" max="23" width="8" style="8" customWidth="1"/>
    <col min="24" max="26" width="7" customWidth="1"/>
    <col min="27" max="27" width="8" style="8" customWidth="1"/>
    <col min="28" max="30" width="7" customWidth="1"/>
    <col min="31" max="31" width="8" style="8" customWidth="1"/>
    <col min="32" max="32" width="8" style="12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51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x14ac:dyDescent="0.35">
      <c r="A7" s="11">
        <v>1</v>
      </c>
      <c r="B7">
        <v>149100</v>
      </c>
      <c r="C7">
        <v>7822</v>
      </c>
      <c r="D7" t="s">
        <v>52</v>
      </c>
      <c r="E7">
        <v>2011</v>
      </c>
      <c r="F7" t="s">
        <v>23</v>
      </c>
      <c r="G7" t="s">
        <v>24</v>
      </c>
      <c r="H7" s="3">
        <v>2.9</v>
      </c>
      <c r="I7" s="3">
        <v>7.4</v>
      </c>
      <c r="J7" s="3">
        <v>0</v>
      </c>
      <c r="K7" s="7">
        <f>H7+I7-J7</f>
        <v>10.3</v>
      </c>
      <c r="L7" s="3">
        <v>1.2</v>
      </c>
      <c r="M7" s="3">
        <v>8.1</v>
      </c>
      <c r="N7" s="3">
        <v>0</v>
      </c>
      <c r="O7" s="7">
        <f>L7+M7-N7</f>
        <v>9.2999999999999989</v>
      </c>
      <c r="P7" s="3">
        <v>1.2</v>
      </c>
      <c r="Q7" s="3">
        <v>9</v>
      </c>
      <c r="R7" s="3">
        <v>0</v>
      </c>
      <c r="S7" s="7">
        <f>P7+Q7-R7</f>
        <v>10.199999999999999</v>
      </c>
      <c r="T7" s="3">
        <v>1.6</v>
      </c>
      <c r="U7" s="3">
        <v>9.1999999999999993</v>
      </c>
      <c r="V7" s="3">
        <v>0</v>
      </c>
      <c r="W7" s="7">
        <f>T7+U7-V7</f>
        <v>10.799999999999999</v>
      </c>
      <c r="X7" s="3">
        <v>2.1</v>
      </c>
      <c r="Y7" s="3">
        <v>8.6999999999999993</v>
      </c>
      <c r="Z7" s="3">
        <v>0</v>
      </c>
      <c r="AA7" s="7">
        <f>X7+Y7-Z7</f>
        <v>10.799999999999999</v>
      </c>
      <c r="AB7" s="3">
        <v>0.6</v>
      </c>
      <c r="AC7" s="3">
        <v>8.4</v>
      </c>
      <c r="AD7" s="3">
        <v>0</v>
      </c>
      <c r="AE7" s="7">
        <f>AB7+AC7-AD7</f>
        <v>9</v>
      </c>
      <c r="AF7" s="10">
        <f>K7+O7+S7+W7+AA7+AE7</f>
        <v>60.4</v>
      </c>
    </row>
    <row r="8" spans="1:34" x14ac:dyDescent="0.35">
      <c r="A8" s="11">
        <v>2</v>
      </c>
      <c r="B8">
        <v>250653</v>
      </c>
      <c r="C8">
        <v>7822</v>
      </c>
      <c r="D8" t="s">
        <v>53</v>
      </c>
      <c r="E8">
        <v>2012</v>
      </c>
      <c r="F8" t="s">
        <v>23</v>
      </c>
      <c r="G8" t="s">
        <v>24</v>
      </c>
      <c r="H8" s="3">
        <v>2</v>
      </c>
      <c r="I8" s="3">
        <v>7.6</v>
      </c>
      <c r="J8" s="3">
        <v>0</v>
      </c>
      <c r="K8" s="7">
        <f>H8+I8-J8</f>
        <v>9.6</v>
      </c>
      <c r="L8" s="3">
        <v>0.6</v>
      </c>
      <c r="M8" s="3">
        <v>8.3000000000000007</v>
      </c>
      <c r="N8" s="3">
        <v>0</v>
      </c>
      <c r="O8" s="7">
        <f>L8+M8-N8</f>
        <v>8.9</v>
      </c>
      <c r="P8" s="3">
        <v>0</v>
      </c>
      <c r="Q8" s="3">
        <v>9</v>
      </c>
      <c r="R8" s="3">
        <v>0</v>
      </c>
      <c r="S8" s="7">
        <f>P8+Q8-R8</f>
        <v>9</v>
      </c>
      <c r="T8" s="3">
        <v>1.6</v>
      </c>
      <c r="U8" s="3">
        <v>8.4</v>
      </c>
      <c r="V8" s="3">
        <v>0</v>
      </c>
      <c r="W8" s="7">
        <f>T8+U8-V8</f>
        <v>10</v>
      </c>
      <c r="X8" s="3">
        <v>1.2</v>
      </c>
      <c r="Y8" s="3">
        <v>8.4</v>
      </c>
      <c r="Z8" s="3">
        <v>0</v>
      </c>
      <c r="AA8" s="7">
        <f>X8+Y8-Z8</f>
        <v>9.6</v>
      </c>
      <c r="AB8" s="3">
        <v>0</v>
      </c>
      <c r="AC8" s="3">
        <v>7.9</v>
      </c>
      <c r="AD8" s="3">
        <v>0</v>
      </c>
      <c r="AE8" s="7">
        <f>AB8+AC8-AD8</f>
        <v>7.9</v>
      </c>
      <c r="AF8" s="10">
        <f>K8+O8+S8+W8+AA8+AE8</f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6"/>
  <sheetViews>
    <sheetView workbookViewId="0">
      <selection activeCell="A6" sqref="A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5" x14ac:dyDescent="0.45">
      <c r="D1" s="1" t="s">
        <v>0</v>
      </c>
    </row>
    <row r="2" spans="1:37" ht="18.5" x14ac:dyDescent="0.45">
      <c r="D2" s="1" t="s">
        <v>1</v>
      </c>
    </row>
    <row r="3" spans="1:37" ht="18.5" x14ac:dyDescent="0.45">
      <c r="D3" s="1" t="s">
        <v>51</v>
      </c>
    </row>
    <row r="6" spans="1:37" x14ac:dyDescent="0.35">
      <c r="A6" s="2" t="s">
        <v>3</v>
      </c>
      <c r="B6" s="2" t="s">
        <v>45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46</v>
      </c>
      <c r="AI6" s="2" t="s">
        <v>47</v>
      </c>
      <c r="AJ6" s="2" t="s">
        <v>48</v>
      </c>
      <c r="AK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H7"/>
  <sheetViews>
    <sheetView topLeftCell="K1" workbookViewId="0">
      <selection activeCell="I11" sqref="I11"/>
    </sheetView>
  </sheetViews>
  <sheetFormatPr defaultRowHeight="14.5" x14ac:dyDescent="0.35"/>
  <cols>
    <col min="1" max="1" width="7.1796875" customWidth="1"/>
    <col min="2" max="3" width="10" customWidth="1"/>
    <col min="4" max="4" width="14.453125" customWidth="1"/>
    <col min="5" max="5" width="8" customWidth="1"/>
    <col min="6" max="6" width="9.54296875" customWidth="1"/>
    <col min="7" max="7" width="7.7265625" customWidth="1"/>
    <col min="8" max="10" width="7" customWidth="1"/>
    <col min="11" max="11" width="8" style="8" customWidth="1"/>
    <col min="12" max="14" width="7" customWidth="1"/>
    <col min="15" max="15" width="8" style="8" customWidth="1"/>
    <col min="16" max="18" width="7" customWidth="1"/>
    <col min="19" max="19" width="8" style="8" customWidth="1"/>
    <col min="20" max="22" width="7" customWidth="1"/>
    <col min="23" max="23" width="8" style="8" customWidth="1"/>
    <col min="24" max="26" width="7" customWidth="1"/>
    <col min="27" max="27" width="8" style="8" customWidth="1"/>
    <col min="28" max="30" width="7" customWidth="1"/>
    <col min="31" max="31" width="8" style="8" customWidth="1"/>
    <col min="32" max="32" width="8" style="12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54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x14ac:dyDescent="0.35">
      <c r="A7" s="11">
        <v>1</v>
      </c>
      <c r="B7">
        <v>839616</v>
      </c>
      <c r="C7">
        <v>1319</v>
      </c>
      <c r="D7" t="s">
        <v>55</v>
      </c>
      <c r="E7">
        <v>2010</v>
      </c>
      <c r="F7" t="s">
        <v>26</v>
      </c>
      <c r="G7" t="s">
        <v>27</v>
      </c>
      <c r="H7" s="3">
        <v>2.4</v>
      </c>
      <c r="I7" s="3">
        <v>8.3000000000000007</v>
      </c>
      <c r="J7" s="3">
        <v>0</v>
      </c>
      <c r="K7" s="7">
        <f>H7+I7-J7</f>
        <v>10.700000000000001</v>
      </c>
      <c r="L7" s="3">
        <v>1.6</v>
      </c>
      <c r="M7" s="3">
        <v>7.5</v>
      </c>
      <c r="N7" s="3">
        <v>0</v>
      </c>
      <c r="O7" s="7">
        <f>L7+M7-N7</f>
        <v>9.1</v>
      </c>
      <c r="P7" s="3">
        <v>1.6</v>
      </c>
      <c r="Q7" s="3">
        <v>8.9</v>
      </c>
      <c r="R7" s="3">
        <v>0</v>
      </c>
      <c r="S7" s="7">
        <f>P7+Q7-R7</f>
        <v>10.5</v>
      </c>
      <c r="T7" s="3">
        <v>1.6</v>
      </c>
      <c r="U7" s="3">
        <v>8.4</v>
      </c>
      <c r="V7" s="3">
        <v>0</v>
      </c>
      <c r="W7" s="7">
        <f>T7+U7-V7</f>
        <v>10</v>
      </c>
      <c r="X7" s="3">
        <v>2</v>
      </c>
      <c r="Y7" s="3">
        <v>7.5</v>
      </c>
      <c r="Z7" s="3">
        <v>0</v>
      </c>
      <c r="AA7" s="7">
        <f>X7+Y7-Z7</f>
        <v>9.5</v>
      </c>
      <c r="AB7" s="3">
        <v>0.8</v>
      </c>
      <c r="AC7" s="3">
        <v>8.8000000000000007</v>
      </c>
      <c r="AD7" s="3">
        <v>1.5</v>
      </c>
      <c r="AE7" s="7">
        <f>AB7+AC7-AD7</f>
        <v>8.1000000000000014</v>
      </c>
      <c r="AF7" s="10">
        <f>K7+O7+S7+W7+AA7+AE7</f>
        <v>57.9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6"/>
  <sheetViews>
    <sheetView workbookViewId="0">
      <selection activeCell="A6" sqref="A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5" x14ac:dyDescent="0.45">
      <c r="D1" s="1" t="s">
        <v>0</v>
      </c>
    </row>
    <row r="2" spans="1:37" ht="18.5" x14ac:dyDescent="0.45">
      <c r="D2" s="1" t="s">
        <v>1</v>
      </c>
    </row>
    <row r="3" spans="1:37" ht="18.5" x14ac:dyDescent="0.45">
      <c r="D3" s="1" t="s">
        <v>54</v>
      </c>
    </row>
    <row r="6" spans="1:37" x14ac:dyDescent="0.35">
      <c r="A6" s="2" t="s">
        <v>3</v>
      </c>
      <c r="B6" s="2" t="s">
        <v>45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46</v>
      </c>
      <c r="AI6" s="2" t="s">
        <v>47</v>
      </c>
      <c r="AJ6" s="2" t="s">
        <v>48</v>
      </c>
      <c r="AK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6210_Adepti 2015</vt:lpstr>
      <vt:lpstr>6211_Adepti 2016</vt:lpstr>
      <vt:lpstr>6212_Adepti 2017</vt:lpstr>
      <vt:lpstr>6213_Nejmladsi zaci</vt:lpstr>
      <vt:lpstr>6214_Nejmladsi zaci</vt:lpstr>
      <vt:lpstr>6215_Mladsi zaci</vt:lpstr>
      <vt:lpstr>6216_Mladsi zaci</vt:lpstr>
      <vt:lpstr>6217_Starsi zaci</vt:lpstr>
      <vt:lpstr>6218_Starsi zaci</vt:lpstr>
      <vt:lpstr>6219_Dorostenci</vt:lpstr>
      <vt:lpstr>6220_Dorostenci</vt:lpstr>
      <vt:lpstr>6221_Juniori</vt:lpstr>
      <vt:lpstr>6222_Juniori</vt:lpstr>
      <vt:lpstr>rozhodci</vt:lpstr>
      <vt:lpstr>poznamky</vt:lpstr>
      <vt:lpstr>'6213_Nejmladsi zaci'!Oblast_tisku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Monika</cp:lastModifiedBy>
  <cp:lastPrinted>2022-06-11T10:18:45Z</cp:lastPrinted>
  <dcterms:created xsi:type="dcterms:W3CDTF">2022-06-07T08:29:08Z</dcterms:created>
  <dcterms:modified xsi:type="dcterms:W3CDTF">2022-06-16T07:26:02Z</dcterms:modified>
  <cp:category/>
</cp:coreProperties>
</file>