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gym\"/>
    </mc:Choice>
  </mc:AlternateContent>
  <xr:revisionPtr revIDLastSave="0" documentId="8_{4F29A94B-64AC-4E96-B796-F8036A873F67}" xr6:coauthVersionLast="47" xr6:coauthVersionMax="47" xr10:uidLastSave="{00000000-0000-0000-0000-000000000000}"/>
  <bookViews>
    <workbookView xWindow="-120" yWindow="-120" windowWidth="24240" windowHeight="13290" activeTab="9" xr2:uid="{00000000-000D-0000-FFFF-FFFF00000000}"/>
  </bookViews>
  <sheets>
    <sheet name="zač. A" sheetId="10" r:id="rId1"/>
    <sheet name="Šelong" sheetId="1" state="hidden" r:id="rId2"/>
    <sheet name="Zač. B" sheetId="11" r:id="rId3"/>
    <sheet name="Šelong B" sheetId="2" state="hidden" r:id="rId4"/>
    <sheet name="I. liga Šelong" sheetId="17" state="hidden" r:id="rId5"/>
    <sheet name="6560_I.liga" sheetId="3" r:id="rId6"/>
    <sheet name="II. liga Šelong" sheetId="13" state="hidden" r:id="rId7"/>
    <sheet name="6561_II.liga" sheetId="4" r:id="rId8"/>
    <sheet name="III. liga Šelong" sheetId="14" state="hidden" r:id="rId9"/>
    <sheet name="6562_III.liga" sheetId="5" r:id="rId10"/>
    <sheet name="IV. Šelong" sheetId="16" state="hidden" r:id="rId11"/>
    <sheet name="6563_IV.liga" sheetId="6" r:id="rId12"/>
    <sheet name="V. liga Šelong" sheetId="15" state="hidden" r:id="rId13"/>
    <sheet name="6564_V.liga" sheetId="7" r:id="rId14"/>
    <sheet name="rozhodci" sheetId="8" state="hidden" r:id="rId15"/>
    <sheet name="poznamky" sheetId="9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3" l="1"/>
  <c r="I9" i="3"/>
  <c r="J9" i="3"/>
  <c r="L9" i="3"/>
  <c r="M9" i="3"/>
  <c r="N9" i="3"/>
  <c r="P9" i="3"/>
  <c r="Q9" i="3"/>
  <c r="R9" i="3"/>
  <c r="T9" i="3"/>
  <c r="U9" i="3"/>
  <c r="V9" i="3"/>
  <c r="W9" i="3"/>
  <c r="H10" i="3"/>
  <c r="I10" i="3"/>
  <c r="J10" i="3"/>
  <c r="L10" i="3"/>
  <c r="M10" i="3"/>
  <c r="N10" i="3"/>
  <c r="P10" i="3"/>
  <c r="Q10" i="3"/>
  <c r="R10" i="3"/>
  <c r="T10" i="3"/>
  <c r="U10" i="3"/>
  <c r="V10" i="3"/>
  <c r="H11" i="3"/>
  <c r="I11" i="3"/>
  <c r="J11" i="3"/>
  <c r="K11" i="3"/>
  <c r="L11" i="3"/>
  <c r="M11" i="3"/>
  <c r="N11" i="3"/>
  <c r="P11" i="3"/>
  <c r="Q11" i="3"/>
  <c r="R11" i="3"/>
  <c r="T11" i="3"/>
  <c r="U11" i="3"/>
  <c r="V11" i="3"/>
  <c r="I8" i="3"/>
  <c r="J8" i="3"/>
  <c r="L8" i="3"/>
  <c r="M8" i="3"/>
  <c r="N8" i="3"/>
  <c r="P8" i="3"/>
  <c r="Q8" i="3"/>
  <c r="R8" i="3"/>
  <c r="T8" i="3"/>
  <c r="U8" i="3"/>
  <c r="V8" i="3"/>
  <c r="H8" i="3"/>
  <c r="W10" i="17"/>
  <c r="W11" i="3" s="1"/>
  <c r="S10" i="17"/>
  <c r="S11" i="3" s="1"/>
  <c r="O10" i="17"/>
  <c r="O11" i="3" s="1"/>
  <c r="K10" i="17"/>
  <c r="W9" i="17"/>
  <c r="W10" i="3" s="1"/>
  <c r="S9" i="17"/>
  <c r="S10" i="3" s="1"/>
  <c r="O9" i="17"/>
  <c r="O10" i="3" s="1"/>
  <c r="K9" i="17"/>
  <c r="K10" i="3" s="1"/>
  <c r="W8" i="17"/>
  <c r="S8" i="17"/>
  <c r="S9" i="3" s="1"/>
  <c r="O8" i="17"/>
  <c r="O9" i="3" s="1"/>
  <c r="K8" i="17"/>
  <c r="K9" i="3" s="1"/>
  <c r="W7" i="17"/>
  <c r="W8" i="3" s="1"/>
  <c r="S7" i="17"/>
  <c r="S8" i="3" s="1"/>
  <c r="O7" i="17"/>
  <c r="O8" i="3" s="1"/>
  <c r="K7" i="17"/>
  <c r="K8" i="3" s="1"/>
  <c r="H9" i="4"/>
  <c r="I9" i="4"/>
  <c r="J9" i="4"/>
  <c r="K9" i="4"/>
  <c r="L9" i="4"/>
  <c r="M9" i="4"/>
  <c r="N9" i="4"/>
  <c r="P9" i="4"/>
  <c r="Q9" i="4"/>
  <c r="R9" i="4"/>
  <c r="S9" i="4"/>
  <c r="T9" i="4"/>
  <c r="U9" i="4"/>
  <c r="V9" i="4"/>
  <c r="W9" i="4"/>
  <c r="H10" i="4"/>
  <c r="I10" i="4"/>
  <c r="J10" i="4"/>
  <c r="L10" i="4"/>
  <c r="M10" i="4"/>
  <c r="N10" i="4"/>
  <c r="P10" i="4"/>
  <c r="Q10" i="4"/>
  <c r="R10" i="4"/>
  <c r="T10" i="4"/>
  <c r="U10" i="4"/>
  <c r="V10" i="4"/>
  <c r="H11" i="4"/>
  <c r="I11" i="4"/>
  <c r="J11" i="4"/>
  <c r="L11" i="4"/>
  <c r="M11" i="4"/>
  <c r="N11" i="4"/>
  <c r="P11" i="4"/>
  <c r="Q11" i="4"/>
  <c r="R11" i="4"/>
  <c r="T11" i="4"/>
  <c r="U11" i="4"/>
  <c r="V11" i="4"/>
  <c r="I8" i="4"/>
  <c r="J8" i="4"/>
  <c r="L8" i="4"/>
  <c r="M8" i="4"/>
  <c r="N8" i="4"/>
  <c r="P8" i="4"/>
  <c r="Q8" i="4"/>
  <c r="R8" i="4"/>
  <c r="T8" i="4"/>
  <c r="U8" i="4"/>
  <c r="V8" i="4"/>
  <c r="H8" i="4"/>
  <c r="K17" i="5"/>
  <c r="J17" i="5"/>
  <c r="L17" i="5"/>
  <c r="M17" i="5"/>
  <c r="N17" i="5"/>
  <c r="P17" i="5"/>
  <c r="Q17" i="5"/>
  <c r="R17" i="5"/>
  <c r="T17" i="5"/>
  <c r="U17" i="5"/>
  <c r="V17" i="5"/>
  <c r="W17" i="5"/>
  <c r="H17" i="5"/>
  <c r="K36" i="14"/>
  <c r="O36" i="14"/>
  <c r="O17" i="5" s="1"/>
  <c r="S36" i="14"/>
  <c r="S17" i="5" s="1"/>
  <c r="W36" i="14"/>
  <c r="I32" i="5"/>
  <c r="J32" i="5"/>
  <c r="L32" i="5"/>
  <c r="M32" i="5"/>
  <c r="N32" i="5"/>
  <c r="P32" i="5"/>
  <c r="Q32" i="5"/>
  <c r="R32" i="5"/>
  <c r="T32" i="5"/>
  <c r="U32" i="5"/>
  <c r="V32" i="5"/>
  <c r="H32" i="5"/>
  <c r="H41" i="6"/>
  <c r="I41" i="6"/>
  <c r="J41" i="6"/>
  <c r="L41" i="6"/>
  <c r="M41" i="6"/>
  <c r="N41" i="6"/>
  <c r="P41" i="6"/>
  <c r="Q41" i="6"/>
  <c r="R41" i="6"/>
  <c r="T41" i="6"/>
  <c r="U41" i="6"/>
  <c r="V41" i="6"/>
  <c r="H42" i="6"/>
  <c r="I42" i="6"/>
  <c r="J42" i="6"/>
  <c r="L42" i="6"/>
  <c r="M42" i="6"/>
  <c r="N42" i="6"/>
  <c r="P42" i="6"/>
  <c r="Q42" i="6"/>
  <c r="R42" i="6"/>
  <c r="T42" i="6"/>
  <c r="U42" i="6"/>
  <c r="V42" i="6"/>
  <c r="I40" i="6"/>
  <c r="J40" i="6"/>
  <c r="L40" i="6"/>
  <c r="M40" i="6"/>
  <c r="N40" i="6"/>
  <c r="P40" i="6"/>
  <c r="Q40" i="6"/>
  <c r="R40" i="6"/>
  <c r="T40" i="6"/>
  <c r="U40" i="6"/>
  <c r="V40" i="6"/>
  <c r="H40" i="6"/>
  <c r="H33" i="6"/>
  <c r="I33" i="6"/>
  <c r="J33" i="6"/>
  <c r="K33" i="6"/>
  <c r="L33" i="6"/>
  <c r="M33" i="6"/>
  <c r="N33" i="6"/>
  <c r="P33" i="6"/>
  <c r="Q33" i="6"/>
  <c r="R33" i="6"/>
  <c r="T33" i="6"/>
  <c r="U33" i="6"/>
  <c r="V33" i="6"/>
  <c r="H34" i="6"/>
  <c r="I34" i="6"/>
  <c r="J34" i="6"/>
  <c r="L34" i="6"/>
  <c r="M34" i="6"/>
  <c r="N34" i="6"/>
  <c r="O34" i="6"/>
  <c r="P34" i="6"/>
  <c r="Q34" i="6"/>
  <c r="R34" i="6"/>
  <c r="T34" i="6"/>
  <c r="U34" i="6"/>
  <c r="V34" i="6"/>
  <c r="I32" i="6"/>
  <c r="J32" i="6"/>
  <c r="L32" i="6"/>
  <c r="M32" i="6"/>
  <c r="N32" i="6"/>
  <c r="P32" i="6"/>
  <c r="Q32" i="6"/>
  <c r="R32" i="6"/>
  <c r="T32" i="6"/>
  <c r="U32" i="6"/>
  <c r="V32" i="6"/>
  <c r="Y32" i="6"/>
  <c r="H32" i="6"/>
  <c r="H17" i="6"/>
  <c r="I17" i="6"/>
  <c r="J17" i="6"/>
  <c r="L17" i="6"/>
  <c r="M17" i="6"/>
  <c r="N17" i="6"/>
  <c r="P17" i="6"/>
  <c r="Q17" i="6"/>
  <c r="R17" i="6"/>
  <c r="T17" i="6"/>
  <c r="U17" i="6"/>
  <c r="V17" i="6"/>
  <c r="H18" i="6"/>
  <c r="I18" i="6"/>
  <c r="J18" i="6"/>
  <c r="K18" i="6"/>
  <c r="L18" i="6"/>
  <c r="M18" i="6"/>
  <c r="N18" i="6"/>
  <c r="P18" i="6"/>
  <c r="Q18" i="6"/>
  <c r="R18" i="6"/>
  <c r="T18" i="6"/>
  <c r="U18" i="6"/>
  <c r="V18" i="6"/>
  <c r="H19" i="6"/>
  <c r="I19" i="6"/>
  <c r="J19" i="6"/>
  <c r="L19" i="6"/>
  <c r="M19" i="6"/>
  <c r="N19" i="6"/>
  <c r="P19" i="6"/>
  <c r="Q19" i="6"/>
  <c r="R19" i="6"/>
  <c r="T19" i="6"/>
  <c r="U19" i="6"/>
  <c r="V19" i="6"/>
  <c r="I16" i="6"/>
  <c r="J16" i="6"/>
  <c r="L16" i="6"/>
  <c r="M16" i="6"/>
  <c r="N16" i="6"/>
  <c r="P16" i="6"/>
  <c r="Q16" i="6"/>
  <c r="R16" i="6"/>
  <c r="S16" i="6"/>
  <c r="T16" i="6"/>
  <c r="U16" i="6"/>
  <c r="V16" i="6"/>
  <c r="W16" i="6"/>
  <c r="H16" i="6"/>
  <c r="H9" i="6"/>
  <c r="I9" i="6"/>
  <c r="J9" i="6"/>
  <c r="L9" i="6"/>
  <c r="M9" i="6"/>
  <c r="N9" i="6"/>
  <c r="P9" i="6"/>
  <c r="Q9" i="6"/>
  <c r="R9" i="6"/>
  <c r="T9" i="6"/>
  <c r="U9" i="6"/>
  <c r="V9" i="6"/>
  <c r="H10" i="6"/>
  <c r="I10" i="6"/>
  <c r="J10" i="6"/>
  <c r="L10" i="6"/>
  <c r="M10" i="6"/>
  <c r="N10" i="6"/>
  <c r="P10" i="6"/>
  <c r="Q10" i="6"/>
  <c r="R10" i="6"/>
  <c r="T10" i="6"/>
  <c r="U10" i="6"/>
  <c r="V10" i="6"/>
  <c r="H11" i="6"/>
  <c r="I11" i="6"/>
  <c r="J11" i="6"/>
  <c r="L11" i="6"/>
  <c r="M11" i="6"/>
  <c r="N11" i="6"/>
  <c r="O11" i="6"/>
  <c r="P11" i="6"/>
  <c r="Q11" i="6"/>
  <c r="R11" i="6"/>
  <c r="T11" i="6"/>
  <c r="U11" i="6"/>
  <c r="V11" i="6"/>
  <c r="I8" i="6"/>
  <c r="J8" i="6"/>
  <c r="L8" i="6"/>
  <c r="M8" i="6"/>
  <c r="N8" i="6"/>
  <c r="P8" i="6"/>
  <c r="Q8" i="6"/>
  <c r="R8" i="6"/>
  <c r="T8" i="6"/>
  <c r="U8" i="6"/>
  <c r="V8" i="6"/>
  <c r="Y8" i="6"/>
  <c r="H8" i="6"/>
  <c r="H25" i="6"/>
  <c r="I25" i="6"/>
  <c r="J25" i="6"/>
  <c r="L25" i="6"/>
  <c r="M25" i="6"/>
  <c r="N25" i="6"/>
  <c r="P25" i="6"/>
  <c r="Q25" i="6"/>
  <c r="R25" i="6"/>
  <c r="T25" i="6"/>
  <c r="U25" i="6"/>
  <c r="V25" i="6"/>
  <c r="H26" i="6"/>
  <c r="I26" i="6"/>
  <c r="J26" i="6"/>
  <c r="L26" i="6"/>
  <c r="M26" i="6"/>
  <c r="N26" i="6"/>
  <c r="P26" i="6"/>
  <c r="Q26" i="6"/>
  <c r="R26" i="6"/>
  <c r="T26" i="6"/>
  <c r="U26" i="6"/>
  <c r="V26" i="6"/>
  <c r="H27" i="6"/>
  <c r="I27" i="6"/>
  <c r="J27" i="6"/>
  <c r="L27" i="6"/>
  <c r="M27" i="6"/>
  <c r="N27" i="6"/>
  <c r="P27" i="6"/>
  <c r="Q27" i="6"/>
  <c r="R27" i="6"/>
  <c r="T27" i="6"/>
  <c r="U27" i="6"/>
  <c r="V27" i="6"/>
  <c r="I24" i="6"/>
  <c r="J24" i="6"/>
  <c r="L24" i="6"/>
  <c r="M24" i="6"/>
  <c r="N24" i="6"/>
  <c r="O24" i="6"/>
  <c r="P24" i="6"/>
  <c r="Q24" i="6"/>
  <c r="R24" i="6"/>
  <c r="T24" i="6"/>
  <c r="U24" i="6"/>
  <c r="V24" i="6"/>
  <c r="H24" i="6"/>
  <c r="Z29" i="16"/>
  <c r="W29" i="16"/>
  <c r="S29" i="16"/>
  <c r="O29" i="16"/>
  <c r="K29" i="16"/>
  <c r="Z28" i="16"/>
  <c r="W28" i="16"/>
  <c r="W42" i="6" s="1"/>
  <c r="S28" i="16"/>
  <c r="S42" i="6" s="1"/>
  <c r="O28" i="16"/>
  <c r="O42" i="6" s="1"/>
  <c r="K28" i="16"/>
  <c r="K42" i="6" s="1"/>
  <c r="Z27" i="16"/>
  <c r="W27" i="16"/>
  <c r="W41" i="6" s="1"/>
  <c r="S27" i="16"/>
  <c r="S41" i="6" s="1"/>
  <c r="O27" i="16"/>
  <c r="O41" i="6" s="1"/>
  <c r="K27" i="16"/>
  <c r="K41" i="6" s="1"/>
  <c r="Z26" i="16"/>
  <c r="W26" i="16"/>
  <c r="W40" i="6" s="1"/>
  <c r="S26" i="16"/>
  <c r="S40" i="6" s="1"/>
  <c r="O26" i="16"/>
  <c r="O40" i="6" s="1"/>
  <c r="K26" i="16"/>
  <c r="K40" i="6" s="1"/>
  <c r="Z25" i="16"/>
  <c r="W25" i="16"/>
  <c r="S25" i="16"/>
  <c r="O25" i="16"/>
  <c r="K25" i="16"/>
  <c r="Z24" i="16"/>
  <c r="W24" i="16"/>
  <c r="S24" i="16"/>
  <c r="O24" i="16"/>
  <c r="K24" i="16"/>
  <c r="Z23" i="16"/>
  <c r="W23" i="16"/>
  <c r="S23" i="16"/>
  <c r="O23" i="16"/>
  <c r="K23" i="16"/>
  <c r="Z22" i="16"/>
  <c r="W22" i="16"/>
  <c r="S22" i="16"/>
  <c r="O22" i="16"/>
  <c r="K22" i="16"/>
  <c r="Z21" i="16"/>
  <c r="W21" i="16"/>
  <c r="W34" i="6" s="1"/>
  <c r="S21" i="16"/>
  <c r="S34" i="6" s="1"/>
  <c r="O21" i="16"/>
  <c r="K21" i="16"/>
  <c r="K34" i="6" s="1"/>
  <c r="Z20" i="16"/>
  <c r="W20" i="16"/>
  <c r="W33" i="6" s="1"/>
  <c r="S20" i="16"/>
  <c r="S33" i="6" s="1"/>
  <c r="O20" i="16"/>
  <c r="O33" i="6" s="1"/>
  <c r="K20" i="16"/>
  <c r="Z19" i="16"/>
  <c r="W19" i="16"/>
  <c r="W32" i="6" s="1"/>
  <c r="S19" i="16"/>
  <c r="S32" i="6" s="1"/>
  <c r="O19" i="16"/>
  <c r="O32" i="6" s="1"/>
  <c r="K19" i="16"/>
  <c r="K32" i="6" s="1"/>
  <c r="Z18" i="16"/>
  <c r="W18" i="16"/>
  <c r="W19" i="6" s="1"/>
  <c r="S18" i="16"/>
  <c r="S19" i="6" s="1"/>
  <c r="O18" i="16"/>
  <c r="O19" i="6" s="1"/>
  <c r="K18" i="16"/>
  <c r="K19" i="6" s="1"/>
  <c r="Z17" i="16"/>
  <c r="W17" i="16"/>
  <c r="W18" i="6" s="1"/>
  <c r="S17" i="16"/>
  <c r="S18" i="6" s="1"/>
  <c r="O17" i="16"/>
  <c r="O18" i="6" s="1"/>
  <c r="K17" i="16"/>
  <c r="Z16" i="16"/>
  <c r="W16" i="16"/>
  <c r="W17" i="6" s="1"/>
  <c r="S16" i="16"/>
  <c r="S17" i="6" s="1"/>
  <c r="O16" i="16"/>
  <c r="O17" i="6" s="1"/>
  <c r="K16" i="16"/>
  <c r="K17" i="6" s="1"/>
  <c r="Z15" i="16"/>
  <c r="W15" i="16"/>
  <c r="S15" i="16"/>
  <c r="O15" i="16"/>
  <c r="O16" i="6" s="1"/>
  <c r="K15" i="16"/>
  <c r="K16" i="6" s="1"/>
  <c r="Z14" i="16"/>
  <c r="W14" i="16"/>
  <c r="W11" i="6" s="1"/>
  <c r="S14" i="16"/>
  <c r="S11" i="6" s="1"/>
  <c r="O14" i="16"/>
  <c r="K14" i="16"/>
  <c r="K11" i="6" s="1"/>
  <c r="Z13" i="16"/>
  <c r="W13" i="16"/>
  <c r="W10" i="6" s="1"/>
  <c r="S13" i="16"/>
  <c r="S10" i="6" s="1"/>
  <c r="O13" i="16"/>
  <c r="O10" i="6" s="1"/>
  <c r="K13" i="16"/>
  <c r="K10" i="6" s="1"/>
  <c r="Z12" i="16"/>
  <c r="W12" i="16"/>
  <c r="W9" i="6" s="1"/>
  <c r="S12" i="16"/>
  <c r="S9" i="6" s="1"/>
  <c r="O12" i="16"/>
  <c r="O9" i="6" s="1"/>
  <c r="K12" i="16"/>
  <c r="K9" i="6" s="1"/>
  <c r="Z11" i="16"/>
  <c r="W11" i="16"/>
  <c r="W8" i="6" s="1"/>
  <c r="S11" i="16"/>
  <c r="S8" i="6" s="1"/>
  <c r="O11" i="16"/>
  <c r="O8" i="6" s="1"/>
  <c r="K11" i="16"/>
  <c r="K8" i="6" s="1"/>
  <c r="Z10" i="16"/>
  <c r="W10" i="16"/>
  <c r="W27" i="6" s="1"/>
  <c r="S10" i="16"/>
  <c r="S27" i="6" s="1"/>
  <c r="O10" i="16"/>
  <c r="O27" i="6" s="1"/>
  <c r="K10" i="16"/>
  <c r="K27" i="6" s="1"/>
  <c r="Z9" i="16"/>
  <c r="W9" i="16"/>
  <c r="W26" i="6" s="1"/>
  <c r="S9" i="16"/>
  <c r="S26" i="6" s="1"/>
  <c r="O9" i="16"/>
  <c r="O26" i="6" s="1"/>
  <c r="K9" i="16"/>
  <c r="K26" i="6" s="1"/>
  <c r="Z8" i="16"/>
  <c r="W8" i="16"/>
  <c r="W25" i="6" s="1"/>
  <c r="S8" i="16"/>
  <c r="S25" i="6" s="1"/>
  <c r="O8" i="16"/>
  <c r="O25" i="6" s="1"/>
  <c r="K8" i="16"/>
  <c r="K25" i="6" s="1"/>
  <c r="Z7" i="16"/>
  <c r="W7" i="16"/>
  <c r="W24" i="6" s="1"/>
  <c r="S7" i="16"/>
  <c r="S24" i="6" s="1"/>
  <c r="O7" i="16"/>
  <c r="K7" i="16"/>
  <c r="K24" i="6" s="1"/>
  <c r="I38" i="10"/>
  <c r="J38" i="10"/>
  <c r="L38" i="10"/>
  <c r="M38" i="10"/>
  <c r="N38" i="10"/>
  <c r="P38" i="10"/>
  <c r="Q38" i="10"/>
  <c r="R38" i="10"/>
  <c r="T38" i="10"/>
  <c r="U38" i="10"/>
  <c r="V38" i="10"/>
  <c r="H38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H35" i="10"/>
  <c r="Y18" i="10"/>
  <c r="I25" i="10"/>
  <c r="J25" i="10"/>
  <c r="L25" i="10"/>
  <c r="M25" i="10"/>
  <c r="N25" i="10"/>
  <c r="P25" i="10"/>
  <c r="Q25" i="10"/>
  <c r="R25" i="10"/>
  <c r="T25" i="10"/>
  <c r="U25" i="10"/>
  <c r="V25" i="10"/>
  <c r="H25" i="10"/>
  <c r="I23" i="10"/>
  <c r="J23" i="10"/>
  <c r="L23" i="10"/>
  <c r="M23" i="10"/>
  <c r="N23" i="10"/>
  <c r="P23" i="10"/>
  <c r="Q23" i="10"/>
  <c r="R23" i="10"/>
  <c r="T23" i="10"/>
  <c r="U23" i="10"/>
  <c r="V23" i="10"/>
  <c r="H23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H30" i="10"/>
  <c r="I29" i="10"/>
  <c r="J29" i="10"/>
  <c r="L29" i="10"/>
  <c r="M29" i="10"/>
  <c r="N29" i="10"/>
  <c r="P29" i="10"/>
  <c r="Q29" i="10"/>
  <c r="R29" i="10"/>
  <c r="T29" i="10"/>
  <c r="U29" i="10"/>
  <c r="V29" i="10"/>
  <c r="Y24" i="10"/>
  <c r="Z24" i="10"/>
  <c r="AA24" i="10"/>
  <c r="AB24" i="10"/>
  <c r="AC24" i="10"/>
  <c r="H29" i="10"/>
  <c r="I28" i="10"/>
  <c r="J28" i="10"/>
  <c r="L28" i="10"/>
  <c r="M28" i="10"/>
  <c r="N28" i="10"/>
  <c r="P28" i="10"/>
  <c r="Q28" i="10"/>
  <c r="R28" i="10"/>
  <c r="T28" i="10"/>
  <c r="U28" i="10"/>
  <c r="V28" i="10"/>
  <c r="H28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H20" i="10"/>
  <c r="I19" i="10"/>
  <c r="J19" i="10"/>
  <c r="L19" i="10"/>
  <c r="M19" i="10"/>
  <c r="N19" i="10"/>
  <c r="P19" i="10"/>
  <c r="Q19" i="10"/>
  <c r="R19" i="10"/>
  <c r="T19" i="10"/>
  <c r="U19" i="10"/>
  <c r="V19" i="10"/>
  <c r="H19" i="10"/>
  <c r="I18" i="10"/>
  <c r="J18" i="10"/>
  <c r="L18" i="10"/>
  <c r="M18" i="10"/>
  <c r="N18" i="10"/>
  <c r="P18" i="10"/>
  <c r="Q18" i="10"/>
  <c r="R18" i="10"/>
  <c r="T18" i="10"/>
  <c r="U18" i="10"/>
  <c r="V18" i="10"/>
  <c r="Z18" i="10"/>
  <c r="AA18" i="10"/>
  <c r="AB18" i="10"/>
  <c r="AC18" i="10"/>
  <c r="H18" i="10"/>
  <c r="I10" i="10"/>
  <c r="J10" i="10"/>
  <c r="L10" i="10"/>
  <c r="M10" i="10"/>
  <c r="N10" i="10"/>
  <c r="P10" i="10"/>
  <c r="Q10" i="10"/>
  <c r="R10" i="10"/>
  <c r="T10" i="10"/>
  <c r="U10" i="10"/>
  <c r="V10" i="10"/>
  <c r="H10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H9" i="10"/>
  <c r="I8" i="10"/>
  <c r="J8" i="10"/>
  <c r="L8" i="10"/>
  <c r="M8" i="10"/>
  <c r="N8" i="10"/>
  <c r="P8" i="10"/>
  <c r="Q8" i="10"/>
  <c r="R8" i="10"/>
  <c r="T8" i="10"/>
  <c r="U8" i="10"/>
  <c r="V8" i="10"/>
  <c r="Y13" i="10"/>
  <c r="Z13" i="10"/>
  <c r="AA13" i="10"/>
  <c r="AB13" i="10"/>
  <c r="AC13" i="10"/>
  <c r="H8" i="10"/>
  <c r="I15" i="10"/>
  <c r="J15" i="10"/>
  <c r="L15" i="10"/>
  <c r="M15" i="10"/>
  <c r="N15" i="10"/>
  <c r="P15" i="10"/>
  <c r="Q15" i="10"/>
  <c r="R15" i="10"/>
  <c r="T15" i="10"/>
  <c r="U15" i="10"/>
  <c r="V15" i="10"/>
  <c r="H15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Y9" i="10"/>
  <c r="Z9" i="10"/>
  <c r="AA9" i="10"/>
  <c r="AB9" i="10"/>
  <c r="AC9" i="10"/>
  <c r="H14" i="10"/>
  <c r="I13" i="10"/>
  <c r="J13" i="10"/>
  <c r="L13" i="10"/>
  <c r="M13" i="10"/>
  <c r="N13" i="10"/>
  <c r="P13" i="10"/>
  <c r="Q13" i="10"/>
  <c r="R13" i="10"/>
  <c r="T13" i="10"/>
  <c r="U13" i="10"/>
  <c r="V13" i="10"/>
  <c r="H13" i="10"/>
  <c r="H9" i="7"/>
  <c r="I9" i="7"/>
  <c r="J9" i="7"/>
  <c r="L9" i="7"/>
  <c r="M9" i="7"/>
  <c r="N9" i="7"/>
  <c r="P9" i="7"/>
  <c r="Q9" i="7"/>
  <c r="R9" i="7"/>
  <c r="T9" i="7"/>
  <c r="U9" i="7"/>
  <c r="V9" i="7"/>
  <c r="H10" i="7"/>
  <c r="I10" i="7"/>
  <c r="J10" i="7"/>
  <c r="L10" i="7"/>
  <c r="M10" i="7"/>
  <c r="N10" i="7"/>
  <c r="P10" i="7"/>
  <c r="Q10" i="7"/>
  <c r="R10" i="7"/>
  <c r="T10" i="7"/>
  <c r="U10" i="7"/>
  <c r="V10" i="7"/>
  <c r="I8" i="7"/>
  <c r="J8" i="7"/>
  <c r="L8" i="7"/>
  <c r="M8" i="7"/>
  <c r="N8" i="7"/>
  <c r="P8" i="7"/>
  <c r="Q8" i="7"/>
  <c r="R8" i="7"/>
  <c r="T8" i="7"/>
  <c r="U8" i="7"/>
  <c r="V8" i="7"/>
  <c r="H8" i="7"/>
  <c r="H17" i="7"/>
  <c r="I17" i="7"/>
  <c r="J17" i="7"/>
  <c r="L17" i="7"/>
  <c r="M17" i="7"/>
  <c r="N17" i="7"/>
  <c r="P17" i="7"/>
  <c r="Q17" i="7"/>
  <c r="R17" i="7"/>
  <c r="T17" i="7"/>
  <c r="U17" i="7"/>
  <c r="V17" i="7"/>
  <c r="H18" i="7"/>
  <c r="I18" i="7"/>
  <c r="J18" i="7"/>
  <c r="L18" i="7"/>
  <c r="M18" i="7"/>
  <c r="N18" i="7"/>
  <c r="P18" i="7"/>
  <c r="Q18" i="7"/>
  <c r="R18" i="7"/>
  <c r="T18" i="7"/>
  <c r="U18" i="7"/>
  <c r="V18" i="7"/>
  <c r="I16" i="7"/>
  <c r="J16" i="7"/>
  <c r="L16" i="7"/>
  <c r="M16" i="7"/>
  <c r="N16" i="7"/>
  <c r="P16" i="7"/>
  <c r="Q16" i="7"/>
  <c r="R16" i="7"/>
  <c r="T16" i="7"/>
  <c r="U16" i="7"/>
  <c r="V16" i="7"/>
  <c r="H16" i="7"/>
  <c r="H25" i="7"/>
  <c r="I25" i="7"/>
  <c r="J25" i="7"/>
  <c r="L25" i="7"/>
  <c r="M25" i="7"/>
  <c r="N25" i="7"/>
  <c r="P25" i="7"/>
  <c r="Q25" i="7"/>
  <c r="R25" i="7"/>
  <c r="T25" i="7"/>
  <c r="U25" i="7"/>
  <c r="V25" i="7"/>
  <c r="H26" i="7"/>
  <c r="I26" i="7"/>
  <c r="J26" i="7"/>
  <c r="L26" i="7"/>
  <c r="M26" i="7"/>
  <c r="N26" i="7"/>
  <c r="P26" i="7"/>
  <c r="Q26" i="7"/>
  <c r="R26" i="7"/>
  <c r="T26" i="7"/>
  <c r="U26" i="7"/>
  <c r="V26" i="7"/>
  <c r="I24" i="7"/>
  <c r="J24" i="7"/>
  <c r="L24" i="7"/>
  <c r="M24" i="7"/>
  <c r="N24" i="7"/>
  <c r="P24" i="7"/>
  <c r="Q24" i="7"/>
  <c r="R24" i="7"/>
  <c r="T24" i="7"/>
  <c r="U24" i="7"/>
  <c r="V24" i="7"/>
  <c r="H24" i="7"/>
  <c r="W15" i="15"/>
  <c r="S15" i="15"/>
  <c r="O15" i="15"/>
  <c r="K15" i="15"/>
  <c r="W14" i="15"/>
  <c r="S14" i="15"/>
  <c r="O14" i="15"/>
  <c r="K14" i="15"/>
  <c r="W13" i="15"/>
  <c r="S13" i="15"/>
  <c r="O13" i="15"/>
  <c r="K13" i="15"/>
  <c r="W12" i="15"/>
  <c r="S12" i="15"/>
  <c r="O12" i="15"/>
  <c r="K12" i="15"/>
  <c r="W11" i="15"/>
  <c r="W17" i="7" s="1"/>
  <c r="S11" i="15"/>
  <c r="S17" i="7" s="1"/>
  <c r="O11" i="15"/>
  <c r="O17" i="7" s="1"/>
  <c r="K11" i="15"/>
  <c r="W10" i="15"/>
  <c r="W16" i="7" s="1"/>
  <c r="S10" i="15"/>
  <c r="S16" i="7" s="1"/>
  <c r="O10" i="15"/>
  <c r="O16" i="7" s="1"/>
  <c r="K10" i="15"/>
  <c r="K16" i="7" s="1"/>
  <c r="W9" i="15"/>
  <c r="W26" i="7" s="1"/>
  <c r="S9" i="15"/>
  <c r="S26" i="7" s="1"/>
  <c r="O9" i="15"/>
  <c r="O26" i="7" s="1"/>
  <c r="K9" i="15"/>
  <c r="K26" i="7" s="1"/>
  <c r="W8" i="15"/>
  <c r="W25" i="7" s="1"/>
  <c r="S8" i="15"/>
  <c r="S25" i="7" s="1"/>
  <c r="O8" i="15"/>
  <c r="O25" i="7" s="1"/>
  <c r="K8" i="15"/>
  <c r="K25" i="7" s="1"/>
  <c r="W7" i="15"/>
  <c r="W24" i="7" s="1"/>
  <c r="S7" i="15"/>
  <c r="S24" i="7" s="1"/>
  <c r="O7" i="15"/>
  <c r="O24" i="7" s="1"/>
  <c r="K7" i="15"/>
  <c r="K24" i="7" s="1"/>
  <c r="H31" i="5"/>
  <c r="I31" i="5"/>
  <c r="J31" i="5"/>
  <c r="L31" i="5"/>
  <c r="M31" i="5"/>
  <c r="N31" i="5"/>
  <c r="P31" i="5"/>
  <c r="Q31" i="5"/>
  <c r="R31" i="5"/>
  <c r="T31" i="5"/>
  <c r="U31" i="5"/>
  <c r="V31" i="5"/>
  <c r="H33" i="5"/>
  <c r="I33" i="5"/>
  <c r="J33" i="5"/>
  <c r="L33" i="5"/>
  <c r="M33" i="5"/>
  <c r="N33" i="5"/>
  <c r="P33" i="5"/>
  <c r="Q33" i="5"/>
  <c r="R33" i="5"/>
  <c r="T33" i="5"/>
  <c r="U33" i="5"/>
  <c r="V33" i="5"/>
  <c r="I30" i="5"/>
  <c r="J30" i="5"/>
  <c r="L30" i="5"/>
  <c r="M30" i="5"/>
  <c r="N30" i="5"/>
  <c r="P30" i="5"/>
  <c r="Q30" i="5"/>
  <c r="R30" i="5"/>
  <c r="T30" i="5"/>
  <c r="U30" i="5"/>
  <c r="V30" i="5"/>
  <c r="H30" i="5"/>
  <c r="H39" i="5"/>
  <c r="I39" i="5"/>
  <c r="J39" i="5"/>
  <c r="L39" i="5"/>
  <c r="M39" i="5"/>
  <c r="N39" i="5"/>
  <c r="P39" i="5"/>
  <c r="Q39" i="5"/>
  <c r="R39" i="5"/>
  <c r="T39" i="5"/>
  <c r="U39" i="5"/>
  <c r="V39" i="5"/>
  <c r="H40" i="5"/>
  <c r="I40" i="5"/>
  <c r="J40" i="5"/>
  <c r="L40" i="5"/>
  <c r="M40" i="5"/>
  <c r="N40" i="5"/>
  <c r="P40" i="5"/>
  <c r="Q40" i="5"/>
  <c r="R40" i="5"/>
  <c r="T40" i="5"/>
  <c r="U40" i="5"/>
  <c r="V40" i="5"/>
  <c r="W40" i="5"/>
  <c r="H41" i="5"/>
  <c r="I41" i="5"/>
  <c r="J41" i="5"/>
  <c r="L41" i="5"/>
  <c r="M41" i="5"/>
  <c r="N41" i="5"/>
  <c r="O41" i="5"/>
  <c r="P41" i="5"/>
  <c r="Q41" i="5"/>
  <c r="R41" i="5"/>
  <c r="S41" i="5"/>
  <c r="T41" i="5"/>
  <c r="U41" i="5"/>
  <c r="V41" i="5"/>
  <c r="I38" i="5"/>
  <c r="J38" i="5"/>
  <c r="L38" i="5"/>
  <c r="M38" i="5"/>
  <c r="N38" i="5"/>
  <c r="P38" i="5"/>
  <c r="Q38" i="5"/>
  <c r="R38" i="5"/>
  <c r="T38" i="5"/>
  <c r="U38" i="5"/>
  <c r="V38" i="5"/>
  <c r="H38" i="5"/>
  <c r="H15" i="5"/>
  <c r="I15" i="5"/>
  <c r="J15" i="5"/>
  <c r="L15" i="5"/>
  <c r="M15" i="5"/>
  <c r="N15" i="5"/>
  <c r="P15" i="5"/>
  <c r="Q15" i="5"/>
  <c r="R15" i="5"/>
  <c r="T15" i="5"/>
  <c r="U15" i="5"/>
  <c r="V15" i="5"/>
  <c r="W15" i="5"/>
  <c r="H16" i="5"/>
  <c r="I16" i="5"/>
  <c r="J16" i="5"/>
  <c r="L16" i="5"/>
  <c r="M16" i="5"/>
  <c r="N16" i="5"/>
  <c r="P16" i="5"/>
  <c r="Q16" i="5"/>
  <c r="R16" i="5"/>
  <c r="T16" i="5"/>
  <c r="U16" i="5"/>
  <c r="V16" i="5"/>
  <c r="I14" i="5"/>
  <c r="J14" i="5"/>
  <c r="L14" i="5"/>
  <c r="M14" i="5"/>
  <c r="N14" i="5"/>
  <c r="P14" i="5"/>
  <c r="Q14" i="5"/>
  <c r="R14" i="5"/>
  <c r="T14" i="5"/>
  <c r="U14" i="5"/>
  <c r="V14" i="5"/>
  <c r="H14" i="5"/>
  <c r="H7" i="5"/>
  <c r="I7" i="5"/>
  <c r="J7" i="5"/>
  <c r="L7" i="5"/>
  <c r="M7" i="5"/>
  <c r="N7" i="5"/>
  <c r="P7" i="5"/>
  <c r="Q7" i="5"/>
  <c r="R7" i="5"/>
  <c r="S7" i="5"/>
  <c r="T7" i="5"/>
  <c r="U7" i="5"/>
  <c r="V7" i="5"/>
  <c r="W7" i="5"/>
  <c r="H8" i="5"/>
  <c r="I8" i="5"/>
  <c r="J8" i="5"/>
  <c r="L8" i="5"/>
  <c r="M8" i="5"/>
  <c r="N8" i="5"/>
  <c r="P8" i="5"/>
  <c r="Q8" i="5"/>
  <c r="R8" i="5"/>
  <c r="T8" i="5"/>
  <c r="U8" i="5"/>
  <c r="V8" i="5"/>
  <c r="H9" i="5"/>
  <c r="I9" i="5"/>
  <c r="J9" i="5"/>
  <c r="K9" i="5"/>
  <c r="L9" i="5"/>
  <c r="M9" i="5"/>
  <c r="N9" i="5"/>
  <c r="P9" i="5"/>
  <c r="Q9" i="5"/>
  <c r="R9" i="5"/>
  <c r="T9" i="5"/>
  <c r="U9" i="5"/>
  <c r="V9" i="5"/>
  <c r="W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H11" i="5"/>
  <c r="I11" i="5"/>
  <c r="J11" i="5"/>
  <c r="K11" i="5"/>
  <c r="L11" i="5"/>
  <c r="M11" i="5"/>
  <c r="N11" i="5"/>
  <c r="P11" i="5"/>
  <c r="Q11" i="5"/>
  <c r="R11" i="5"/>
  <c r="T11" i="5"/>
  <c r="U11" i="5"/>
  <c r="V11" i="5"/>
  <c r="I6" i="5"/>
  <c r="J6" i="5"/>
  <c r="L6" i="5"/>
  <c r="M6" i="5"/>
  <c r="N6" i="5"/>
  <c r="O6" i="5"/>
  <c r="P6" i="5"/>
  <c r="Q6" i="5"/>
  <c r="R6" i="5"/>
  <c r="T6" i="5"/>
  <c r="U6" i="5"/>
  <c r="V6" i="5"/>
  <c r="H6" i="5"/>
  <c r="H23" i="5"/>
  <c r="I23" i="5"/>
  <c r="J23" i="5"/>
  <c r="L23" i="5"/>
  <c r="M23" i="5"/>
  <c r="N23" i="5"/>
  <c r="O23" i="5"/>
  <c r="P23" i="5"/>
  <c r="Q23" i="5"/>
  <c r="R23" i="5"/>
  <c r="T23" i="5"/>
  <c r="U23" i="5"/>
  <c r="V23" i="5"/>
  <c r="H24" i="5"/>
  <c r="I24" i="5"/>
  <c r="J24" i="5"/>
  <c r="K24" i="5"/>
  <c r="L24" i="5"/>
  <c r="M24" i="5"/>
  <c r="N24" i="5"/>
  <c r="P24" i="5"/>
  <c r="Q24" i="5"/>
  <c r="R24" i="5"/>
  <c r="T24" i="5"/>
  <c r="U24" i="5"/>
  <c r="V24" i="5"/>
  <c r="W24" i="5"/>
  <c r="H25" i="5"/>
  <c r="I25" i="5"/>
  <c r="J25" i="5"/>
  <c r="L25" i="5"/>
  <c r="M25" i="5"/>
  <c r="N25" i="5"/>
  <c r="P25" i="5"/>
  <c r="Q25" i="5"/>
  <c r="R25" i="5"/>
  <c r="T25" i="5"/>
  <c r="U25" i="5"/>
  <c r="V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H27" i="5"/>
  <c r="I27" i="5"/>
  <c r="J27" i="5"/>
  <c r="L27" i="5"/>
  <c r="M27" i="5"/>
  <c r="N27" i="5"/>
  <c r="P27" i="5"/>
  <c r="Q27" i="5"/>
  <c r="R27" i="5"/>
  <c r="S27" i="5"/>
  <c r="T27" i="5"/>
  <c r="U27" i="5"/>
  <c r="V27" i="5"/>
  <c r="I22" i="5"/>
  <c r="J22" i="5"/>
  <c r="L22" i="5"/>
  <c r="M22" i="5"/>
  <c r="N22" i="5"/>
  <c r="O22" i="5"/>
  <c r="P22" i="5"/>
  <c r="Q22" i="5"/>
  <c r="R22" i="5"/>
  <c r="T22" i="5"/>
  <c r="U22" i="5"/>
  <c r="V22" i="5"/>
  <c r="Y22" i="5"/>
  <c r="H22" i="5"/>
  <c r="Z35" i="14"/>
  <c r="W35" i="14"/>
  <c r="W33" i="5" s="1"/>
  <c r="S35" i="14"/>
  <c r="S33" i="5" s="1"/>
  <c r="O35" i="14"/>
  <c r="O33" i="5" s="1"/>
  <c r="K35" i="14"/>
  <c r="K33" i="5" s="1"/>
  <c r="Z34" i="14"/>
  <c r="W34" i="14"/>
  <c r="S34" i="14"/>
  <c r="O34" i="14"/>
  <c r="K34" i="14"/>
  <c r="Z33" i="14"/>
  <c r="W33" i="14"/>
  <c r="S33" i="14"/>
  <c r="O33" i="14"/>
  <c r="K33" i="14"/>
  <c r="Z32" i="14"/>
  <c r="W32" i="14"/>
  <c r="W31" i="5" s="1"/>
  <c r="S32" i="14"/>
  <c r="S31" i="5" s="1"/>
  <c r="O32" i="14"/>
  <c r="O31" i="5" s="1"/>
  <c r="K32" i="14"/>
  <c r="K31" i="5" s="1"/>
  <c r="Z31" i="14"/>
  <c r="W31" i="14"/>
  <c r="W30" i="5" s="1"/>
  <c r="S31" i="14"/>
  <c r="S30" i="5" s="1"/>
  <c r="O31" i="14"/>
  <c r="O30" i="5" s="1"/>
  <c r="K31" i="14"/>
  <c r="K30" i="5" s="1"/>
  <c r="Z30" i="14"/>
  <c r="W30" i="14"/>
  <c r="W32" i="5" s="1"/>
  <c r="S30" i="14"/>
  <c r="S32" i="5" s="1"/>
  <c r="O30" i="14"/>
  <c r="O32" i="5" s="1"/>
  <c r="K30" i="14"/>
  <c r="K32" i="5" s="1"/>
  <c r="Z29" i="14"/>
  <c r="W29" i="14"/>
  <c r="W41" i="5" s="1"/>
  <c r="S29" i="14"/>
  <c r="O29" i="14"/>
  <c r="K29" i="14"/>
  <c r="K41" i="5" s="1"/>
  <c r="Z28" i="14"/>
  <c r="W28" i="14"/>
  <c r="S28" i="14"/>
  <c r="S40" i="5" s="1"/>
  <c r="O28" i="14"/>
  <c r="O40" i="5" s="1"/>
  <c r="K28" i="14"/>
  <c r="K40" i="5" s="1"/>
  <c r="Z27" i="14"/>
  <c r="W27" i="14"/>
  <c r="W39" i="5" s="1"/>
  <c r="S27" i="14"/>
  <c r="S39" i="5" s="1"/>
  <c r="O27" i="14"/>
  <c r="O39" i="5" s="1"/>
  <c r="K27" i="14"/>
  <c r="K39" i="5" s="1"/>
  <c r="Z26" i="14"/>
  <c r="W26" i="14"/>
  <c r="W38" i="5" s="1"/>
  <c r="S26" i="14"/>
  <c r="S38" i="5" s="1"/>
  <c r="O26" i="14"/>
  <c r="O38" i="5" s="1"/>
  <c r="K26" i="14"/>
  <c r="K38" i="5" s="1"/>
  <c r="Z25" i="14"/>
  <c r="W25" i="14"/>
  <c r="S25" i="14"/>
  <c r="O25" i="14"/>
  <c r="K25" i="14"/>
  <c r="Z24" i="14"/>
  <c r="W24" i="14"/>
  <c r="S24" i="14"/>
  <c r="O24" i="14"/>
  <c r="K24" i="14"/>
  <c r="Z23" i="14"/>
  <c r="W23" i="14"/>
  <c r="S23" i="14"/>
  <c r="O23" i="14"/>
  <c r="K23" i="14"/>
  <c r="Z22" i="14"/>
  <c r="W22" i="14"/>
  <c r="S22" i="14"/>
  <c r="O22" i="14"/>
  <c r="K22" i="14"/>
  <c r="Z21" i="14"/>
  <c r="W21" i="14"/>
  <c r="S21" i="14"/>
  <c r="O21" i="14"/>
  <c r="K21" i="14"/>
  <c r="Z20" i="14"/>
  <c r="W20" i="14"/>
  <c r="W16" i="5" s="1"/>
  <c r="S20" i="14"/>
  <c r="S16" i="5" s="1"/>
  <c r="O20" i="14"/>
  <c r="O16" i="5" s="1"/>
  <c r="K20" i="14"/>
  <c r="K16" i="5" s="1"/>
  <c r="Z19" i="14"/>
  <c r="W19" i="14"/>
  <c r="S19" i="14"/>
  <c r="S15" i="5" s="1"/>
  <c r="O19" i="14"/>
  <c r="O15" i="5" s="1"/>
  <c r="K19" i="14"/>
  <c r="K15" i="5" s="1"/>
  <c r="Z18" i="14"/>
  <c r="W18" i="14"/>
  <c r="W14" i="5" s="1"/>
  <c r="S18" i="14"/>
  <c r="S14" i="5" s="1"/>
  <c r="O18" i="14"/>
  <c r="O14" i="5" s="1"/>
  <c r="K18" i="14"/>
  <c r="K14" i="5" s="1"/>
  <c r="Z17" i="14"/>
  <c r="W17" i="14"/>
  <c r="W11" i="5" s="1"/>
  <c r="S17" i="14"/>
  <c r="S11" i="5" s="1"/>
  <c r="O17" i="14"/>
  <c r="O11" i="5" s="1"/>
  <c r="K17" i="14"/>
  <c r="Z16" i="14"/>
  <c r="W16" i="14"/>
  <c r="W10" i="5" s="1"/>
  <c r="S16" i="14"/>
  <c r="O16" i="14"/>
  <c r="K16" i="14"/>
  <c r="Z15" i="14"/>
  <c r="W15" i="14"/>
  <c r="S15" i="14"/>
  <c r="S9" i="5" s="1"/>
  <c r="O15" i="14"/>
  <c r="O9" i="5" s="1"/>
  <c r="K15" i="14"/>
  <c r="Z14" i="14"/>
  <c r="W14" i="14"/>
  <c r="W8" i="5" s="1"/>
  <c r="S14" i="14"/>
  <c r="S8" i="5" s="1"/>
  <c r="O14" i="14"/>
  <c r="O8" i="5" s="1"/>
  <c r="K14" i="14"/>
  <c r="K8" i="5" s="1"/>
  <c r="Z13" i="14"/>
  <c r="W13" i="14"/>
  <c r="S13" i="14"/>
  <c r="O13" i="14"/>
  <c r="O7" i="5" s="1"/>
  <c r="K13" i="14"/>
  <c r="K7" i="5" s="1"/>
  <c r="Z12" i="14"/>
  <c r="W12" i="14"/>
  <c r="W6" i="5" s="1"/>
  <c r="S12" i="14"/>
  <c r="S6" i="5" s="1"/>
  <c r="O12" i="14"/>
  <c r="K12" i="14"/>
  <c r="K6" i="5" s="1"/>
  <c r="Z11" i="14"/>
  <c r="W11" i="14"/>
  <c r="W27" i="5" s="1"/>
  <c r="S11" i="14"/>
  <c r="O11" i="14"/>
  <c r="O27" i="5" s="1"/>
  <c r="K11" i="14"/>
  <c r="K27" i="5" s="1"/>
  <c r="Z10" i="14"/>
  <c r="W10" i="14"/>
  <c r="S10" i="14"/>
  <c r="O10" i="14"/>
  <c r="K10" i="14"/>
  <c r="Z9" i="14"/>
  <c r="W9" i="14"/>
  <c r="W25" i="5" s="1"/>
  <c r="S9" i="14"/>
  <c r="S25" i="5" s="1"/>
  <c r="O9" i="14"/>
  <c r="O25" i="5" s="1"/>
  <c r="K9" i="14"/>
  <c r="K25" i="5" s="1"/>
  <c r="Z8" i="14"/>
  <c r="W8" i="14"/>
  <c r="S8" i="14"/>
  <c r="S24" i="5" s="1"/>
  <c r="O8" i="14"/>
  <c r="O24" i="5" s="1"/>
  <c r="K8" i="14"/>
  <c r="Z7" i="14"/>
  <c r="W7" i="14"/>
  <c r="W23" i="5" s="1"/>
  <c r="S7" i="14"/>
  <c r="S23" i="5" s="1"/>
  <c r="O7" i="14"/>
  <c r="K7" i="14"/>
  <c r="K23" i="5" s="1"/>
  <c r="Z6" i="14"/>
  <c r="W6" i="14"/>
  <c r="W22" i="5" s="1"/>
  <c r="S6" i="14"/>
  <c r="S22" i="5" s="1"/>
  <c r="O6" i="14"/>
  <c r="K6" i="14"/>
  <c r="K22" i="5" s="1"/>
  <c r="AA13" i="13"/>
  <c r="W13" i="13"/>
  <c r="S13" i="13"/>
  <c r="O13" i="13"/>
  <c r="K13" i="13"/>
  <c r="AA12" i="13"/>
  <c r="W12" i="13"/>
  <c r="S12" i="13"/>
  <c r="O12" i="13"/>
  <c r="K12" i="13"/>
  <c r="AA11" i="13"/>
  <c r="W11" i="13"/>
  <c r="S11" i="13"/>
  <c r="O11" i="13"/>
  <c r="K11" i="13"/>
  <c r="AA10" i="13"/>
  <c r="W10" i="13"/>
  <c r="S10" i="13"/>
  <c r="O10" i="13"/>
  <c r="K10" i="13"/>
  <c r="AA9" i="13"/>
  <c r="W9" i="13"/>
  <c r="W11" i="4" s="1"/>
  <c r="S9" i="13"/>
  <c r="S11" i="4" s="1"/>
  <c r="O9" i="13"/>
  <c r="O11" i="4" s="1"/>
  <c r="K9" i="13"/>
  <c r="K11" i="4" s="1"/>
  <c r="AA8" i="13"/>
  <c r="W8" i="13"/>
  <c r="W10" i="4" s="1"/>
  <c r="S8" i="13"/>
  <c r="S10" i="4" s="1"/>
  <c r="O8" i="13"/>
  <c r="O10" i="4" s="1"/>
  <c r="K8" i="13"/>
  <c r="K10" i="4" s="1"/>
  <c r="AA7" i="13"/>
  <c r="W7" i="13"/>
  <c r="S7" i="13"/>
  <c r="O7" i="13"/>
  <c r="O9" i="4" s="1"/>
  <c r="K7" i="13"/>
  <c r="AA6" i="13"/>
  <c r="W6" i="13"/>
  <c r="W8" i="4" s="1"/>
  <c r="S6" i="13"/>
  <c r="S8" i="4" s="1"/>
  <c r="O6" i="13"/>
  <c r="O8" i="4" s="1"/>
  <c r="K6" i="13"/>
  <c r="K8" i="4" s="1"/>
  <c r="H29" i="11"/>
  <c r="I29" i="11"/>
  <c r="J29" i="11"/>
  <c r="L29" i="11"/>
  <c r="M29" i="11"/>
  <c r="N29" i="11"/>
  <c r="O29" i="11"/>
  <c r="P29" i="11"/>
  <c r="Q29" i="11"/>
  <c r="R29" i="11"/>
  <c r="T29" i="11"/>
  <c r="U29" i="11"/>
  <c r="V29" i="11"/>
  <c r="H30" i="11"/>
  <c r="I30" i="11"/>
  <c r="J30" i="11"/>
  <c r="L30" i="11"/>
  <c r="M30" i="11"/>
  <c r="N30" i="11"/>
  <c r="O30" i="11"/>
  <c r="P30" i="11"/>
  <c r="Q30" i="11"/>
  <c r="R30" i="11"/>
  <c r="T30" i="11"/>
  <c r="U30" i="11"/>
  <c r="V30" i="11"/>
  <c r="I28" i="11"/>
  <c r="J28" i="11"/>
  <c r="K28" i="11"/>
  <c r="L28" i="11"/>
  <c r="M28" i="11"/>
  <c r="N28" i="11"/>
  <c r="O28" i="11"/>
  <c r="O31" i="11" s="1"/>
  <c r="P28" i="11"/>
  <c r="Q28" i="11"/>
  <c r="R28" i="11"/>
  <c r="T28" i="11"/>
  <c r="U28" i="11"/>
  <c r="V28" i="11"/>
  <c r="H28" i="11"/>
  <c r="H19" i="11"/>
  <c r="I19" i="11"/>
  <c r="J19" i="11"/>
  <c r="L19" i="11"/>
  <c r="M19" i="11"/>
  <c r="N19" i="11"/>
  <c r="O19" i="11"/>
  <c r="P19" i="11"/>
  <c r="Q19" i="11"/>
  <c r="R19" i="11"/>
  <c r="T19" i="11"/>
  <c r="U19" i="11"/>
  <c r="V19" i="11"/>
  <c r="I18" i="11"/>
  <c r="J18" i="11"/>
  <c r="L18" i="11"/>
  <c r="M18" i="11"/>
  <c r="N18" i="11"/>
  <c r="O18" i="11"/>
  <c r="P18" i="11"/>
  <c r="Q18" i="11"/>
  <c r="R18" i="11"/>
  <c r="T18" i="11"/>
  <c r="U18" i="11"/>
  <c r="V18" i="11"/>
  <c r="H18" i="11"/>
  <c r="H24" i="11"/>
  <c r="I24" i="11"/>
  <c r="J24" i="11"/>
  <c r="L24" i="11"/>
  <c r="M24" i="11"/>
  <c r="N24" i="11"/>
  <c r="O24" i="11"/>
  <c r="P24" i="11"/>
  <c r="Q24" i="11"/>
  <c r="R24" i="11"/>
  <c r="T24" i="11"/>
  <c r="U24" i="11"/>
  <c r="V24" i="11"/>
  <c r="H25" i="11"/>
  <c r="I25" i="11"/>
  <c r="J25" i="11"/>
  <c r="L25" i="11"/>
  <c r="M25" i="11"/>
  <c r="N25" i="11"/>
  <c r="O25" i="11"/>
  <c r="P25" i="11"/>
  <c r="Q25" i="11"/>
  <c r="R25" i="11"/>
  <c r="T25" i="11"/>
  <c r="U25" i="11"/>
  <c r="V25" i="11"/>
  <c r="I23" i="11"/>
  <c r="J23" i="11"/>
  <c r="K23" i="11"/>
  <c r="L23" i="11"/>
  <c r="M23" i="11"/>
  <c r="N23" i="11"/>
  <c r="O23" i="11"/>
  <c r="P23" i="11"/>
  <c r="Q23" i="11"/>
  <c r="R23" i="11"/>
  <c r="T23" i="11"/>
  <c r="U23" i="11"/>
  <c r="V23" i="11"/>
  <c r="H23" i="11"/>
  <c r="H14" i="11"/>
  <c r="I14" i="11"/>
  <c r="J14" i="11"/>
  <c r="L14" i="11"/>
  <c r="M14" i="11"/>
  <c r="N14" i="11"/>
  <c r="O14" i="11"/>
  <c r="P14" i="11"/>
  <c r="Q14" i="11"/>
  <c r="R14" i="11"/>
  <c r="T14" i="11"/>
  <c r="U14" i="11"/>
  <c r="V14" i="11"/>
  <c r="H15" i="11"/>
  <c r="I15" i="11"/>
  <c r="J15" i="11"/>
  <c r="L15" i="11"/>
  <c r="M15" i="11"/>
  <c r="N15" i="11"/>
  <c r="O15" i="11"/>
  <c r="P15" i="11"/>
  <c r="Q15" i="11"/>
  <c r="R15" i="11"/>
  <c r="T15" i="11"/>
  <c r="U15" i="11"/>
  <c r="V15" i="11"/>
  <c r="I13" i="11"/>
  <c r="J13" i="11"/>
  <c r="L13" i="11"/>
  <c r="M13" i="11"/>
  <c r="N13" i="11"/>
  <c r="O13" i="11"/>
  <c r="P13" i="11"/>
  <c r="Q13" i="11"/>
  <c r="R13" i="11"/>
  <c r="T13" i="11"/>
  <c r="U13" i="11"/>
  <c r="V13" i="11"/>
  <c r="H13" i="11"/>
  <c r="H9" i="11"/>
  <c r="I9" i="11"/>
  <c r="J9" i="11"/>
  <c r="L9" i="11"/>
  <c r="M9" i="11"/>
  <c r="N9" i="11"/>
  <c r="O9" i="11"/>
  <c r="P9" i="11"/>
  <c r="Q9" i="11"/>
  <c r="R9" i="11"/>
  <c r="T9" i="11"/>
  <c r="U9" i="11"/>
  <c r="V9" i="11"/>
  <c r="I8" i="11"/>
  <c r="J8" i="11"/>
  <c r="L8" i="11"/>
  <c r="M8" i="11"/>
  <c r="N8" i="11"/>
  <c r="O8" i="11"/>
  <c r="O11" i="11" s="1"/>
  <c r="P8" i="11"/>
  <c r="Q8" i="11"/>
  <c r="R8" i="11"/>
  <c r="T8" i="11"/>
  <c r="U8" i="11"/>
  <c r="V8" i="11"/>
  <c r="H8" i="11"/>
  <c r="I20" i="11"/>
  <c r="J20" i="11"/>
  <c r="L20" i="11"/>
  <c r="M20" i="11"/>
  <c r="N20" i="11"/>
  <c r="O20" i="11"/>
  <c r="P20" i="11"/>
  <c r="Q20" i="11"/>
  <c r="R20" i="11"/>
  <c r="T20" i="11"/>
  <c r="U20" i="11"/>
  <c r="V20" i="11"/>
  <c r="H20" i="11"/>
  <c r="AA31" i="11"/>
  <c r="AA30" i="11"/>
  <c r="AA29" i="11"/>
  <c r="AA28" i="11"/>
  <c r="AA27" i="11"/>
  <c r="AA26" i="11"/>
  <c r="AA25" i="11"/>
  <c r="AA24" i="11"/>
  <c r="AA23" i="11"/>
  <c r="AA22" i="11"/>
  <c r="AA21" i="11"/>
  <c r="AA20" i="11"/>
  <c r="AA19" i="11"/>
  <c r="AA18" i="11"/>
  <c r="AA17" i="11"/>
  <c r="AA16" i="11"/>
  <c r="AA15" i="11"/>
  <c r="AA14" i="11"/>
  <c r="AA13" i="11"/>
  <c r="AA12" i="11"/>
  <c r="AA11" i="11"/>
  <c r="AA10" i="11"/>
  <c r="W10" i="11"/>
  <c r="S10" i="11"/>
  <c r="O10" i="11"/>
  <c r="K10" i="11"/>
  <c r="AA9" i="11"/>
  <c r="AA8" i="11"/>
  <c r="AA7" i="11"/>
  <c r="AA41" i="10"/>
  <c r="AA40" i="10"/>
  <c r="AA39" i="10"/>
  <c r="AA38" i="10"/>
  <c r="AA37" i="10"/>
  <c r="AA36" i="10"/>
  <c r="AA35" i="10"/>
  <c r="W40" i="10"/>
  <c r="S40" i="10"/>
  <c r="O40" i="10"/>
  <c r="K40" i="10"/>
  <c r="AA34" i="10"/>
  <c r="W39" i="10"/>
  <c r="S39" i="10"/>
  <c r="O39" i="10"/>
  <c r="K39" i="10"/>
  <c r="AA33" i="10"/>
  <c r="AA32" i="10"/>
  <c r="AA31" i="10"/>
  <c r="AA30" i="10"/>
  <c r="AA29" i="10"/>
  <c r="AA28" i="10"/>
  <c r="AA27" i="10"/>
  <c r="AA26" i="10"/>
  <c r="AA25" i="10"/>
  <c r="AA23" i="10"/>
  <c r="AA22" i="10"/>
  <c r="AA21" i="10"/>
  <c r="AA20" i="10"/>
  <c r="AA19" i="10"/>
  <c r="AA17" i="10"/>
  <c r="AA16" i="10"/>
  <c r="AA15" i="10"/>
  <c r="AA14" i="10"/>
  <c r="AA12" i="10"/>
  <c r="AA11" i="10"/>
  <c r="AA10" i="10"/>
  <c r="AA8" i="10"/>
  <c r="AA7" i="10"/>
  <c r="AA30" i="7"/>
  <c r="AA29" i="7"/>
  <c r="W13" i="7"/>
  <c r="S13" i="7"/>
  <c r="O13" i="7"/>
  <c r="K13" i="7"/>
  <c r="AA28" i="7"/>
  <c r="W12" i="7"/>
  <c r="S12" i="7"/>
  <c r="O12" i="7"/>
  <c r="K12" i="7"/>
  <c r="AA27" i="7"/>
  <c r="W11" i="7"/>
  <c r="S11" i="7"/>
  <c r="O11" i="7"/>
  <c r="K11" i="7"/>
  <c r="AA26" i="7"/>
  <c r="AA25" i="7"/>
  <c r="AA24" i="7"/>
  <c r="AA23" i="7"/>
  <c r="AA22" i="7"/>
  <c r="AA21" i="7"/>
  <c r="W21" i="7"/>
  <c r="S21" i="7"/>
  <c r="O21" i="7"/>
  <c r="K21" i="7"/>
  <c r="AA20" i="7"/>
  <c r="W20" i="7"/>
  <c r="S20" i="7"/>
  <c r="O20" i="7"/>
  <c r="K20" i="7"/>
  <c r="AA19" i="7"/>
  <c r="W19" i="7"/>
  <c r="S19" i="7"/>
  <c r="O19" i="7"/>
  <c r="K19" i="7"/>
  <c r="AA18" i="7"/>
  <c r="AA17" i="7"/>
  <c r="AA16" i="7"/>
  <c r="AA15" i="7"/>
  <c r="AA14" i="7"/>
  <c r="AA13" i="7"/>
  <c r="W29" i="7"/>
  <c r="S29" i="7"/>
  <c r="O29" i="7"/>
  <c r="K29" i="7"/>
  <c r="AA12" i="7"/>
  <c r="W28" i="7"/>
  <c r="S28" i="7"/>
  <c r="O28" i="7"/>
  <c r="K28" i="7"/>
  <c r="AA11" i="7"/>
  <c r="W27" i="7"/>
  <c r="S27" i="7"/>
  <c r="O27" i="7"/>
  <c r="K27" i="7"/>
  <c r="AA10" i="7"/>
  <c r="AA9" i="7"/>
  <c r="AA8" i="7"/>
  <c r="AA7" i="7"/>
  <c r="W45" i="6"/>
  <c r="S45" i="6"/>
  <c r="O45" i="6"/>
  <c r="K45" i="6"/>
  <c r="W44" i="6"/>
  <c r="S44" i="6"/>
  <c r="O44" i="6"/>
  <c r="K44" i="6"/>
  <c r="W43" i="6"/>
  <c r="S43" i="6"/>
  <c r="O43" i="6"/>
  <c r="K43" i="6"/>
  <c r="AA46" i="6"/>
  <c r="AA45" i="6"/>
  <c r="AA44" i="6"/>
  <c r="AA43" i="6"/>
  <c r="AA42" i="6"/>
  <c r="AA41" i="6"/>
  <c r="AA40" i="6"/>
  <c r="AA39" i="6"/>
  <c r="AA38" i="6"/>
  <c r="AA37" i="6"/>
  <c r="W37" i="6"/>
  <c r="S37" i="6"/>
  <c r="O37" i="6"/>
  <c r="K37" i="6"/>
  <c r="X37" i="6" s="1"/>
  <c r="AA36" i="6"/>
  <c r="W36" i="6"/>
  <c r="S36" i="6"/>
  <c r="O36" i="6"/>
  <c r="K36" i="6"/>
  <c r="AA35" i="6"/>
  <c r="W35" i="6"/>
  <c r="S35" i="6"/>
  <c r="O35" i="6"/>
  <c r="K35" i="6"/>
  <c r="AA34" i="6"/>
  <c r="AA33" i="6"/>
  <c r="AA32" i="6"/>
  <c r="AA31" i="6"/>
  <c r="AA30" i="6"/>
  <c r="AA29" i="6"/>
  <c r="W21" i="6"/>
  <c r="S21" i="6"/>
  <c r="O21" i="6"/>
  <c r="K21" i="6"/>
  <c r="X21" i="6" s="1"/>
  <c r="AA28" i="6"/>
  <c r="W20" i="6"/>
  <c r="S20" i="6"/>
  <c r="O20" i="6"/>
  <c r="K20" i="6"/>
  <c r="AA27" i="6"/>
  <c r="AA26" i="6"/>
  <c r="AA25" i="6"/>
  <c r="AA24" i="6"/>
  <c r="AA23" i="6"/>
  <c r="AA22" i="6"/>
  <c r="AA21" i="6"/>
  <c r="W13" i="6"/>
  <c r="S13" i="6"/>
  <c r="O13" i="6"/>
  <c r="K13" i="6"/>
  <c r="X13" i="6" s="1"/>
  <c r="AA20" i="6"/>
  <c r="W12" i="6"/>
  <c r="S12" i="6"/>
  <c r="O12" i="6"/>
  <c r="K12" i="6"/>
  <c r="AA19" i="6"/>
  <c r="AA18" i="6"/>
  <c r="AA17" i="6"/>
  <c r="AA16" i="6"/>
  <c r="AA15" i="6"/>
  <c r="AA14" i="6"/>
  <c r="AA13" i="6"/>
  <c r="W29" i="6"/>
  <c r="S29" i="6"/>
  <c r="O29" i="6"/>
  <c r="K29" i="6"/>
  <c r="AA12" i="6"/>
  <c r="W28" i="6"/>
  <c r="S28" i="6"/>
  <c r="O28" i="6"/>
  <c r="K28" i="6"/>
  <c r="AA11" i="6"/>
  <c r="AA10" i="6"/>
  <c r="AA9" i="6"/>
  <c r="AA8" i="6"/>
  <c r="AA7" i="6"/>
  <c r="W34" i="5"/>
  <c r="S34" i="5"/>
  <c r="O34" i="5"/>
  <c r="K34" i="5"/>
  <c r="AA43" i="5"/>
  <c r="AA42" i="5"/>
  <c r="W43" i="5"/>
  <c r="S43" i="5"/>
  <c r="O43" i="5"/>
  <c r="K43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W19" i="5"/>
  <c r="S19" i="5"/>
  <c r="O19" i="5"/>
  <c r="K19" i="5"/>
  <c r="AA26" i="5"/>
  <c r="W18" i="5"/>
  <c r="S18" i="5"/>
  <c r="O18" i="5"/>
  <c r="K18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14" i="4"/>
  <c r="AA13" i="4"/>
  <c r="W13" i="4"/>
  <c r="S13" i="4"/>
  <c r="O13" i="4"/>
  <c r="K13" i="4"/>
  <c r="AA12" i="4"/>
  <c r="W12" i="4"/>
  <c r="S12" i="4"/>
  <c r="O12" i="4"/>
  <c r="K12" i="4"/>
  <c r="AA11" i="4"/>
  <c r="AA10" i="4"/>
  <c r="AA9" i="4"/>
  <c r="AA8" i="4"/>
  <c r="AA7" i="4"/>
  <c r="AA14" i="3"/>
  <c r="AA13" i="3"/>
  <c r="W13" i="3"/>
  <c r="S13" i="3"/>
  <c r="O13" i="3"/>
  <c r="K13" i="3"/>
  <c r="X13" i="3" s="1"/>
  <c r="AA12" i="3"/>
  <c r="W12" i="3"/>
  <c r="S12" i="3"/>
  <c r="O12" i="3"/>
  <c r="K12" i="3"/>
  <c r="X12" i="3" s="1"/>
  <c r="AA11" i="3"/>
  <c r="AA10" i="3"/>
  <c r="AA9" i="3"/>
  <c r="AA8" i="3"/>
  <c r="AA7" i="3"/>
  <c r="AA23" i="2"/>
  <c r="W23" i="2"/>
  <c r="W30" i="11" s="1"/>
  <c r="S23" i="2"/>
  <c r="S30" i="11" s="1"/>
  <c r="O23" i="2"/>
  <c r="K23" i="2"/>
  <c r="K30" i="11" s="1"/>
  <c r="AA22" i="2"/>
  <c r="W22" i="2"/>
  <c r="W29" i="11" s="1"/>
  <c r="S22" i="2"/>
  <c r="S29" i="11" s="1"/>
  <c r="O22" i="2"/>
  <c r="K22" i="2"/>
  <c r="K29" i="11" s="1"/>
  <c r="AA21" i="2"/>
  <c r="W21" i="2"/>
  <c r="W28" i="11" s="1"/>
  <c r="S21" i="2"/>
  <c r="S28" i="11" s="1"/>
  <c r="O21" i="2"/>
  <c r="K21" i="2"/>
  <c r="AA20" i="2"/>
  <c r="W20" i="2"/>
  <c r="W19" i="11" s="1"/>
  <c r="S20" i="2"/>
  <c r="S19" i="11" s="1"/>
  <c r="O20" i="2"/>
  <c r="K20" i="2"/>
  <c r="K19" i="11" s="1"/>
  <c r="AA19" i="2"/>
  <c r="W19" i="2"/>
  <c r="W18" i="11" s="1"/>
  <c r="S19" i="2"/>
  <c r="S18" i="11" s="1"/>
  <c r="O19" i="2"/>
  <c r="K19" i="2"/>
  <c r="K18" i="11" s="1"/>
  <c r="AA18" i="2"/>
  <c r="W18" i="2"/>
  <c r="S18" i="2"/>
  <c r="O18" i="2"/>
  <c r="K18" i="2"/>
  <c r="AA17" i="2"/>
  <c r="W17" i="2"/>
  <c r="S17" i="2"/>
  <c r="O17" i="2"/>
  <c r="K17" i="2"/>
  <c r="AA16" i="2"/>
  <c r="W16" i="2"/>
  <c r="S16" i="2"/>
  <c r="O16" i="2"/>
  <c r="K16" i="2"/>
  <c r="AA15" i="2"/>
  <c r="W15" i="2"/>
  <c r="W25" i="11" s="1"/>
  <c r="S15" i="2"/>
  <c r="S25" i="11" s="1"/>
  <c r="O15" i="2"/>
  <c r="K15" i="2"/>
  <c r="K25" i="11" s="1"/>
  <c r="AA14" i="2"/>
  <c r="W14" i="2"/>
  <c r="W24" i="11" s="1"/>
  <c r="S14" i="2"/>
  <c r="S24" i="11" s="1"/>
  <c r="O14" i="2"/>
  <c r="K14" i="2"/>
  <c r="K24" i="11" s="1"/>
  <c r="AA13" i="2"/>
  <c r="W13" i="2"/>
  <c r="W23" i="11" s="1"/>
  <c r="S13" i="2"/>
  <c r="S23" i="11" s="1"/>
  <c r="O13" i="2"/>
  <c r="K13" i="2"/>
  <c r="AA12" i="2"/>
  <c r="W12" i="2"/>
  <c r="W15" i="11" s="1"/>
  <c r="S12" i="2"/>
  <c r="S15" i="11" s="1"/>
  <c r="O12" i="2"/>
  <c r="K12" i="2"/>
  <c r="K15" i="11" s="1"/>
  <c r="AA11" i="2"/>
  <c r="W11" i="2"/>
  <c r="W14" i="11" s="1"/>
  <c r="S11" i="2"/>
  <c r="S14" i="11" s="1"/>
  <c r="O11" i="2"/>
  <c r="K11" i="2"/>
  <c r="K14" i="11" s="1"/>
  <c r="AA10" i="2"/>
  <c r="W10" i="2"/>
  <c r="W13" i="11" s="1"/>
  <c r="S10" i="2"/>
  <c r="S13" i="11" s="1"/>
  <c r="O10" i="2"/>
  <c r="K10" i="2"/>
  <c r="K13" i="11" s="1"/>
  <c r="AA9" i="2"/>
  <c r="W9" i="2"/>
  <c r="W9" i="11" s="1"/>
  <c r="S9" i="2"/>
  <c r="S9" i="11" s="1"/>
  <c r="O9" i="2"/>
  <c r="K9" i="2"/>
  <c r="K9" i="11" s="1"/>
  <c r="AA8" i="2"/>
  <c r="W8" i="2"/>
  <c r="W8" i="11" s="1"/>
  <c r="S8" i="2"/>
  <c r="S8" i="11" s="1"/>
  <c r="O8" i="2"/>
  <c r="K8" i="2"/>
  <c r="K8" i="11" s="1"/>
  <c r="AA7" i="2"/>
  <c r="W7" i="2"/>
  <c r="W20" i="11" s="1"/>
  <c r="S7" i="2"/>
  <c r="S20" i="11" s="1"/>
  <c r="O7" i="2"/>
  <c r="K7" i="2"/>
  <c r="K20" i="11" s="1"/>
  <c r="W18" i="1"/>
  <c r="W30" i="10" s="1"/>
  <c r="S18" i="1"/>
  <c r="O18" i="1"/>
  <c r="K18" i="1"/>
  <c r="W25" i="1"/>
  <c r="W29" i="10" s="1"/>
  <c r="S25" i="1"/>
  <c r="S29" i="10" s="1"/>
  <c r="O25" i="1"/>
  <c r="O29" i="10" s="1"/>
  <c r="K25" i="1"/>
  <c r="K29" i="10" s="1"/>
  <c r="W24" i="1"/>
  <c r="S24" i="1"/>
  <c r="S28" i="10" s="1"/>
  <c r="O24" i="1"/>
  <c r="O28" i="10" s="1"/>
  <c r="K24" i="1"/>
  <c r="K28" i="10" s="1"/>
  <c r="W15" i="1"/>
  <c r="S15" i="1"/>
  <c r="O15" i="1"/>
  <c r="K15" i="1"/>
  <c r="W23" i="1"/>
  <c r="S23" i="1"/>
  <c r="O23" i="1"/>
  <c r="K23" i="1"/>
  <c r="W17" i="1"/>
  <c r="S17" i="1"/>
  <c r="O17" i="1"/>
  <c r="K17" i="1"/>
  <c r="W21" i="1"/>
  <c r="W38" i="10" s="1"/>
  <c r="S21" i="1"/>
  <c r="S38" i="10" s="1"/>
  <c r="O21" i="1"/>
  <c r="O38" i="10" s="1"/>
  <c r="K21" i="1"/>
  <c r="K38" i="10" s="1"/>
  <c r="W13" i="1"/>
  <c r="W20" i="10" s="1"/>
  <c r="S13" i="1"/>
  <c r="O13" i="1"/>
  <c r="K13" i="1"/>
  <c r="W14" i="1"/>
  <c r="W19" i="10" s="1"/>
  <c r="S14" i="1"/>
  <c r="S19" i="10" s="1"/>
  <c r="O14" i="1"/>
  <c r="O19" i="10" s="1"/>
  <c r="K14" i="1"/>
  <c r="K19" i="10" s="1"/>
  <c r="W9" i="1"/>
  <c r="W18" i="10" s="1"/>
  <c r="S9" i="1"/>
  <c r="S18" i="10" s="1"/>
  <c r="O9" i="1"/>
  <c r="O18" i="10" s="1"/>
  <c r="K9" i="1"/>
  <c r="K18" i="10" s="1"/>
  <c r="W10" i="1"/>
  <c r="S10" i="1"/>
  <c r="S10" i="10" s="1"/>
  <c r="O10" i="1"/>
  <c r="O10" i="10" s="1"/>
  <c r="K10" i="1"/>
  <c r="K10" i="10" s="1"/>
  <c r="W16" i="1"/>
  <c r="W9" i="10" s="1"/>
  <c r="S16" i="1"/>
  <c r="O16" i="1"/>
  <c r="K16" i="1"/>
  <c r="W11" i="1"/>
  <c r="W8" i="10" s="1"/>
  <c r="S11" i="1"/>
  <c r="S8" i="10" s="1"/>
  <c r="O11" i="1"/>
  <c r="O8" i="10" s="1"/>
  <c r="K11" i="1"/>
  <c r="K8" i="10" s="1"/>
  <c r="W7" i="1"/>
  <c r="S7" i="1"/>
  <c r="O7" i="1"/>
  <c r="K7" i="1"/>
  <c r="W22" i="1"/>
  <c r="W15" i="10" s="1"/>
  <c r="S22" i="1"/>
  <c r="S15" i="10" s="1"/>
  <c r="O22" i="1"/>
  <c r="O15" i="10" s="1"/>
  <c r="K22" i="1"/>
  <c r="K15" i="10" s="1"/>
  <c r="W20" i="1"/>
  <c r="W14" i="10" s="1"/>
  <c r="S20" i="1"/>
  <c r="O20" i="1"/>
  <c r="K20" i="1"/>
  <c r="W12" i="1"/>
  <c r="S12" i="1"/>
  <c r="O12" i="1"/>
  <c r="K12" i="1"/>
  <c r="W8" i="1"/>
  <c r="W25" i="10" s="1"/>
  <c r="S8" i="1"/>
  <c r="S25" i="10" s="1"/>
  <c r="O8" i="1"/>
  <c r="O25" i="10" s="1"/>
  <c r="K8" i="1"/>
  <c r="K25" i="10" s="1"/>
  <c r="W19" i="1"/>
  <c r="S19" i="1"/>
  <c r="O19" i="1"/>
  <c r="O23" i="10" s="1"/>
  <c r="K19" i="1"/>
  <c r="K14" i="3" l="1"/>
  <c r="O14" i="3"/>
  <c r="W14" i="3"/>
  <c r="O14" i="4"/>
  <c r="X12" i="4"/>
  <c r="X8" i="17"/>
  <c r="X9" i="3" s="1"/>
  <c r="X9" i="17"/>
  <c r="X10" i="3" s="1"/>
  <c r="X10" i="17"/>
  <c r="X11" i="3" s="1"/>
  <c r="X7" i="17"/>
  <c r="X8" i="3" s="1"/>
  <c r="S35" i="5"/>
  <c r="X18" i="5"/>
  <c r="X43" i="5"/>
  <c r="S20" i="5"/>
  <c r="S28" i="5"/>
  <c r="O44" i="5"/>
  <c r="O35" i="5"/>
  <c r="K44" i="5"/>
  <c r="K35" i="5"/>
  <c r="X36" i="14"/>
  <c r="X17" i="5" s="1"/>
  <c r="K20" i="5"/>
  <c r="W12" i="5"/>
  <c r="K28" i="5"/>
  <c r="W44" i="5"/>
  <c r="W35" i="5"/>
  <c r="S12" i="5"/>
  <c r="X45" i="6"/>
  <c r="X35" i="6"/>
  <c r="X43" i="6"/>
  <c r="X28" i="6"/>
  <c r="X44" i="6"/>
  <c r="O8" i="7"/>
  <c r="O18" i="7"/>
  <c r="O9" i="7"/>
  <c r="O10" i="7"/>
  <c r="O14" i="7" s="1"/>
  <c r="O22" i="7" s="1"/>
  <c r="W8" i="7"/>
  <c r="W9" i="7"/>
  <c r="W10" i="7"/>
  <c r="K18" i="7"/>
  <c r="K8" i="7"/>
  <c r="K9" i="7"/>
  <c r="K10" i="7"/>
  <c r="K17" i="7"/>
  <c r="S18" i="7"/>
  <c r="S8" i="7"/>
  <c r="S9" i="7"/>
  <c r="S10" i="7"/>
  <c r="S14" i="7" s="1"/>
  <c r="S30" i="7" s="1"/>
  <c r="W18" i="7"/>
  <c r="W22" i="7" s="1"/>
  <c r="W14" i="6"/>
  <c r="W22" i="6" s="1"/>
  <c r="O14" i="6"/>
  <c r="O38" i="6" s="1"/>
  <c r="X25" i="16"/>
  <c r="X29" i="16"/>
  <c r="X10" i="16"/>
  <c r="X27" i="6" s="1"/>
  <c r="X14" i="16"/>
  <c r="X11" i="6" s="1"/>
  <c r="X18" i="16"/>
  <c r="X19" i="6" s="1"/>
  <c r="X15" i="16"/>
  <c r="X16" i="6" s="1"/>
  <c r="X19" i="16"/>
  <c r="X32" i="6" s="1"/>
  <c r="X22" i="16"/>
  <c r="X7" i="16"/>
  <c r="X24" i="6" s="1"/>
  <c r="X26" i="16"/>
  <c r="X40" i="6" s="1"/>
  <c r="X8" i="16"/>
  <c r="X25" i="6" s="1"/>
  <c r="X12" i="16"/>
  <c r="X9" i="6" s="1"/>
  <c r="X16" i="16"/>
  <c r="X17" i="6" s="1"/>
  <c r="X23" i="16"/>
  <c r="X27" i="16"/>
  <c r="X41" i="6" s="1"/>
  <c r="X11" i="16"/>
  <c r="X8" i="6" s="1"/>
  <c r="X9" i="16"/>
  <c r="X26" i="6" s="1"/>
  <c r="X13" i="16"/>
  <c r="X10" i="6" s="1"/>
  <c r="X17" i="16"/>
  <c r="X18" i="6" s="1"/>
  <c r="X21" i="16"/>
  <c r="X34" i="6" s="1"/>
  <c r="X24" i="16"/>
  <c r="X28" i="16"/>
  <c r="X42" i="6" s="1"/>
  <c r="X20" i="16"/>
  <c r="X33" i="6" s="1"/>
  <c r="X29" i="7"/>
  <c r="X21" i="7"/>
  <c r="X13" i="7"/>
  <c r="O26" i="11"/>
  <c r="O21" i="11"/>
  <c r="O16" i="11"/>
  <c r="S26" i="11"/>
  <c r="S16" i="11"/>
  <c r="S11" i="11"/>
  <c r="S31" i="11"/>
  <c r="S21" i="11"/>
  <c r="X27" i="7"/>
  <c r="X19" i="7"/>
  <c r="X11" i="7"/>
  <c r="X28" i="7"/>
  <c r="X20" i="7"/>
  <c r="X12" i="7"/>
  <c r="K31" i="11"/>
  <c r="K21" i="11"/>
  <c r="W10" i="10"/>
  <c r="W28" i="10"/>
  <c r="W31" i="10" s="1"/>
  <c r="W23" i="10"/>
  <c r="S23" i="10"/>
  <c r="K23" i="10"/>
  <c r="W35" i="10"/>
  <c r="W36" i="10" s="1"/>
  <c r="O36" i="10"/>
  <c r="W13" i="10"/>
  <c r="S13" i="10"/>
  <c r="O13" i="10"/>
  <c r="K13" i="10"/>
  <c r="S21" i="10"/>
  <c r="K21" i="10"/>
  <c r="W11" i="10"/>
  <c r="K11" i="10"/>
  <c r="S11" i="10"/>
  <c r="W21" i="10"/>
  <c r="W31" i="11"/>
  <c r="W21" i="11"/>
  <c r="W16" i="10"/>
  <c r="S16" i="10"/>
  <c r="K16" i="10"/>
  <c r="S31" i="10"/>
  <c r="K31" i="10"/>
  <c r="O31" i="10"/>
  <c r="K26" i="11"/>
  <c r="K16" i="11"/>
  <c r="K11" i="11"/>
  <c r="W26" i="11"/>
  <c r="W16" i="11"/>
  <c r="W11" i="11"/>
  <c r="X8" i="15"/>
  <c r="X25" i="7" s="1"/>
  <c r="X11" i="15"/>
  <c r="X14" i="15"/>
  <c r="X7" i="15"/>
  <c r="X13" i="15"/>
  <c r="X12" i="15"/>
  <c r="X15" i="15"/>
  <c r="X9" i="15"/>
  <c r="X26" i="7" s="1"/>
  <c r="X10" i="15"/>
  <c r="X34" i="14"/>
  <c r="X29" i="14"/>
  <c r="X41" i="5" s="1"/>
  <c r="X24" i="14"/>
  <c r="X15" i="14"/>
  <c r="X9" i="5" s="1"/>
  <c r="X9" i="14"/>
  <c r="X25" i="5" s="1"/>
  <c r="X6" i="14"/>
  <c r="X22" i="5" s="1"/>
  <c r="X10" i="14"/>
  <c r="X12" i="14"/>
  <c r="X6" i="5" s="1"/>
  <c r="X16" i="14"/>
  <c r="X10" i="5" s="1"/>
  <c r="X18" i="14"/>
  <c r="X14" i="5" s="1"/>
  <c r="X25" i="14"/>
  <c r="X30" i="14"/>
  <c r="X31" i="14"/>
  <c r="X30" i="5" s="1"/>
  <c r="X35" i="14"/>
  <c r="X33" i="5" s="1"/>
  <c r="X7" i="14"/>
  <c r="X23" i="5" s="1"/>
  <c r="X11" i="14"/>
  <c r="X27" i="5" s="1"/>
  <c r="X13" i="14"/>
  <c r="X7" i="5" s="1"/>
  <c r="X17" i="14"/>
  <c r="X11" i="5" s="1"/>
  <c r="X19" i="14"/>
  <c r="X15" i="5" s="1"/>
  <c r="X22" i="14"/>
  <c r="X27" i="14"/>
  <c r="X39" i="5" s="1"/>
  <c r="X32" i="14"/>
  <c r="X31" i="5" s="1"/>
  <c r="X8" i="14"/>
  <c r="X24" i="5" s="1"/>
  <c r="X20" i="14"/>
  <c r="X16" i="5" s="1"/>
  <c r="X23" i="14"/>
  <c r="X28" i="14"/>
  <c r="X40" i="5" s="1"/>
  <c r="X26" i="14"/>
  <c r="X38" i="5" s="1"/>
  <c r="X21" i="14"/>
  <c r="X33" i="14"/>
  <c r="X14" i="14"/>
  <c r="X8" i="5" s="1"/>
  <c r="W14" i="4"/>
  <c r="X9" i="13"/>
  <c r="X11" i="4" s="1"/>
  <c r="X13" i="13"/>
  <c r="X10" i="13"/>
  <c r="X7" i="13"/>
  <c r="X9" i="4" s="1"/>
  <c r="X11" i="13"/>
  <c r="Z8" i="13"/>
  <c r="X8" i="13"/>
  <c r="X10" i="4" s="1"/>
  <c r="Z6" i="13"/>
  <c r="Z7" i="13"/>
  <c r="X6" i="13"/>
  <c r="X8" i="4" s="1"/>
  <c r="X12" i="13"/>
  <c r="X39" i="10"/>
  <c r="X40" i="10"/>
  <c r="O41" i="10"/>
  <c r="O21" i="10"/>
  <c r="W41" i="10"/>
  <c r="S41" i="10"/>
  <c r="K41" i="10"/>
  <c r="S36" i="10"/>
  <c r="W26" i="10"/>
  <c r="X10" i="11"/>
  <c r="S26" i="10"/>
  <c r="X23" i="2"/>
  <c r="X30" i="11" s="1"/>
  <c r="X7" i="2"/>
  <c r="X20" i="11" s="1"/>
  <c r="X15" i="2"/>
  <c r="X25" i="11" s="1"/>
  <c r="X11" i="2"/>
  <c r="X14" i="11" s="1"/>
  <c r="X8" i="2"/>
  <c r="X8" i="11" s="1"/>
  <c r="X12" i="2"/>
  <c r="X15" i="11" s="1"/>
  <c r="X13" i="2"/>
  <c r="X23" i="11" s="1"/>
  <c r="X9" i="2"/>
  <c r="X9" i="11" s="1"/>
  <c r="X14" i="2"/>
  <c r="X24" i="11" s="1"/>
  <c r="O11" i="10"/>
  <c r="K36" i="10"/>
  <c r="X11" i="1"/>
  <c r="X21" i="1"/>
  <c r="X38" i="10" s="1"/>
  <c r="X7" i="1"/>
  <c r="X35" i="10" s="1"/>
  <c r="X13" i="1"/>
  <c r="X20" i="1"/>
  <c r="X14" i="10" s="1"/>
  <c r="X16" i="1"/>
  <c r="X25" i="1"/>
  <c r="X10" i="1"/>
  <c r="X9" i="1"/>
  <c r="X14" i="1"/>
  <c r="X23" i="1"/>
  <c r="X18" i="1"/>
  <c r="X24" i="1"/>
  <c r="X15" i="1"/>
  <c r="X17" i="1"/>
  <c r="X8" i="1"/>
  <c r="X22" i="1"/>
  <c r="X15" i="10" s="1"/>
  <c r="X12" i="1"/>
  <c r="X16" i="2"/>
  <c r="X21" i="2"/>
  <c r="X28" i="11" s="1"/>
  <c r="K14" i="4"/>
  <c r="X19" i="1"/>
  <c r="X10" i="2"/>
  <c r="X13" i="11" s="1"/>
  <c r="X36" i="6"/>
  <c r="X17" i="2"/>
  <c r="X20" i="2"/>
  <c r="X19" i="11" s="1"/>
  <c r="X22" i="2"/>
  <c r="X29" i="11" s="1"/>
  <c r="S14" i="3"/>
  <c r="X14" i="3" s="1"/>
  <c r="S14" i="4"/>
  <c r="X13" i="4"/>
  <c r="O28" i="5"/>
  <c r="W20" i="5"/>
  <c r="K14" i="6"/>
  <c r="K30" i="6" s="1"/>
  <c r="K30" i="7"/>
  <c r="X18" i="2"/>
  <c r="X19" i="2"/>
  <c r="X18" i="11" s="1"/>
  <c r="W28" i="5"/>
  <c r="O12" i="5"/>
  <c r="S44" i="5"/>
  <c r="X34" i="5"/>
  <c r="X29" i="6"/>
  <c r="O22" i="6"/>
  <c r="X20" i="6"/>
  <c r="K12" i="5"/>
  <c r="O20" i="5"/>
  <c r="X19" i="5"/>
  <c r="S14" i="6"/>
  <c r="S46" i="6" s="1"/>
  <c r="X12" i="6"/>
  <c r="X14" i="4" l="1"/>
  <c r="X20" i="5"/>
  <c r="Z15" i="5" s="1"/>
  <c r="X35" i="5"/>
  <c r="Z37" i="5" s="1"/>
  <c r="X28" i="5"/>
  <c r="Z26" i="5" s="1"/>
  <c r="X32" i="5"/>
  <c r="X44" i="5"/>
  <c r="Z36" i="5" s="1"/>
  <c r="X12" i="5"/>
  <c r="Z8" i="5" s="1"/>
  <c r="K22" i="6"/>
  <c r="K46" i="6"/>
  <c r="K38" i="6"/>
  <c r="S30" i="6"/>
  <c r="S22" i="6"/>
  <c r="S38" i="6"/>
  <c r="O30" i="6"/>
  <c r="W46" i="6"/>
  <c r="W30" i="6"/>
  <c r="W38" i="6"/>
  <c r="O46" i="6"/>
  <c r="K14" i="7"/>
  <c r="W14" i="7"/>
  <c r="W30" i="7" s="1"/>
  <c r="O30" i="7"/>
  <c r="X30" i="7" s="1"/>
  <c r="Z29" i="7" s="1"/>
  <c r="S22" i="7"/>
  <c r="X22" i="7" s="1"/>
  <c r="Z15" i="7" s="1"/>
  <c r="K22" i="7"/>
  <c r="X18" i="7"/>
  <c r="X17" i="7"/>
  <c r="X16" i="7"/>
  <c r="X8" i="7"/>
  <c r="X24" i="7"/>
  <c r="X10" i="7"/>
  <c r="X9" i="7"/>
  <c r="X22" i="6"/>
  <c r="Z15" i="6" s="1"/>
  <c r="X31" i="11"/>
  <c r="X14" i="7"/>
  <c r="Z12" i="7" s="1"/>
  <c r="X23" i="10"/>
  <c r="X28" i="10"/>
  <c r="X18" i="10"/>
  <c r="X8" i="10"/>
  <c r="X19" i="10"/>
  <c r="X25" i="10"/>
  <c r="X13" i="10"/>
  <c r="X30" i="10"/>
  <c r="X10" i="10"/>
  <c r="X20" i="10"/>
  <c r="X9" i="10"/>
  <c r="X29" i="10"/>
  <c r="X26" i="11"/>
  <c r="Z22" i="11" s="1"/>
  <c r="Z9" i="13"/>
  <c r="Z11" i="13"/>
  <c r="Z12" i="13"/>
  <c r="Z13" i="13"/>
  <c r="Z10" i="13"/>
  <c r="K26" i="10"/>
  <c r="X41" i="10"/>
  <c r="Z41" i="10" s="1"/>
  <c r="O16" i="10"/>
  <c r="X16" i="10" s="1"/>
  <c r="Z8" i="10" s="1"/>
  <c r="O26" i="10"/>
  <c r="X21" i="10"/>
  <c r="Z19" i="10" s="1"/>
  <c r="X36" i="10"/>
  <c r="Z36" i="10" s="1"/>
  <c r="X31" i="10"/>
  <c r="Z25" i="10" s="1"/>
  <c r="X21" i="11"/>
  <c r="Z19" i="11" s="1"/>
  <c r="X11" i="11"/>
  <c r="Z11" i="11" s="1"/>
  <c r="X16" i="11"/>
  <c r="Z15" i="11" s="1"/>
  <c r="Z14" i="2"/>
  <c r="Z30" i="11"/>
  <c r="Z28" i="11"/>
  <c r="Z31" i="11"/>
  <c r="Z27" i="11"/>
  <c r="Z29" i="11"/>
  <c r="X11" i="10"/>
  <c r="Z26" i="10"/>
  <c r="Z20" i="5"/>
  <c r="Z16" i="5"/>
  <c r="Z18" i="5"/>
  <c r="Z19" i="5"/>
  <c r="Z14" i="5"/>
  <c r="Z13" i="5"/>
  <c r="Z18" i="2"/>
  <c r="Z7" i="2"/>
  <c r="Z19" i="2"/>
  <c r="Z20" i="2"/>
  <c r="X14" i="6"/>
  <c r="Z16" i="2"/>
  <c r="Z17" i="2"/>
  <c r="Z14" i="4"/>
  <c r="Z10" i="4"/>
  <c r="Z11" i="4"/>
  <c r="Z7" i="4"/>
  <c r="Z12" i="4"/>
  <c r="Z8" i="4"/>
  <c r="Z13" i="4"/>
  <c r="Z9" i="4"/>
  <c r="Z9" i="2"/>
  <c r="Z8" i="2"/>
  <c r="Z11" i="3"/>
  <c r="Z14" i="3"/>
  <c r="Z12" i="3"/>
  <c r="Z8" i="3"/>
  <c r="Z13" i="3"/>
  <c r="Z9" i="3"/>
  <c r="Z7" i="3"/>
  <c r="Z10" i="3"/>
  <c r="Z43" i="5"/>
  <c r="Z41" i="5"/>
  <c r="Z40" i="5"/>
  <c r="Z21" i="2"/>
  <c r="Z23" i="2"/>
  <c r="Z22" i="2"/>
  <c r="Z23" i="5" l="1"/>
  <c r="Z39" i="5"/>
  <c r="Z38" i="5"/>
  <c r="Z12" i="5"/>
  <c r="Z27" i="5"/>
  <c r="Z42" i="5"/>
  <c r="Z11" i="5"/>
  <c r="Z17" i="5"/>
  <c r="Z5" i="5"/>
  <c r="Z24" i="5"/>
  <c r="Z6" i="5"/>
  <c r="Z25" i="5"/>
  <c r="Z22" i="5"/>
  <c r="Z28" i="5"/>
  <c r="Z21" i="5"/>
  <c r="Z7" i="5"/>
  <c r="Z9" i="5"/>
  <c r="Z10" i="5"/>
  <c r="Z35" i="5"/>
  <c r="Z34" i="5"/>
  <c r="Z33" i="5"/>
  <c r="Z31" i="5"/>
  <c r="Z30" i="5"/>
  <c r="Z32" i="5"/>
  <c r="Z29" i="5"/>
  <c r="Z22" i="6"/>
  <c r="Z18" i="6"/>
  <c r="Z17" i="6"/>
  <c r="Z16" i="6"/>
  <c r="Z19" i="6"/>
  <c r="Z20" i="6"/>
  <c r="Z21" i="6"/>
  <c r="X46" i="6"/>
  <c r="Z42" i="6" s="1"/>
  <c r="X38" i="6"/>
  <c r="Z31" i="6" s="1"/>
  <c r="X30" i="6"/>
  <c r="Z8" i="7"/>
  <c r="Z11" i="7"/>
  <c r="Z7" i="7"/>
  <c r="Z10" i="7"/>
  <c r="Z9" i="7"/>
  <c r="Z26" i="7"/>
  <c r="Z14" i="7"/>
  <c r="Z24" i="7"/>
  <c r="Z13" i="7"/>
  <c r="Z26" i="11"/>
  <c r="Z24" i="11"/>
  <c r="Z25" i="11"/>
  <c r="Z23" i="11"/>
  <c r="Z28" i="7"/>
  <c r="Z23" i="7"/>
  <c r="Z30" i="7"/>
  <c r="Z25" i="7"/>
  <c r="Z27" i="7"/>
  <c r="Z38" i="10"/>
  <c r="Z35" i="10"/>
  <c r="Z40" i="10"/>
  <c r="Z37" i="10"/>
  <c r="Z39" i="10"/>
  <c r="X26" i="10"/>
  <c r="Z31" i="10" s="1"/>
  <c r="Z10" i="10"/>
  <c r="Z7" i="10"/>
  <c r="Z11" i="10"/>
  <c r="Z10" i="11"/>
  <c r="Z21" i="7"/>
  <c r="Z19" i="7"/>
  <c r="Z13" i="11"/>
  <c r="Z16" i="7"/>
  <c r="Z20" i="7"/>
  <c r="Z17" i="7"/>
  <c r="Z22" i="7"/>
  <c r="Z18" i="11"/>
  <c r="Z17" i="11"/>
  <c r="Z21" i="11"/>
  <c r="Z20" i="11"/>
  <c r="Z16" i="11"/>
  <c r="Z14" i="11"/>
  <c r="Z12" i="11"/>
  <c r="Z9" i="11"/>
  <c r="Z8" i="11"/>
  <c r="Z18" i="7"/>
  <c r="Z7" i="11"/>
  <c r="Z20" i="10"/>
  <c r="Z23" i="10"/>
  <c r="Z34" i="10"/>
  <c r="Z17" i="10"/>
  <c r="Z32" i="10"/>
  <c r="Z21" i="10"/>
  <c r="Z22" i="10"/>
  <c r="Z33" i="10"/>
  <c r="Z16" i="10"/>
  <c r="Z15" i="10"/>
  <c r="Z14" i="10"/>
  <c r="Z12" i="10"/>
  <c r="Z15" i="2"/>
  <c r="Z12" i="2"/>
  <c r="Z10" i="2"/>
  <c r="Z11" i="2"/>
  <c r="Z13" i="2"/>
  <c r="Z13" i="6"/>
  <c r="Z9" i="6"/>
  <c r="Z11" i="6"/>
  <c r="Z8" i="6"/>
  <c r="Z14" i="6"/>
  <c r="Z12" i="6"/>
  <c r="Z7" i="6"/>
  <c r="Z10" i="6"/>
  <c r="Z35" i="6"/>
  <c r="Z34" i="6"/>
  <c r="Z40" i="6" l="1"/>
  <c r="Z44" i="6"/>
  <c r="Z41" i="6"/>
  <c r="Z46" i="6"/>
  <c r="Z43" i="6"/>
  <c r="Z37" i="6"/>
  <c r="Z36" i="6"/>
  <c r="Z38" i="6"/>
  <c r="Z33" i="6"/>
  <c r="Z32" i="6"/>
  <c r="Z45" i="6"/>
  <c r="Z39" i="6"/>
  <c r="Z23" i="6"/>
  <c r="Z28" i="6"/>
  <c r="Z27" i="6"/>
  <c r="Z24" i="6"/>
  <c r="Z29" i="6"/>
  <c r="Z26" i="6"/>
  <c r="Z25" i="6"/>
  <c r="Z30" i="6"/>
  <c r="Z30" i="10"/>
  <c r="Z29" i="10"/>
  <c r="Z27" i="10"/>
  <c r="Z28" i="10"/>
</calcChain>
</file>

<file path=xl/sharedStrings.xml><?xml version="1.0" encoding="utf-8"?>
<sst xmlns="http://schemas.openxmlformats.org/spreadsheetml/2006/main" count="1399" uniqueCount="259">
  <si>
    <t>Přebor města Ostravy</t>
  </si>
  <si>
    <t>15.10.2022</t>
  </si>
  <si>
    <t>Začínající žákyně A</t>
  </si>
  <si>
    <t>pořadí</t>
  </si>
  <si>
    <t>ev. č./č.družstva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</si>
  <si>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</si>
  <si>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</si>
  <si>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</si>
  <si>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</si>
  <si>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</si>
  <si>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</si>
  <si>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</si>
  <si>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</si>
  <si>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</si>
  <si>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</si>
  <si>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</si>
  <si>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</si>
  <si>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</si>
  <si>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</si>
  <si>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řazení 1</t>
  </si>
  <si>
    <t>řazení 2</t>
  </si>
  <si>
    <t>řazení 3</t>
  </si>
  <si>
    <t>přihlášeno po uzávěrce</t>
  </si>
  <si>
    <t>Gymnastický klub Vítkovice, z.s.</t>
  </si>
  <si>
    <t>Chromková Tereza</t>
  </si>
  <si>
    <t>GK Vítkovice</t>
  </si>
  <si>
    <t>Kaczorová, Najdeková</t>
  </si>
  <si>
    <t>Nováková Nela</t>
  </si>
  <si>
    <t>Celkem</t>
  </si>
  <si>
    <t>Gymnastický klub Vítkovice, z.s. B</t>
  </si>
  <si>
    <t>Nováková Anna</t>
  </si>
  <si>
    <t>Oplerová Eliška</t>
  </si>
  <si>
    <t>Přečková Sofie</t>
  </si>
  <si>
    <t>Gymnastický klub Vítkovice, z.s. C</t>
  </si>
  <si>
    <t>Mlynářová</t>
  </si>
  <si>
    <t>Prouzová Tereza</t>
  </si>
  <si>
    <t>Mlynářová, Prutkayová, Adamíková</t>
  </si>
  <si>
    <t>Gymnastický klub Vítkovice, z.s. D</t>
  </si>
  <si>
    <t>Ježková Marie Anna</t>
  </si>
  <si>
    <t>kolektiv trenérů</t>
  </si>
  <si>
    <t>Pospíšková Martina</t>
  </si>
  <si>
    <t>Šperlínová Marika</t>
  </si>
  <si>
    <t>Tělocvičná jednota Sokol Moravská Ostrava 1</t>
  </si>
  <si>
    <t>Ciencialová Nicol</t>
  </si>
  <si>
    <t>T.J. Sokol Moravská Ostrava 1</t>
  </si>
  <si>
    <t>Olšarová, Kisza</t>
  </si>
  <si>
    <t>Stankovičová Melissa</t>
  </si>
  <si>
    <t>Tomsová Viktorie</t>
  </si>
  <si>
    <t>Tělocvičná jednota Sokol Moravská Ostrava 1 B</t>
  </si>
  <si>
    <t>Taubeová Natálie</t>
  </si>
  <si>
    <t>Janiczková Kateřina</t>
  </si>
  <si>
    <t>TJ TŽ Třinec</t>
  </si>
  <si>
    <t>Jakešová, Orliczková</t>
  </si>
  <si>
    <t>Pszczolková Ella</t>
  </si>
  <si>
    <t>Pašková Viktorie</t>
  </si>
  <si>
    <t>Tělovýchovná jednota VOKD Ostrava - Poruba, z.s.</t>
  </si>
  <si>
    <t>Zvonková Nelli</t>
  </si>
  <si>
    <t>TJ VOKD Ostrava-Poruba</t>
  </si>
  <si>
    <t>Krejčová</t>
  </si>
  <si>
    <t>Kostková Kristýna</t>
  </si>
  <si>
    <t>Klegová</t>
  </si>
  <si>
    <t>Koždoňová Agáta</t>
  </si>
  <si>
    <t>Začínající žákyně B</t>
  </si>
  <si>
    <t>Gallová Izabela</t>
  </si>
  <si>
    <t>Sportovní gymnastické centrum Ostrava, z.s.</t>
  </si>
  <si>
    <t>Cigánková Inna</t>
  </si>
  <si>
    <t>SGC Ostrava</t>
  </si>
  <si>
    <t>El-Khairy, Dudová</t>
  </si>
  <si>
    <t>Cigánková Sofie</t>
  </si>
  <si>
    <t>Sportovní gymnastické centrum Ostrava, z.s. B</t>
  </si>
  <si>
    <t>Sesztáková Ester</t>
  </si>
  <si>
    <t>Pazderníková</t>
  </si>
  <si>
    <t>Short Michelle Cathrine</t>
  </si>
  <si>
    <t>Tešnarová Ema</t>
  </si>
  <si>
    <t>Sportovní gymnastické centrum Ostrava, z.s. C</t>
  </si>
  <si>
    <t>Lachová Vanessa</t>
  </si>
  <si>
    <t>Markevičová Ela</t>
  </si>
  <si>
    <t>Víchová Elen</t>
  </si>
  <si>
    <t>Kahánková Ema</t>
  </si>
  <si>
    <t>T.J. Sokol Kopřivnice</t>
  </si>
  <si>
    <t>Rýparová D.</t>
  </si>
  <si>
    <t>Vu Linda</t>
  </si>
  <si>
    <t>Nieslaniková Nikola</t>
  </si>
  <si>
    <t>Horáčková Daniela</t>
  </si>
  <si>
    <t>Špoková Veronika</t>
  </si>
  <si>
    <t>Tělovýchovná jednota VOKD Ostrava - Poruba, z.s. B</t>
  </si>
  <si>
    <t>Kozáková Nicol</t>
  </si>
  <si>
    <t>Dede</t>
  </si>
  <si>
    <t>Majkútová Eliška</t>
  </si>
  <si>
    <t>Drienovský Lily</t>
  </si>
  <si>
    <t>I.liga</t>
  </si>
  <si>
    <t>Bártková Kateřina</t>
  </si>
  <si>
    <t>Biolková Julie</t>
  </si>
  <si>
    <t>Prutkayová</t>
  </si>
  <si>
    <t>Nykodymová Adéla</t>
  </si>
  <si>
    <t>Nykodymová Aneta</t>
  </si>
  <si>
    <t>II.liga</t>
  </si>
  <si>
    <t>Gřešová Lucie</t>
  </si>
  <si>
    <t>Hynek</t>
  </si>
  <si>
    <t>Hynek Klaudie</t>
  </si>
  <si>
    <t>Hynek, Hájková</t>
  </si>
  <si>
    <t>Ožanová Rozálie</t>
  </si>
  <si>
    <t>Papoušková Natálie</t>
  </si>
  <si>
    <t>Kahánková Lucie</t>
  </si>
  <si>
    <t>Rýparová D., Rýparová De</t>
  </si>
  <si>
    <t>Kubínová Šárka</t>
  </si>
  <si>
    <t>Schindlerová Petra</t>
  </si>
  <si>
    <t>Takáčová Kateřina</t>
  </si>
  <si>
    <t>III.liga</t>
  </si>
  <si>
    <t>Kociánová Veronika</t>
  </si>
  <si>
    <t>Kaczorová</t>
  </si>
  <si>
    <t>Adamíková Karla</t>
  </si>
  <si>
    <t>Lubojacká Barbora</t>
  </si>
  <si>
    <t>Ludwigová Elen</t>
  </si>
  <si>
    <t>Najdeková Natálie</t>
  </si>
  <si>
    <t>Staňková Sára</t>
  </si>
  <si>
    <t>Menšíková Evelína</t>
  </si>
  <si>
    <t>Netoličková Anna</t>
  </si>
  <si>
    <t>Martináková Eva</t>
  </si>
  <si>
    <t>Lukácsová Silvie</t>
  </si>
  <si>
    <t>Gillarová Valérie</t>
  </si>
  <si>
    <t>Gillarová Karolína</t>
  </si>
  <si>
    <t>Bajgerová Alexandra</t>
  </si>
  <si>
    <t>Bohoňková Anna</t>
  </si>
  <si>
    <t>Krejčí Amálie</t>
  </si>
  <si>
    <t>Banotová Laura</t>
  </si>
  <si>
    <t>Czempková Eliška</t>
  </si>
  <si>
    <t>Wawroszová Eliška</t>
  </si>
  <si>
    <t>Wawroszová Veronika</t>
  </si>
  <si>
    <t>Wybranietzová Klára</t>
  </si>
  <si>
    <t>Fiket Eva</t>
  </si>
  <si>
    <t>Homolová Sophie</t>
  </si>
  <si>
    <t>Lešová Sára Ella</t>
  </si>
  <si>
    <t>Tichá Eliška</t>
  </si>
  <si>
    <t>Žurková Barbora</t>
  </si>
  <si>
    <t>Hochgesandtová Dora</t>
  </si>
  <si>
    <t>Holbergová Nela</t>
  </si>
  <si>
    <t>Vymětalová Elen</t>
  </si>
  <si>
    <t>Vaňková Ester</t>
  </si>
  <si>
    <t>Janičkovičová Julie</t>
  </si>
  <si>
    <t>IV.liga</t>
  </si>
  <si>
    <t>Hlávková Nela</t>
  </si>
  <si>
    <t>Lišková Lucie</t>
  </si>
  <si>
    <t>Papežová Klára</t>
  </si>
  <si>
    <t>Vavrošová Michaela</t>
  </si>
  <si>
    <t>Chudová Adéla</t>
  </si>
  <si>
    <t>Křižoščaková Sára</t>
  </si>
  <si>
    <t>Novotná Sára Anna</t>
  </si>
  <si>
    <t>Raková Linda</t>
  </si>
  <si>
    <t>Kantorová Elen</t>
  </si>
  <si>
    <t>Mlynářová Liliana</t>
  </si>
  <si>
    <t>Neničková Aneta</t>
  </si>
  <si>
    <t>Prutkayová Frederika</t>
  </si>
  <si>
    <t>Čechová Sofie</t>
  </si>
  <si>
    <t>Hubyčová Valerie</t>
  </si>
  <si>
    <t>Škrochová Kristýna</t>
  </si>
  <si>
    <t>Prutkayová, Orliczková, Smolecová</t>
  </si>
  <si>
    <t>Kahánková Bára</t>
  </si>
  <si>
    <t>Rýparová De., Rýparová D.</t>
  </si>
  <si>
    <t>Lustigová Daniela</t>
  </si>
  <si>
    <t>Rýparová De, Rýparová D.</t>
  </si>
  <si>
    <t>Nesvadbová Jana</t>
  </si>
  <si>
    <t>Vu Natálie</t>
  </si>
  <si>
    <t>Šimíčková Karolína</t>
  </si>
  <si>
    <t>Škapová Anna</t>
  </si>
  <si>
    <t>Tomsová Tereza</t>
  </si>
  <si>
    <t>V.liga</t>
  </si>
  <si>
    <t>Farníková Vivien</t>
  </si>
  <si>
    <t>Francová Apolena</t>
  </si>
  <si>
    <t>Marszolková Julie</t>
  </si>
  <si>
    <t>Bolibruchová Veronika</t>
  </si>
  <si>
    <t>Prutkayová, Adamíková</t>
  </si>
  <si>
    <t>Matúšová Natálie</t>
  </si>
  <si>
    <t>Ulehlová Anna</t>
  </si>
  <si>
    <t>Kovařčíková Mia</t>
  </si>
  <si>
    <t>Suchá Liliana</t>
  </si>
  <si>
    <t>Šilerová Elen</t>
  </si>
  <si>
    <t>poznámka</t>
  </si>
  <si>
    <t>oddil</t>
  </si>
  <si>
    <t>kvalifikace</t>
  </si>
  <si>
    <t>Válová Hana</t>
  </si>
  <si>
    <t>I. třída</t>
  </si>
  <si>
    <t>Grmelová Světlana</t>
  </si>
  <si>
    <t>Mamčařová Kateřina</t>
  </si>
  <si>
    <t>III. třída</t>
  </si>
  <si>
    <t>Vavrošová Monika</t>
  </si>
  <si>
    <t>Nykodymová Kateřina</t>
  </si>
  <si>
    <t>Dudová Miroslava</t>
  </si>
  <si>
    <t>Rýparová Dana</t>
  </si>
  <si>
    <t>III (kladina)</t>
  </si>
  <si>
    <t>Kisza Tomáš</t>
  </si>
  <si>
    <t>3. třída</t>
  </si>
  <si>
    <t>Paszová Klára</t>
  </si>
  <si>
    <t>Przeczková Anna</t>
  </si>
  <si>
    <t>Memoriál R. Šellonga</t>
  </si>
  <si>
    <t>1.</t>
  </si>
  <si>
    <t>2.</t>
  </si>
  <si>
    <t>3.</t>
  </si>
  <si>
    <t>4.</t>
  </si>
  <si>
    <t>5.</t>
  </si>
  <si>
    <t xml:space="preserve"> Válová, Nykodýmová</t>
  </si>
  <si>
    <t>Dudová, Mamčařová</t>
  </si>
  <si>
    <t xml:space="preserve"> Kisza, Rýparová D.</t>
  </si>
  <si>
    <t>Všetečková, Paszová</t>
  </si>
  <si>
    <t>rozhodčí, prostná:</t>
  </si>
  <si>
    <t>rozhodčí kladina:</t>
  </si>
  <si>
    <t>rozhodčí přeskok:</t>
  </si>
  <si>
    <t>Grmelová, Dede</t>
  </si>
  <si>
    <t>Przeczková, Vavrošová</t>
  </si>
  <si>
    <t>Ing. Josef Bučko</t>
  </si>
  <si>
    <t>ředitel závodu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</si>
  <si>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</si>
  <si>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</si>
  <si>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</si>
  <si>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</si>
  <si>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</si>
  <si>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</si>
  <si>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</si>
  <si>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</si>
  <si>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</si>
  <si>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</si>
  <si>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</si>
  <si>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</si>
  <si>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</si>
  <si>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</si>
  <si>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</si>
  <si>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</si>
  <si>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</si>
  <si>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</si>
  <si>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</si>
  <si>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</si>
  <si>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</si>
  <si>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</si>
  <si>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</si>
  <si>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</si>
  <si>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</si>
  <si>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rozhodčí:</t>
  </si>
  <si>
    <t>Válová, Kisza, Vavrošová</t>
  </si>
  <si>
    <t>Grmelová, Dede, Przeczková, Mlynářová</t>
  </si>
  <si>
    <t>přeskok:</t>
  </si>
  <si>
    <t>bradla:</t>
  </si>
  <si>
    <t>kladina:</t>
  </si>
  <si>
    <t>prostná:</t>
  </si>
  <si>
    <t>hlavní rozhodčí:</t>
  </si>
  <si>
    <t xml:space="preserve"> MGr. Jana Všetečková</t>
  </si>
  <si>
    <t>Dudová, Mamčařová, Nykodymová</t>
  </si>
  <si>
    <t>Všetečková, Rýparová, Paszová</t>
  </si>
  <si>
    <t>V. liga</t>
  </si>
  <si>
    <t>Svobodová Rozálie</t>
  </si>
  <si>
    <t>Kelíšková Jana</t>
  </si>
  <si>
    <t>hlavní rozhodčí</t>
  </si>
  <si>
    <t>31.</t>
  </si>
  <si>
    <t>Dudová, Nykodymová, Dede</t>
  </si>
  <si>
    <t>Všetečková, Paszová, Rýparová</t>
  </si>
  <si>
    <t>Grmelová, Przeczková, Mlynářová</t>
  </si>
  <si>
    <t xml:space="preserve">rozhodčí: </t>
  </si>
  <si>
    <t>přeskok: Dudová, Nykodymová, Dede;  kladina: Všetečková, Paszová, Rýparová</t>
  </si>
  <si>
    <t>bradla: Válová, Kisza, Vavrošová; prostná: Grmelová, Przeczková, Mlynářová</t>
  </si>
  <si>
    <t xml:space="preserve">hlavní rozhodčí: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</si>
</sst>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2"/>
      <name val="Times New Roman"/>
      <family val="2"/>
      <charset val="238"/>
    </font>
    <font>
      <u/>
      <sz val="12"/>
      <name val="Times New Roman"/>
      <family val="2"/>
      <charset val="238"/>
    </font>
    <font>
      <sz val="8"/>
      <name val="Calibri"/>
    </font>
    <font>
      <sz val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u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0" fillId="4" borderId="0" xfId="0" applyFill="1"/>
    <xf numFmtId="164" fontId="0" fillId="4" borderId="0" xfId="0" applyNumberFormat="1" applyFill="1"/>
    <xf numFmtId="164" fontId="2" fillId="4" borderId="0" xfId="0" applyNumberFormat="1" applyFont="1" applyFill="1"/>
    <xf numFmtId="0" fontId="4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5" borderId="0" xfId="0" applyFill="1"/>
    <xf numFmtId="164" fontId="0" fillId="5" borderId="0" xfId="0" applyNumberFormat="1" applyFill="1"/>
    <xf numFmtId="164" fontId="2" fillId="5" borderId="0" xfId="0" applyNumberFormat="1" applyFont="1" applyFill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CBD8-3EA6-4952-8626-8EF60A341921}">
  <sheetPr>
    <pageSetUpPr fitToPage="1"/>
  </sheetPr>
  <dimension ref="A1:AC48"/>
  <sheetViews>
    <sheetView view="pageLayout" topLeftCell="A13" zoomScale="70" zoomScaleNormal="100" zoomScalePageLayoutView="70" workbookViewId="0">
      <selection activeCell="E45" sqref="E45"/>
    </sheetView>
  </sheetViews>
  <sheetFormatPr defaultRowHeight="15" x14ac:dyDescent="0.25"/>
  <cols>
    <col min="1" max="1" width="10" customWidth="1"/>
    <col min="2" max="3" width="10" hidden="1" customWidth="1"/>
    <col min="4" max="4" width="30" customWidth="1"/>
    <col min="5" max="5" width="8" customWidth="1"/>
    <col min="6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2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/>
      <c r="B7" s="3">
        <v>5107</v>
      </c>
      <c r="C7" s="3">
        <v>7791</v>
      </c>
      <c r="D7" s="3" t="s">
        <v>37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X16</f>
        <v>63.25</v>
      </c>
      <c r="AA7" t="str">
        <f>D12</f>
        <v>Gymnastický klub Vítkovice, z.s. B</v>
      </c>
      <c r="AB7">
        <v>1</v>
      </c>
    </row>
    <row r="8" spans="1:29" x14ac:dyDescent="0.25">
      <c r="A8" s="9" t="s">
        <v>195</v>
      </c>
      <c r="B8">
        <v>543497</v>
      </c>
      <c r="C8">
        <v>7791</v>
      </c>
      <c r="D8" t="s">
        <v>38</v>
      </c>
      <c r="E8">
        <v>2015</v>
      </c>
      <c r="F8" t="s">
        <v>25</v>
      </c>
      <c r="G8" t="s">
        <v>39</v>
      </c>
      <c r="H8" s="4">
        <f>Šelong!H11</f>
        <v>2</v>
      </c>
      <c r="I8" s="4">
        <f>Šelong!I11</f>
        <v>8.9499999999999993</v>
      </c>
      <c r="J8" s="4">
        <f>Šelong!J11</f>
        <v>0</v>
      </c>
      <c r="K8" s="4">
        <f>Šelong!K11</f>
        <v>10.95</v>
      </c>
      <c r="L8" s="4">
        <f>Šelong!L11</f>
        <v>0</v>
      </c>
      <c r="M8" s="4">
        <f>Šelong!M11</f>
        <v>0</v>
      </c>
      <c r="N8" s="4">
        <f>Šelong!N11</f>
        <v>0</v>
      </c>
      <c r="O8" s="4">
        <f>Šelong!O11</f>
        <v>0</v>
      </c>
      <c r="P8" s="4">
        <f>Šelong!P11</f>
        <v>2</v>
      </c>
      <c r="Q8" s="4">
        <f>Šelong!Q11</f>
        <v>7.7</v>
      </c>
      <c r="R8" s="4">
        <f>Šelong!R11</f>
        <v>0</v>
      </c>
      <c r="S8" s="4">
        <f>Šelong!S11</f>
        <v>9.6999999999999993</v>
      </c>
      <c r="T8" s="4">
        <f>Šelong!T11</f>
        <v>2.5</v>
      </c>
      <c r="U8" s="4">
        <f>Šelong!U11</f>
        <v>8.4</v>
      </c>
      <c r="V8" s="4">
        <f>Šelong!V11</f>
        <v>0</v>
      </c>
      <c r="W8" s="4">
        <f>Šelong!W11</f>
        <v>10.9</v>
      </c>
      <c r="X8" s="4">
        <f>Šelong!X11</f>
        <v>31.549999999999997</v>
      </c>
      <c r="Z8">
        <f>X16</f>
        <v>63.25</v>
      </c>
      <c r="AA8" t="str">
        <f>D12</f>
        <v>Gymnastický klub Vítkovice, z.s. B</v>
      </c>
      <c r="AB8">
        <v>2</v>
      </c>
    </row>
    <row r="9" spans="1:29" x14ac:dyDescent="0.25">
      <c r="A9" s="9"/>
      <c r="B9">
        <v>939132</v>
      </c>
      <c r="C9">
        <v>7791</v>
      </c>
      <c r="D9" t="s">
        <v>40</v>
      </c>
      <c r="E9">
        <v>2015</v>
      </c>
      <c r="F9" t="s">
        <v>25</v>
      </c>
      <c r="G9" t="s">
        <v>39</v>
      </c>
      <c r="H9" s="4">
        <f>Šelong!H16</f>
        <v>2</v>
      </c>
      <c r="I9" s="4">
        <f>Šelong!I16</f>
        <v>8.3000000000000007</v>
      </c>
      <c r="J9" s="4">
        <f>Šelong!J16</f>
        <v>0</v>
      </c>
      <c r="K9" s="4">
        <f>Šelong!K16</f>
        <v>10.3</v>
      </c>
      <c r="L9" s="4">
        <f>Šelong!L16</f>
        <v>0</v>
      </c>
      <c r="M9" s="4">
        <f>Šelong!M16</f>
        <v>0</v>
      </c>
      <c r="N9" s="4">
        <f>Šelong!N16</f>
        <v>0</v>
      </c>
      <c r="O9" s="4">
        <f>Šelong!O16</f>
        <v>0</v>
      </c>
      <c r="P9" s="4">
        <f>Šelong!P16</f>
        <v>2</v>
      </c>
      <c r="Q9" s="4">
        <f>Šelong!Q16</f>
        <v>7.15</v>
      </c>
      <c r="R9" s="4">
        <f>Šelong!R16</f>
        <v>0</v>
      </c>
      <c r="S9" s="4">
        <f>Šelong!S16</f>
        <v>9.15</v>
      </c>
      <c r="T9" s="4">
        <f>Šelong!T16</f>
        <v>2.5</v>
      </c>
      <c r="U9" s="4">
        <f>Šelong!U16</f>
        <v>7.45</v>
      </c>
      <c r="V9" s="4">
        <f>Šelong!V16</f>
        <v>0</v>
      </c>
      <c r="W9" s="4">
        <f>Šelong!W16</f>
        <v>9.9499999999999993</v>
      </c>
      <c r="X9" s="4">
        <f>Šelong!X16</f>
        <v>29.400000000000002</v>
      </c>
      <c r="Y9" s="4">
        <f>Šelong!Y20</f>
        <v>0</v>
      </c>
      <c r="Z9" s="4">
        <f>Šelong!Z20</f>
        <v>0</v>
      </c>
      <c r="AA9" s="4">
        <f>Šelong!AA20</f>
        <v>0</v>
      </c>
      <c r="AB9" s="4">
        <f>Šelong!AB20</f>
        <v>0</v>
      </c>
      <c r="AC9" s="4">
        <f>Šelong!AC20</f>
        <v>0</v>
      </c>
    </row>
    <row r="10" spans="1:29" x14ac:dyDescent="0.25">
      <c r="A10" s="9"/>
      <c r="B10">
        <v>431432</v>
      </c>
      <c r="C10">
        <v>7791</v>
      </c>
      <c r="D10" t="s">
        <v>41</v>
      </c>
      <c r="E10">
        <v>2015</v>
      </c>
      <c r="F10" t="s">
        <v>25</v>
      </c>
      <c r="G10" t="s">
        <v>39</v>
      </c>
      <c r="H10" s="4">
        <f>Šelong!H10</f>
        <v>2</v>
      </c>
      <c r="I10" s="4">
        <f>Šelong!I10</f>
        <v>9.4</v>
      </c>
      <c r="J10" s="4">
        <f>Šelong!J10</f>
        <v>0</v>
      </c>
      <c r="K10" s="4">
        <f>Šelong!K10</f>
        <v>11.4</v>
      </c>
      <c r="L10" s="4">
        <f>Šelong!L10</f>
        <v>0</v>
      </c>
      <c r="M10" s="4">
        <f>Šelong!M10</f>
        <v>0</v>
      </c>
      <c r="N10" s="4">
        <f>Šelong!N10</f>
        <v>0</v>
      </c>
      <c r="O10" s="4">
        <f>Šelong!O10</f>
        <v>0</v>
      </c>
      <c r="P10" s="4">
        <f>Šelong!P10</f>
        <v>2</v>
      </c>
      <c r="Q10" s="4">
        <f>Šelong!Q10</f>
        <v>7.45</v>
      </c>
      <c r="R10" s="4">
        <f>Šelong!R10</f>
        <v>0</v>
      </c>
      <c r="S10" s="4">
        <f>Šelong!S10</f>
        <v>9.4499999999999993</v>
      </c>
      <c r="T10" s="4">
        <f>Šelong!T10</f>
        <v>2.5</v>
      </c>
      <c r="U10" s="4">
        <f>Šelong!U10</f>
        <v>8.5</v>
      </c>
      <c r="V10" s="4">
        <f>Šelong!V10</f>
        <v>0</v>
      </c>
      <c r="W10" s="4">
        <f>Šelong!W10</f>
        <v>11</v>
      </c>
      <c r="X10" s="4">
        <f>Šelong!X10</f>
        <v>31.85</v>
      </c>
      <c r="Z10">
        <f>X16</f>
        <v>63.25</v>
      </c>
      <c r="AA10" t="str">
        <f>D12</f>
        <v>Gymnastický klub Vítkovice, z.s. B</v>
      </c>
      <c r="AB10">
        <v>4</v>
      </c>
    </row>
    <row r="11" spans="1:29" x14ac:dyDescent="0.25">
      <c r="A11" s="5"/>
      <c r="B11" s="5"/>
      <c r="C11" s="5"/>
      <c r="D11" s="5" t="s">
        <v>28</v>
      </c>
      <c r="E11" s="5"/>
      <c r="F11" s="5"/>
      <c r="G11" s="5"/>
      <c r="H11" s="5"/>
      <c r="I11" s="5"/>
      <c r="J11" s="5">
        <v>0</v>
      </c>
      <c r="K11" s="5">
        <f>LARGE(K8:K10,2)+LARGE(K8:K10,1)-J11</f>
        <v>22.35</v>
      </c>
      <c r="L11" s="5"/>
      <c r="M11" s="5"/>
      <c r="N11" s="5">
        <v>0</v>
      </c>
      <c r="O11" s="5">
        <f>LARGE(O8:O10,3)+LARGE(O8:O10,2)+LARGE(O8:O10,1)-N11</f>
        <v>0</v>
      </c>
      <c r="P11" s="5"/>
      <c r="Q11" s="5"/>
      <c r="R11" s="5">
        <v>0</v>
      </c>
      <c r="S11" s="5">
        <f>LARGE(S8:S10,2)+LARGE(S8:S10,1)-R11</f>
        <v>19.149999999999999</v>
      </c>
      <c r="T11" s="5"/>
      <c r="U11" s="5"/>
      <c r="V11" s="5">
        <v>0</v>
      </c>
      <c r="W11" s="5">
        <f>LARGE(W8:W10,2)+LARGE(W8:W10,1)-V11</f>
        <v>21.9</v>
      </c>
      <c r="X11" s="5">
        <f>K11+O11+S11+W11</f>
        <v>63.4</v>
      </c>
      <c r="Z11">
        <f>X16</f>
        <v>63.25</v>
      </c>
      <c r="AA11" t="str">
        <f>D12</f>
        <v>Gymnastický klub Vítkovice, z.s. B</v>
      </c>
      <c r="AB11">
        <v>5</v>
      </c>
    </row>
    <row r="12" spans="1:29" x14ac:dyDescent="0.25">
      <c r="A12" s="3"/>
      <c r="B12" s="3">
        <v>5133</v>
      </c>
      <c r="C12" s="3">
        <v>7791</v>
      </c>
      <c r="D12" s="3" t="s">
        <v>29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>
        <f>X11</f>
        <v>63.4</v>
      </c>
      <c r="AA12" t="str">
        <f>D7</f>
        <v>Gymnastický klub Vítkovice, z.s. D</v>
      </c>
      <c r="AB12">
        <v>1</v>
      </c>
    </row>
    <row r="13" spans="1:29" x14ac:dyDescent="0.25">
      <c r="A13" s="9" t="s">
        <v>196</v>
      </c>
      <c r="B13">
        <v>258182</v>
      </c>
      <c r="C13">
        <v>7791</v>
      </c>
      <c r="D13" t="s">
        <v>30</v>
      </c>
      <c r="E13">
        <v>2015</v>
      </c>
      <c r="F13" t="s">
        <v>25</v>
      </c>
      <c r="G13" t="s">
        <v>26</v>
      </c>
      <c r="H13" s="4">
        <f>Šelong!H8</f>
        <v>2</v>
      </c>
      <c r="I13" s="4">
        <f>Šelong!I8</f>
        <v>8.8000000000000007</v>
      </c>
      <c r="J13" s="4">
        <f>Šelong!J8</f>
        <v>0</v>
      </c>
      <c r="K13" s="4">
        <f>Šelong!K8</f>
        <v>10.8</v>
      </c>
      <c r="L13" s="4">
        <f>Šelong!L8</f>
        <v>0</v>
      </c>
      <c r="M13" s="4">
        <f>Šelong!M8</f>
        <v>0</v>
      </c>
      <c r="N13" s="4">
        <f>Šelong!N8</f>
        <v>0</v>
      </c>
      <c r="O13" s="4">
        <f>Šelong!O8</f>
        <v>0</v>
      </c>
      <c r="P13" s="4">
        <f>Šelong!P8</f>
        <v>2.5</v>
      </c>
      <c r="Q13" s="4">
        <f>Šelong!Q8</f>
        <v>8.1999999999999993</v>
      </c>
      <c r="R13" s="4">
        <f>Šelong!R8</f>
        <v>0</v>
      </c>
      <c r="S13" s="4">
        <f>Šelong!S8</f>
        <v>10.7</v>
      </c>
      <c r="T13" s="4">
        <f>Šelong!T8</f>
        <v>2.5</v>
      </c>
      <c r="U13" s="4">
        <f>Šelong!U8</f>
        <v>8.6</v>
      </c>
      <c r="V13" s="4">
        <f>Šelong!V8</f>
        <v>0</v>
      </c>
      <c r="W13" s="4">
        <f>Šelong!W8</f>
        <v>11.1</v>
      </c>
      <c r="X13" s="4">
        <f>Šelong!X8</f>
        <v>32.6</v>
      </c>
      <c r="Y13" s="4">
        <f>Šelong!Y11</f>
        <v>0</v>
      </c>
      <c r="Z13" s="4">
        <f>Šelong!Z11</f>
        <v>0</v>
      </c>
      <c r="AA13" s="4">
        <f>Šelong!AA11</f>
        <v>0</v>
      </c>
      <c r="AB13" s="4">
        <f>Šelong!AB11</f>
        <v>0</v>
      </c>
      <c r="AC13" s="4">
        <f>Šelong!AC11</f>
        <v>0</v>
      </c>
    </row>
    <row r="14" spans="1:29" x14ac:dyDescent="0.25">
      <c r="A14" s="9"/>
      <c r="B14">
        <v>477675</v>
      </c>
      <c r="C14">
        <v>7791</v>
      </c>
      <c r="D14" t="s">
        <v>31</v>
      </c>
      <c r="E14">
        <v>2015</v>
      </c>
      <c r="F14" t="s">
        <v>25</v>
      </c>
      <c r="G14" t="s">
        <v>26</v>
      </c>
      <c r="H14" s="4">
        <f>Šelong!H20</f>
        <v>2</v>
      </c>
      <c r="I14" s="4">
        <f>Šelong!I20</f>
        <v>8.1</v>
      </c>
      <c r="J14" s="4">
        <f>Šelong!J20</f>
        <v>0</v>
      </c>
      <c r="K14" s="4">
        <f>Šelong!K20</f>
        <v>10.1</v>
      </c>
      <c r="L14" s="4">
        <f>Šelong!L20</f>
        <v>0</v>
      </c>
      <c r="M14" s="4">
        <f>Šelong!M20</f>
        <v>0</v>
      </c>
      <c r="N14" s="4">
        <f>Šelong!N20</f>
        <v>0</v>
      </c>
      <c r="O14" s="4">
        <f>Šelong!O20</f>
        <v>0</v>
      </c>
      <c r="P14" s="4">
        <f>Šelong!P20</f>
        <v>2.5</v>
      </c>
      <c r="Q14" s="4">
        <f>Šelong!Q20</f>
        <v>7.8</v>
      </c>
      <c r="R14" s="4">
        <f>Šelong!R20</f>
        <v>2</v>
      </c>
      <c r="S14" s="4">
        <f>Šelong!S20</f>
        <v>8.3000000000000007</v>
      </c>
      <c r="T14" s="4">
        <f>Šelong!T20</f>
        <v>2.5</v>
      </c>
      <c r="U14" s="4">
        <f>Šelong!U20</f>
        <v>8.25</v>
      </c>
      <c r="V14" s="4">
        <f>Šelong!V20</f>
        <v>0</v>
      </c>
      <c r="W14" s="4">
        <f>Šelong!W20</f>
        <v>10.75</v>
      </c>
      <c r="X14" s="4">
        <f>Šelong!X20</f>
        <v>29.15</v>
      </c>
      <c r="Z14">
        <f>X11</f>
        <v>63.4</v>
      </c>
      <c r="AA14" t="str">
        <f>D7</f>
        <v>Gymnastický klub Vítkovice, z.s. D</v>
      </c>
      <c r="AB14">
        <v>3</v>
      </c>
    </row>
    <row r="15" spans="1:29" x14ac:dyDescent="0.25">
      <c r="A15" s="9"/>
      <c r="B15">
        <v>218302</v>
      </c>
      <c r="C15">
        <v>7791</v>
      </c>
      <c r="D15" t="s">
        <v>32</v>
      </c>
      <c r="E15">
        <v>2015</v>
      </c>
      <c r="F15" t="s">
        <v>25</v>
      </c>
      <c r="G15" t="s">
        <v>26</v>
      </c>
      <c r="H15" s="4">
        <f>Šelong!H22</f>
        <v>2</v>
      </c>
      <c r="I15" s="4">
        <f>Šelong!I22</f>
        <v>6.7</v>
      </c>
      <c r="J15" s="4">
        <f>Šelong!J22</f>
        <v>0</v>
      </c>
      <c r="K15" s="4">
        <f>Šelong!K22</f>
        <v>8.6999999999999993</v>
      </c>
      <c r="L15" s="4">
        <f>Šelong!L22</f>
        <v>0</v>
      </c>
      <c r="M15" s="4">
        <f>Šelong!M22</f>
        <v>0</v>
      </c>
      <c r="N15" s="4">
        <f>Šelong!N22</f>
        <v>0</v>
      </c>
      <c r="O15" s="4">
        <f>Šelong!O22</f>
        <v>0</v>
      </c>
      <c r="P15" s="4">
        <f>Šelong!P22</f>
        <v>2.5</v>
      </c>
      <c r="Q15" s="4">
        <f>Šelong!Q22</f>
        <v>7.3</v>
      </c>
      <c r="R15" s="4">
        <f>Šelong!R22</f>
        <v>0</v>
      </c>
      <c r="S15" s="4">
        <f>Šelong!S22</f>
        <v>9.8000000000000007</v>
      </c>
      <c r="T15" s="4">
        <f>Šelong!T22</f>
        <v>2</v>
      </c>
      <c r="U15" s="4">
        <f>Šelong!U22</f>
        <v>7.7</v>
      </c>
      <c r="V15" s="4">
        <f>Šelong!V22</f>
        <v>0</v>
      </c>
      <c r="W15" s="4">
        <f>Šelong!W22</f>
        <v>9.6999999999999993</v>
      </c>
      <c r="X15" s="4">
        <f>Šelong!X22</f>
        <v>28.2</v>
      </c>
      <c r="Z15">
        <f>X11</f>
        <v>63.4</v>
      </c>
      <c r="AA15" t="str">
        <f>D7</f>
        <v>Gymnastický klub Vítkovice, z.s. D</v>
      </c>
      <c r="AB15">
        <v>4</v>
      </c>
    </row>
    <row r="16" spans="1:29" x14ac:dyDescent="0.25">
      <c r="A16" s="5"/>
      <c r="B16" s="5"/>
      <c r="C16" s="5"/>
      <c r="D16" s="5" t="s">
        <v>28</v>
      </c>
      <c r="E16" s="5"/>
      <c r="F16" s="5"/>
      <c r="G16" s="5"/>
      <c r="H16" s="5"/>
      <c r="I16" s="5"/>
      <c r="J16" s="5">
        <v>0</v>
      </c>
      <c r="K16" s="5">
        <f>LARGE(K13:K15,2)+LARGE(K13:K15,1)-J16</f>
        <v>20.9</v>
      </c>
      <c r="L16" s="5"/>
      <c r="M16" s="5"/>
      <c r="N16" s="5">
        <v>0</v>
      </c>
      <c r="O16" s="5">
        <f>LARGE(O13:O15,3)+LARGE(O13:O15,2)+LARGE(O13:O15,1)-N16</f>
        <v>0</v>
      </c>
      <c r="P16" s="5"/>
      <c r="Q16" s="5"/>
      <c r="R16" s="5">
        <v>0</v>
      </c>
      <c r="S16" s="5">
        <f>LARGE(S13:S15,2)+LARGE(S13:S15,1)-R16</f>
        <v>20.5</v>
      </c>
      <c r="T16" s="5"/>
      <c r="U16" s="5"/>
      <c r="V16" s="5">
        <v>0</v>
      </c>
      <c r="W16" s="5">
        <f>LARGE(W13:W15,2)+LARGE(W13:W15,1)-V16</f>
        <v>21.85</v>
      </c>
      <c r="X16" s="5">
        <f>K16+O16+S16+W16</f>
        <v>63.25</v>
      </c>
      <c r="Z16">
        <f>X11</f>
        <v>63.4</v>
      </c>
      <c r="AA16" t="str">
        <f>D7</f>
        <v>Gymnastický klub Vítkovice, z.s. D</v>
      </c>
      <c r="AB16">
        <v>5</v>
      </c>
    </row>
    <row r="17" spans="1:29" x14ac:dyDescent="0.25">
      <c r="A17" s="3"/>
      <c r="B17" s="3">
        <v>5141</v>
      </c>
      <c r="C17" s="3">
        <v>4142</v>
      </c>
      <c r="D17" s="3" t="s">
        <v>42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>
        <f>X21</f>
        <v>63.349999999999994</v>
      </c>
      <c r="AA17" t="str">
        <f>D17</f>
        <v>Tělocvičná jednota Sokol Moravská Ostrava 1</v>
      </c>
      <c r="AB17">
        <v>1</v>
      </c>
    </row>
    <row r="18" spans="1:29" x14ac:dyDescent="0.25">
      <c r="A18" s="9" t="s">
        <v>197</v>
      </c>
      <c r="B18">
        <v>479615</v>
      </c>
      <c r="C18">
        <v>4142</v>
      </c>
      <c r="D18" t="s">
        <v>43</v>
      </c>
      <c r="E18">
        <v>2015</v>
      </c>
      <c r="F18" t="s">
        <v>44</v>
      </c>
      <c r="G18" t="s">
        <v>45</v>
      </c>
      <c r="H18" s="4">
        <f>Šelong!H9</f>
        <v>2</v>
      </c>
      <c r="I18" s="4">
        <f>Šelong!I9</f>
        <v>9.1999999999999993</v>
      </c>
      <c r="J18" s="4">
        <f>Šelong!J9</f>
        <v>0</v>
      </c>
      <c r="K18" s="4">
        <f>Šelong!K9</f>
        <v>11.2</v>
      </c>
      <c r="L18" s="4">
        <f>Šelong!L9</f>
        <v>0</v>
      </c>
      <c r="M18" s="4">
        <f>Šelong!M9</f>
        <v>0</v>
      </c>
      <c r="N18" s="4">
        <f>Šelong!N9</f>
        <v>0</v>
      </c>
      <c r="O18" s="4">
        <f>Šelong!O9</f>
        <v>0</v>
      </c>
      <c r="P18" s="4">
        <f>Šelong!P9</f>
        <v>2.5</v>
      </c>
      <c r="Q18" s="4">
        <f>Šelong!Q9</f>
        <v>7.35</v>
      </c>
      <c r="R18" s="4">
        <f>Šelong!R9</f>
        <v>0</v>
      </c>
      <c r="S18" s="4">
        <f>Šelong!S9</f>
        <v>9.85</v>
      </c>
      <c r="T18" s="4">
        <f>Šelong!T9</f>
        <v>2.5</v>
      </c>
      <c r="U18" s="4">
        <f>Šelong!U9</f>
        <v>8.75</v>
      </c>
      <c r="V18" s="4">
        <f>Šelong!V9</f>
        <v>0</v>
      </c>
      <c r="W18" s="4">
        <f>Šelong!W9</f>
        <v>11.25</v>
      </c>
      <c r="X18" s="4">
        <f>Šelong!X9</f>
        <v>32.299999999999997</v>
      </c>
      <c r="Y18" s="4">
        <f>Šelong!Y9</f>
        <v>0</v>
      </c>
      <c r="Z18" s="4">
        <f>Šelong!Z9</f>
        <v>0</v>
      </c>
      <c r="AA18" s="4">
        <f>Šelong!AA9</f>
        <v>0</v>
      </c>
      <c r="AB18" s="4">
        <f>Šelong!AB9</f>
        <v>0</v>
      </c>
      <c r="AC18" s="4">
        <f>Šelong!AC9</f>
        <v>0</v>
      </c>
    </row>
    <row r="19" spans="1:29" x14ac:dyDescent="0.25">
      <c r="A19" s="9"/>
      <c r="B19">
        <v>349598</v>
      </c>
      <c r="C19">
        <v>4142</v>
      </c>
      <c r="D19" t="s">
        <v>46</v>
      </c>
      <c r="E19">
        <v>2015</v>
      </c>
      <c r="F19" t="s">
        <v>44</v>
      </c>
      <c r="G19" t="s">
        <v>45</v>
      </c>
      <c r="H19" s="4">
        <f>Šelong!H14</f>
        <v>2</v>
      </c>
      <c r="I19" s="4">
        <f>Šelong!I14</f>
        <v>8.25</v>
      </c>
      <c r="J19" s="4">
        <f>Šelong!J14</f>
        <v>0</v>
      </c>
      <c r="K19" s="4">
        <f>Šelong!K14</f>
        <v>10.25</v>
      </c>
      <c r="L19" s="4">
        <f>Šelong!L14</f>
        <v>0</v>
      </c>
      <c r="M19" s="4">
        <f>Šelong!M14</f>
        <v>0</v>
      </c>
      <c r="N19" s="4">
        <f>Šelong!N14</f>
        <v>0</v>
      </c>
      <c r="O19" s="4">
        <f>Šelong!O14</f>
        <v>0</v>
      </c>
      <c r="P19" s="4">
        <f>Šelong!P14</f>
        <v>2</v>
      </c>
      <c r="Q19" s="4">
        <f>Šelong!Q14</f>
        <v>7.25</v>
      </c>
      <c r="R19" s="4">
        <f>Šelong!R14</f>
        <v>0</v>
      </c>
      <c r="S19" s="4">
        <f>Šelong!S14</f>
        <v>9.25</v>
      </c>
      <c r="T19" s="4">
        <f>Šelong!T14</f>
        <v>2.5</v>
      </c>
      <c r="U19" s="4">
        <f>Šelong!U14</f>
        <v>8.1999999999999993</v>
      </c>
      <c r="V19" s="4">
        <f>Šelong!V14</f>
        <v>0</v>
      </c>
      <c r="W19" s="4">
        <f>Šelong!W14</f>
        <v>10.7</v>
      </c>
      <c r="X19" s="4">
        <f>Šelong!X14</f>
        <v>30.2</v>
      </c>
      <c r="Z19">
        <f>X21</f>
        <v>63.349999999999994</v>
      </c>
      <c r="AA19" t="str">
        <f>D17</f>
        <v>Tělocvičná jednota Sokol Moravská Ostrava 1</v>
      </c>
      <c r="AB19">
        <v>3</v>
      </c>
    </row>
    <row r="20" spans="1:29" x14ac:dyDescent="0.25">
      <c r="A20" s="9"/>
      <c r="B20">
        <v>499059</v>
      </c>
      <c r="C20">
        <v>4142</v>
      </c>
      <c r="D20" t="s">
        <v>47</v>
      </c>
      <c r="E20">
        <v>2015</v>
      </c>
      <c r="F20" t="s">
        <v>44</v>
      </c>
      <c r="G20" t="s">
        <v>45</v>
      </c>
      <c r="H20" s="4">
        <f>Šelong!H13</f>
        <v>2</v>
      </c>
      <c r="I20" s="4">
        <f>Šelong!I13</f>
        <v>9.1</v>
      </c>
      <c r="J20" s="4">
        <f>Šelong!J13</f>
        <v>0</v>
      </c>
      <c r="K20" s="4">
        <f>Šelong!K13</f>
        <v>11.1</v>
      </c>
      <c r="L20" s="4">
        <f>Šelong!L13</f>
        <v>0</v>
      </c>
      <c r="M20" s="4">
        <f>Šelong!M13</f>
        <v>0</v>
      </c>
      <c r="N20" s="4">
        <f>Šelong!N13</f>
        <v>0</v>
      </c>
      <c r="O20" s="4">
        <f>Šelong!O13</f>
        <v>0</v>
      </c>
      <c r="P20" s="4">
        <f>Šelong!P13</f>
        <v>2</v>
      </c>
      <c r="Q20" s="4">
        <f>Šelong!Q13</f>
        <v>7.25</v>
      </c>
      <c r="R20" s="4">
        <f>Šelong!R13</f>
        <v>0</v>
      </c>
      <c r="S20" s="4">
        <f>Šelong!S13</f>
        <v>9.25</v>
      </c>
      <c r="T20" s="4">
        <f>Šelong!T13</f>
        <v>2.5</v>
      </c>
      <c r="U20" s="4">
        <f>Šelong!U13</f>
        <v>8.15</v>
      </c>
      <c r="V20" s="4">
        <f>Šelong!V13</f>
        <v>0</v>
      </c>
      <c r="W20" s="4">
        <f>Šelong!W13</f>
        <v>10.65</v>
      </c>
      <c r="X20" s="4">
        <f>Šelong!X13</f>
        <v>31</v>
      </c>
      <c r="Z20">
        <f>X21</f>
        <v>63.349999999999994</v>
      </c>
      <c r="AA20" t="str">
        <f>D17</f>
        <v>Tělocvičná jednota Sokol Moravská Ostrava 1</v>
      </c>
      <c r="AB20">
        <v>4</v>
      </c>
    </row>
    <row r="21" spans="1:29" x14ac:dyDescent="0.25">
      <c r="A21" s="5"/>
      <c r="B21" s="5"/>
      <c r="C21" s="5"/>
      <c r="D21" s="5" t="s">
        <v>28</v>
      </c>
      <c r="E21" s="5"/>
      <c r="F21" s="5"/>
      <c r="G21" s="5"/>
      <c r="H21" s="5"/>
      <c r="I21" s="5"/>
      <c r="J21" s="5">
        <v>0</v>
      </c>
      <c r="K21" s="5">
        <f>LARGE(K18:K20,2)+LARGE(K18:K20,1)-J21</f>
        <v>22.299999999999997</v>
      </c>
      <c r="L21" s="5"/>
      <c r="M21" s="5"/>
      <c r="N21" s="5">
        <v>0</v>
      </c>
      <c r="O21" s="5">
        <f>LARGE(O18:O20,3)+LARGE(O18:O20,2)+LARGE(O18:O20,1)-N21</f>
        <v>0</v>
      </c>
      <c r="P21" s="5"/>
      <c r="Q21" s="5"/>
      <c r="R21" s="5">
        <v>0</v>
      </c>
      <c r="S21" s="5">
        <f>LARGE(S18:S20,2)+LARGE(S18:S20,1)-R21</f>
        <v>19.100000000000001</v>
      </c>
      <c r="T21" s="5"/>
      <c r="U21" s="5"/>
      <c r="V21" s="5">
        <v>0</v>
      </c>
      <c r="W21" s="5">
        <f>LARGE(W18:W20,2)+LARGE(W18:W20,1)-V21</f>
        <v>21.95</v>
      </c>
      <c r="X21" s="5">
        <f>K21+O21+S21+W21</f>
        <v>63.349999999999994</v>
      </c>
      <c r="Z21">
        <f>X21</f>
        <v>63.349999999999994</v>
      </c>
      <c r="AA21" t="str">
        <f>D17</f>
        <v>Tělocvičná jednota Sokol Moravská Ostrava 1</v>
      </c>
      <c r="AB21">
        <v>5</v>
      </c>
    </row>
    <row r="22" spans="1:29" x14ac:dyDescent="0.25">
      <c r="A22" s="3"/>
      <c r="B22" s="3">
        <v>5117</v>
      </c>
      <c r="C22" s="3">
        <v>9381</v>
      </c>
      <c r="D22" s="3" t="s">
        <v>23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>
        <f>X31</f>
        <v>57.199999999999996</v>
      </c>
      <c r="AA22" t="str">
        <f>D27</f>
        <v>Tělovýchovná jednota VOKD Ostrava - Poruba, z.s.</v>
      </c>
      <c r="AB22">
        <v>1</v>
      </c>
    </row>
    <row r="23" spans="1:29" x14ac:dyDescent="0.25">
      <c r="A23" s="9" t="s">
        <v>198</v>
      </c>
      <c r="B23">
        <v>0</v>
      </c>
      <c r="C23">
        <v>9381</v>
      </c>
      <c r="D23" t="s">
        <v>24</v>
      </c>
      <c r="E23">
        <v>2015</v>
      </c>
      <c r="F23" t="s">
        <v>25</v>
      </c>
      <c r="G23" t="s">
        <v>26</v>
      </c>
      <c r="H23" s="4">
        <f>Šelong!H19</f>
        <v>2</v>
      </c>
      <c r="I23" s="4">
        <f>Šelong!I19</f>
        <v>7.95</v>
      </c>
      <c r="J23" s="4">
        <f>Šelong!J19</f>
        <v>0</v>
      </c>
      <c r="K23" s="4">
        <f>Šelong!K19</f>
        <v>9.9499999999999993</v>
      </c>
      <c r="L23" s="4">
        <f>Šelong!L19</f>
        <v>0</v>
      </c>
      <c r="M23" s="4">
        <f>Šelong!M19</f>
        <v>0</v>
      </c>
      <c r="N23" s="4">
        <f>Šelong!N19</f>
        <v>0</v>
      </c>
      <c r="O23" s="4">
        <f>Šelong!O19</f>
        <v>0</v>
      </c>
      <c r="P23" s="4">
        <f>Šelong!P19</f>
        <v>2</v>
      </c>
      <c r="Q23" s="4">
        <f>Šelong!Q19</f>
        <v>7.25</v>
      </c>
      <c r="R23" s="4">
        <f>Šelong!R19</f>
        <v>0</v>
      </c>
      <c r="S23" s="4">
        <f>Šelong!S19</f>
        <v>9.25</v>
      </c>
      <c r="T23" s="4">
        <f>Šelong!T19</f>
        <v>2.5</v>
      </c>
      <c r="U23" s="4">
        <f>Šelong!U19</f>
        <v>7.45</v>
      </c>
      <c r="V23" s="4">
        <f>Šelong!V19</f>
        <v>0</v>
      </c>
      <c r="W23" s="4">
        <f>Šelong!W19</f>
        <v>9.9499999999999993</v>
      </c>
      <c r="X23" s="4">
        <f>Šelong!X19</f>
        <v>29.15</v>
      </c>
      <c r="Z23">
        <f>X31</f>
        <v>57.199999999999996</v>
      </c>
      <c r="AA23" t="str">
        <f>D27</f>
        <v>Tělovýchovná jednota VOKD Ostrava - Poruba, z.s.</v>
      </c>
      <c r="AB23">
        <v>2</v>
      </c>
    </row>
    <row r="24" spans="1:29" x14ac:dyDescent="0.25">
      <c r="A24" s="9"/>
      <c r="B24">
        <v>0</v>
      </c>
      <c r="C24">
        <v>9381</v>
      </c>
      <c r="H24" s="4">
        <v>0</v>
      </c>
      <c r="I24" s="4">
        <v>0</v>
      </c>
      <c r="J24" s="4">
        <v>0</v>
      </c>
      <c r="K24" s="6">
        <v>0</v>
      </c>
      <c r="L24" s="4">
        <v>0</v>
      </c>
      <c r="M24" s="4">
        <v>0</v>
      </c>
      <c r="N24" s="4">
        <v>0</v>
      </c>
      <c r="O24" s="6">
        <v>0</v>
      </c>
      <c r="P24" s="4">
        <v>0</v>
      </c>
      <c r="Q24" s="4">
        <v>0</v>
      </c>
      <c r="R24" s="4">
        <v>0</v>
      </c>
      <c r="S24" s="6">
        <v>0</v>
      </c>
      <c r="T24" s="4">
        <v>0</v>
      </c>
      <c r="U24" s="4">
        <v>0</v>
      </c>
      <c r="V24" s="4">
        <v>0</v>
      </c>
      <c r="W24" s="4">
        <v>0</v>
      </c>
      <c r="X24" s="5">
        <v>0</v>
      </c>
      <c r="Y24" s="4">
        <f>Šelong!Y25</f>
        <v>0</v>
      </c>
      <c r="Z24" s="4">
        <f>Šelong!Z25</f>
        <v>0</v>
      </c>
      <c r="AA24" s="4">
        <f>Šelong!AA25</f>
        <v>0</v>
      </c>
      <c r="AB24" s="4">
        <f>Šelong!AB25</f>
        <v>0</v>
      </c>
      <c r="AC24" s="4">
        <f>Šelong!AC25</f>
        <v>0</v>
      </c>
    </row>
    <row r="25" spans="1:29" x14ac:dyDescent="0.25">
      <c r="A25" s="9"/>
      <c r="B25">
        <v>0</v>
      </c>
      <c r="C25">
        <v>9381</v>
      </c>
      <c r="D25" t="s">
        <v>27</v>
      </c>
      <c r="E25">
        <v>2015</v>
      </c>
      <c r="F25" t="s">
        <v>25</v>
      </c>
      <c r="G25" t="s">
        <v>26</v>
      </c>
      <c r="H25" s="4">
        <f>Šelong!H8</f>
        <v>2</v>
      </c>
      <c r="I25" s="4">
        <f>Šelong!I8</f>
        <v>8.8000000000000007</v>
      </c>
      <c r="J25" s="4">
        <f>Šelong!J8</f>
        <v>0</v>
      </c>
      <c r="K25" s="4">
        <f>Šelong!K8</f>
        <v>10.8</v>
      </c>
      <c r="L25" s="4">
        <f>Šelong!L8</f>
        <v>0</v>
      </c>
      <c r="M25" s="4">
        <f>Šelong!M8</f>
        <v>0</v>
      </c>
      <c r="N25" s="4">
        <f>Šelong!N8</f>
        <v>0</v>
      </c>
      <c r="O25" s="4">
        <f>Šelong!O8</f>
        <v>0</v>
      </c>
      <c r="P25" s="4">
        <f>Šelong!P8</f>
        <v>2.5</v>
      </c>
      <c r="Q25" s="4">
        <f>Šelong!Q8</f>
        <v>8.1999999999999993</v>
      </c>
      <c r="R25" s="4">
        <f>Šelong!R8</f>
        <v>0</v>
      </c>
      <c r="S25" s="4">
        <f>Šelong!S8</f>
        <v>10.7</v>
      </c>
      <c r="T25" s="4">
        <f>Šelong!T8</f>
        <v>2.5</v>
      </c>
      <c r="U25" s="4">
        <f>Šelong!U8</f>
        <v>8.6</v>
      </c>
      <c r="V25" s="4">
        <f>Šelong!V8</f>
        <v>0</v>
      </c>
      <c r="W25" s="4">
        <f>Šelong!W8</f>
        <v>11.1</v>
      </c>
      <c r="X25" s="4">
        <f>Šelong!X8</f>
        <v>32.6</v>
      </c>
      <c r="Z25">
        <f>X31</f>
        <v>57.199999999999996</v>
      </c>
      <c r="AA25" t="str">
        <f>D27</f>
        <v>Tělovýchovná jednota VOKD Ostrava - Poruba, z.s.</v>
      </c>
      <c r="AB25">
        <v>4</v>
      </c>
    </row>
    <row r="26" spans="1:29" x14ac:dyDescent="0.25">
      <c r="A26" s="5"/>
      <c r="B26" s="5"/>
      <c r="C26" s="5"/>
      <c r="D26" s="5" t="s">
        <v>28</v>
      </c>
      <c r="E26" s="5"/>
      <c r="F26" s="5"/>
      <c r="G26" s="5"/>
      <c r="H26" s="5"/>
      <c r="I26" s="5"/>
      <c r="J26" s="5">
        <v>0</v>
      </c>
      <c r="K26" s="5">
        <f>LARGE(K23:K25,3)+LARGE(K23:K25,2)+LARGE(K23:K25,1)-J26</f>
        <v>20.75</v>
      </c>
      <c r="L26" s="5"/>
      <c r="M26" s="5"/>
      <c r="N26" s="5">
        <v>0</v>
      </c>
      <c r="O26" s="5">
        <f>LARGE(O23:O25,3)+LARGE(O23:O25,2)+LARGE(O23:O25,1)-N26</f>
        <v>0</v>
      </c>
      <c r="P26" s="5"/>
      <c r="Q26" s="5"/>
      <c r="R26" s="5">
        <v>0</v>
      </c>
      <c r="S26" s="5">
        <f>LARGE(S23:S25,3)+LARGE(S23:S25,2)+LARGE(S23:S25,1)-R26</f>
        <v>19.95</v>
      </c>
      <c r="T26" s="5"/>
      <c r="U26" s="5"/>
      <c r="V26" s="5">
        <v>0</v>
      </c>
      <c r="W26" s="5">
        <f>LARGE(W23:W25,3)+LARGE(W23:W25,2)+LARGE(W23:W25,1)-V26</f>
        <v>21.049999999999997</v>
      </c>
      <c r="X26" s="5">
        <f>K26+O26+S26+W26</f>
        <v>61.75</v>
      </c>
      <c r="Z26">
        <f>X31</f>
        <v>57.199999999999996</v>
      </c>
      <c r="AA26" t="str">
        <f>D27</f>
        <v>Tělovýchovná jednota VOKD Ostrava - Poruba, z.s.</v>
      </c>
      <c r="AB26">
        <v>5</v>
      </c>
    </row>
    <row r="27" spans="1:29" x14ac:dyDescent="0.25">
      <c r="A27" s="3"/>
      <c r="B27" s="3">
        <v>5106</v>
      </c>
      <c r="C27" s="3">
        <v>7791</v>
      </c>
      <c r="D27" s="3" t="s">
        <v>55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>
        <f>X26</f>
        <v>61.75</v>
      </c>
      <c r="AA27" t="str">
        <f>D22</f>
        <v>Gymnastický klub Vítkovice, z.s.</v>
      </c>
      <c r="AB27">
        <v>1</v>
      </c>
    </row>
    <row r="28" spans="1:29" x14ac:dyDescent="0.25">
      <c r="A28" s="9" t="s">
        <v>199</v>
      </c>
      <c r="B28">
        <v>617915</v>
      </c>
      <c r="C28">
        <v>7791</v>
      </c>
      <c r="D28" t="s">
        <v>56</v>
      </c>
      <c r="E28">
        <v>2015</v>
      </c>
      <c r="F28" t="s">
        <v>57</v>
      </c>
      <c r="G28" t="s">
        <v>58</v>
      </c>
      <c r="H28" s="4">
        <f>Šelong!H24</f>
        <v>2</v>
      </c>
      <c r="I28" s="4">
        <f>Šelong!I24</f>
        <v>8.25</v>
      </c>
      <c r="J28" s="4">
        <f>Šelong!J24</f>
        <v>0</v>
      </c>
      <c r="K28" s="4">
        <f>Šelong!K24</f>
        <v>10.25</v>
      </c>
      <c r="L28" s="4">
        <f>Šelong!L24</f>
        <v>0</v>
      </c>
      <c r="M28" s="4">
        <f>Šelong!M24</f>
        <v>0</v>
      </c>
      <c r="N28" s="4">
        <f>Šelong!N24</f>
        <v>0</v>
      </c>
      <c r="O28" s="4">
        <f>Šelong!O24</f>
        <v>0</v>
      </c>
      <c r="P28" s="4">
        <f>Šelong!P24</f>
        <v>2</v>
      </c>
      <c r="Q28" s="4">
        <f>Šelong!Q24</f>
        <v>6.75</v>
      </c>
      <c r="R28" s="4">
        <f>Šelong!R24</f>
        <v>2</v>
      </c>
      <c r="S28" s="4">
        <f>Šelong!S24</f>
        <v>6.75</v>
      </c>
      <c r="T28" s="4">
        <f>Šelong!T24</f>
        <v>2.5</v>
      </c>
      <c r="U28" s="4">
        <f>Šelong!U24</f>
        <v>8.4</v>
      </c>
      <c r="V28" s="4">
        <f>Šelong!V24</f>
        <v>0</v>
      </c>
      <c r="W28" s="4">
        <f>Šelong!W24</f>
        <v>10.9</v>
      </c>
      <c r="X28" s="4">
        <f>Šelong!X24</f>
        <v>27.9</v>
      </c>
      <c r="Z28">
        <f>X26</f>
        <v>61.75</v>
      </c>
      <c r="AA28" t="str">
        <f>D22</f>
        <v>Gymnastický klub Vítkovice, z.s.</v>
      </c>
      <c r="AB28">
        <v>2</v>
      </c>
    </row>
    <row r="29" spans="1:29" x14ac:dyDescent="0.25">
      <c r="A29" s="9"/>
      <c r="D29" t="s">
        <v>59</v>
      </c>
      <c r="E29">
        <v>2015</v>
      </c>
      <c r="F29" t="s">
        <v>57</v>
      </c>
      <c r="G29" t="s">
        <v>60</v>
      </c>
      <c r="H29" s="4">
        <f>Šelong!H25</f>
        <v>2</v>
      </c>
      <c r="I29" s="4">
        <f>Šelong!I25</f>
        <v>8.1</v>
      </c>
      <c r="J29" s="4">
        <f>Šelong!J25</f>
        <v>0</v>
      </c>
      <c r="K29" s="4">
        <f>Šelong!K25</f>
        <v>10.1</v>
      </c>
      <c r="L29" s="4">
        <f>Šelong!L25</f>
        <v>0</v>
      </c>
      <c r="M29" s="4">
        <f>Šelong!M25</f>
        <v>0</v>
      </c>
      <c r="N29" s="4">
        <f>Šelong!N25</f>
        <v>0</v>
      </c>
      <c r="O29" s="4">
        <f>Šelong!O25</f>
        <v>0</v>
      </c>
      <c r="P29" s="4">
        <f>Šelong!P25</f>
        <v>2</v>
      </c>
      <c r="Q29" s="4">
        <f>Šelong!Q25</f>
        <v>3.7</v>
      </c>
      <c r="R29" s="4">
        <f>Šelong!R25</f>
        <v>2</v>
      </c>
      <c r="S29" s="4">
        <f>Šelong!S25</f>
        <v>3.7</v>
      </c>
      <c r="T29" s="4">
        <f>Šelong!T25</f>
        <v>2.5</v>
      </c>
      <c r="U29" s="4">
        <f>Šelong!U25</f>
        <v>7.9</v>
      </c>
      <c r="V29" s="4">
        <f>Šelong!V25</f>
        <v>0</v>
      </c>
      <c r="W29" s="4">
        <f>Šelong!W25</f>
        <v>10.4</v>
      </c>
      <c r="X29" s="4">
        <f>Šelong!X25</f>
        <v>24.200000000000003</v>
      </c>
      <c r="Z29">
        <f>X26</f>
        <v>61.75</v>
      </c>
      <c r="AA29" t="str">
        <f>D22</f>
        <v>Gymnastický klub Vítkovice, z.s.</v>
      </c>
      <c r="AB29">
        <v>3</v>
      </c>
    </row>
    <row r="30" spans="1:29" x14ac:dyDescent="0.25">
      <c r="A30" s="9"/>
      <c r="B30">
        <v>340069</v>
      </c>
      <c r="C30">
        <v>7791</v>
      </c>
      <c r="D30" t="s">
        <v>61</v>
      </c>
      <c r="E30">
        <v>2015</v>
      </c>
      <c r="F30" t="s">
        <v>57</v>
      </c>
      <c r="G30" t="s">
        <v>58</v>
      </c>
      <c r="H30" s="4">
        <f>Šelong!H18</f>
        <v>2</v>
      </c>
      <c r="I30" s="4">
        <f>Šelong!I18</f>
        <v>9.15</v>
      </c>
      <c r="J30" s="4">
        <f>Šelong!J18</f>
        <v>0</v>
      </c>
      <c r="K30" s="4">
        <f>Šelong!K18</f>
        <v>11.15</v>
      </c>
      <c r="L30" s="4">
        <f>Šelong!L18</f>
        <v>0</v>
      </c>
      <c r="M30" s="4">
        <f>Šelong!M18</f>
        <v>0</v>
      </c>
      <c r="N30" s="4">
        <f>Šelong!N18</f>
        <v>0</v>
      </c>
      <c r="O30" s="4">
        <f>Šelong!O18</f>
        <v>0</v>
      </c>
      <c r="P30" s="4">
        <f>Šelong!P18</f>
        <v>2.5</v>
      </c>
      <c r="Q30" s="4">
        <f>Šelong!Q18</f>
        <v>6.45</v>
      </c>
      <c r="R30" s="4">
        <f>Šelong!R18</f>
        <v>2</v>
      </c>
      <c r="S30" s="4">
        <f>Šelong!S18</f>
        <v>6.9499999999999993</v>
      </c>
      <c r="T30" s="4">
        <f>Šelong!T18</f>
        <v>2.5</v>
      </c>
      <c r="U30" s="4">
        <f>Šelong!U18</f>
        <v>8.6999999999999993</v>
      </c>
      <c r="V30" s="4">
        <f>Šelong!V18</f>
        <v>0</v>
      </c>
      <c r="W30" s="4">
        <f>Šelong!W18</f>
        <v>11.2</v>
      </c>
      <c r="X30" s="4">
        <f>Šelong!X18</f>
        <v>29.3</v>
      </c>
      <c r="Z30">
        <f>X26</f>
        <v>61.75</v>
      </c>
      <c r="AA30" t="str">
        <f>D22</f>
        <v>Gymnastický klub Vítkovice, z.s.</v>
      </c>
      <c r="AB30">
        <v>4</v>
      </c>
    </row>
    <row r="31" spans="1:29" x14ac:dyDescent="0.25">
      <c r="A31" s="5"/>
      <c r="B31" s="5"/>
      <c r="C31" s="5"/>
      <c r="D31" s="5" t="s">
        <v>28</v>
      </c>
      <c r="E31" s="5"/>
      <c r="F31" s="5"/>
      <c r="G31" s="5"/>
      <c r="H31" s="5"/>
      <c r="I31" s="5"/>
      <c r="J31" s="5">
        <v>0</v>
      </c>
      <c r="K31" s="5">
        <f>LARGE(K28:K30,2)+LARGE(K28:K30,1)-J31</f>
        <v>21.4</v>
      </c>
      <c r="L31" s="5"/>
      <c r="M31" s="5"/>
      <c r="N31" s="5">
        <v>0</v>
      </c>
      <c r="O31" s="5">
        <f>LARGE(O28:O30,3)+LARGE(O28:O30,2)+LARGE(O28:O30,1)-N31</f>
        <v>0</v>
      </c>
      <c r="P31" s="5"/>
      <c r="Q31" s="5"/>
      <c r="R31" s="5">
        <v>0</v>
      </c>
      <c r="S31" s="5">
        <f>LARGE(S28:S30,2)+LARGE(S28:S30,1)-R31</f>
        <v>13.7</v>
      </c>
      <c r="T31" s="5"/>
      <c r="U31" s="5"/>
      <c r="V31" s="5">
        <v>0</v>
      </c>
      <c r="W31" s="5">
        <f>LARGE(W28:W30,2)+LARGE(W28:W30,1)-V31</f>
        <v>22.1</v>
      </c>
      <c r="X31" s="5">
        <f>K31+O31+S31+W31</f>
        <v>57.199999999999996</v>
      </c>
      <c r="Z31">
        <f>X26</f>
        <v>61.75</v>
      </c>
      <c r="AA31" t="str">
        <f>D22</f>
        <v>Gymnastický klub Vítkovice, z.s.</v>
      </c>
      <c r="AB31">
        <v>5</v>
      </c>
    </row>
    <row r="32" spans="1:29" x14ac:dyDescent="0.25">
      <c r="A32" s="3"/>
      <c r="B32" s="3">
        <v>5132</v>
      </c>
      <c r="C32" s="3">
        <v>7791</v>
      </c>
      <c r="D32" s="3" t="s">
        <v>33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>
        <f>X36</f>
        <v>33.299999999999997</v>
      </c>
      <c r="AA32" t="str">
        <f>D32</f>
        <v>Gymnastický klub Vítkovice, z.s. C</v>
      </c>
      <c r="AB32">
        <v>1</v>
      </c>
    </row>
    <row r="33" spans="1:28" x14ac:dyDescent="0.25">
      <c r="A33" s="8"/>
      <c r="H33" s="4">
        <v>0</v>
      </c>
      <c r="I33" s="4">
        <v>0</v>
      </c>
      <c r="J33" s="4">
        <v>0</v>
      </c>
      <c r="K33" s="5">
        <v>0</v>
      </c>
      <c r="L33" s="4">
        <v>0</v>
      </c>
      <c r="M33" s="4">
        <v>0</v>
      </c>
      <c r="N33" s="4">
        <v>0</v>
      </c>
      <c r="O33" s="5">
        <v>0</v>
      </c>
      <c r="P33" s="4">
        <v>0</v>
      </c>
      <c r="Q33" s="4">
        <v>0</v>
      </c>
      <c r="R33" s="4">
        <v>0</v>
      </c>
      <c r="S33" s="5">
        <v>0</v>
      </c>
      <c r="T33" s="4">
        <v>0</v>
      </c>
      <c r="U33" s="4">
        <v>0</v>
      </c>
      <c r="V33" s="4">
        <v>0</v>
      </c>
      <c r="W33" s="5">
        <v>0</v>
      </c>
      <c r="X33" s="5">
        <v>0</v>
      </c>
      <c r="Z33">
        <f>X36</f>
        <v>33.299999999999997</v>
      </c>
      <c r="AA33" t="str">
        <f>D32</f>
        <v>Gymnastický klub Vítkovice, z.s. C</v>
      </c>
      <c r="AB33">
        <v>2</v>
      </c>
    </row>
    <row r="34" spans="1:28" x14ac:dyDescent="0.25">
      <c r="A34" s="8"/>
      <c r="H34" s="4">
        <v>0</v>
      </c>
      <c r="I34" s="4">
        <v>0</v>
      </c>
      <c r="J34" s="4">
        <v>0</v>
      </c>
      <c r="K34" s="5">
        <v>0</v>
      </c>
      <c r="L34" s="4">
        <v>0</v>
      </c>
      <c r="M34" s="4">
        <v>0</v>
      </c>
      <c r="N34" s="4">
        <v>0</v>
      </c>
      <c r="O34" s="5">
        <v>0</v>
      </c>
      <c r="P34" s="4">
        <v>0</v>
      </c>
      <c r="Q34" s="4">
        <v>0</v>
      </c>
      <c r="R34" s="4">
        <v>0</v>
      </c>
      <c r="S34" s="5">
        <v>0</v>
      </c>
      <c r="T34" s="4">
        <v>0</v>
      </c>
      <c r="U34" s="4">
        <v>0</v>
      </c>
      <c r="V34" s="4">
        <v>0</v>
      </c>
      <c r="W34" s="5">
        <v>0</v>
      </c>
      <c r="X34" s="5">
        <v>0</v>
      </c>
      <c r="Z34">
        <f>X36</f>
        <v>33.299999999999997</v>
      </c>
      <c r="AA34" t="str">
        <f>D32</f>
        <v>Gymnastický klub Vítkovice, z.s. C</v>
      </c>
      <c r="AB34">
        <v>3</v>
      </c>
    </row>
    <row r="35" spans="1:28" x14ac:dyDescent="0.25">
      <c r="A35" s="8"/>
      <c r="B35">
        <v>952981</v>
      </c>
      <c r="C35">
        <v>7791</v>
      </c>
      <c r="D35" t="s">
        <v>35</v>
      </c>
      <c r="E35">
        <v>2016</v>
      </c>
      <c r="F35" t="s">
        <v>25</v>
      </c>
      <c r="G35" t="s">
        <v>36</v>
      </c>
      <c r="H35" s="4">
        <f>Šelong!H7</f>
        <v>2</v>
      </c>
      <c r="I35" s="4">
        <f>Šelong!I7</f>
        <v>9.1999999999999993</v>
      </c>
      <c r="J35" s="4">
        <f>Šelong!J7</f>
        <v>0</v>
      </c>
      <c r="K35" s="4">
        <f>Šelong!K7</f>
        <v>11.2</v>
      </c>
      <c r="L35" s="4">
        <f>Šelong!L7</f>
        <v>0</v>
      </c>
      <c r="M35" s="4">
        <f>Šelong!M7</f>
        <v>0</v>
      </c>
      <c r="N35" s="4">
        <f>Šelong!N7</f>
        <v>0</v>
      </c>
      <c r="O35" s="4">
        <f>Šelong!O7</f>
        <v>0</v>
      </c>
      <c r="P35" s="4">
        <f>Šelong!P7</f>
        <v>2.5</v>
      </c>
      <c r="Q35" s="4">
        <f>Šelong!Q7</f>
        <v>7.7</v>
      </c>
      <c r="R35" s="4">
        <f>Šelong!R7</f>
        <v>0</v>
      </c>
      <c r="S35" s="4">
        <f>Šelong!S7</f>
        <v>10.199999999999999</v>
      </c>
      <c r="T35" s="4">
        <f>Šelong!T7</f>
        <v>2.5</v>
      </c>
      <c r="U35" s="4">
        <f>Šelong!U7</f>
        <v>9.4</v>
      </c>
      <c r="V35" s="4">
        <f>Šelong!V7</f>
        <v>0</v>
      </c>
      <c r="W35" s="4">
        <f>Šelong!W7</f>
        <v>11.9</v>
      </c>
      <c r="X35" s="4">
        <f>Šelong!X7</f>
        <v>33.299999999999997</v>
      </c>
      <c r="Z35">
        <f>X36</f>
        <v>33.299999999999997</v>
      </c>
      <c r="AA35" t="str">
        <f>D32</f>
        <v>Gymnastický klub Vítkovice, z.s. C</v>
      </c>
      <c r="AB35">
        <v>4</v>
      </c>
    </row>
    <row r="36" spans="1:28" x14ac:dyDescent="0.25">
      <c r="A36" s="5"/>
      <c r="B36" s="5"/>
      <c r="C36" s="5"/>
      <c r="D36" s="5" t="s">
        <v>28</v>
      </c>
      <c r="E36" s="5"/>
      <c r="F36" s="5"/>
      <c r="G36" s="5"/>
      <c r="H36" s="5"/>
      <c r="I36" s="5"/>
      <c r="J36" s="5">
        <v>0</v>
      </c>
      <c r="K36" s="5">
        <f>LARGE(K33:K35,3)+LARGE(K33:K35,2)+LARGE(K33:K35,1)-J36</f>
        <v>11.2</v>
      </c>
      <c r="L36" s="5"/>
      <c r="M36" s="5"/>
      <c r="N36" s="5">
        <v>0</v>
      </c>
      <c r="O36" s="5">
        <f>LARGE(O33:O35,3)+LARGE(O33:O35,2)+LARGE(O33:O35,1)-N36</f>
        <v>0</v>
      </c>
      <c r="P36" s="5"/>
      <c r="Q36" s="5"/>
      <c r="R36" s="5">
        <v>0</v>
      </c>
      <c r="S36" s="5">
        <f>LARGE(S33:S35,3)+LARGE(S33:S35,2)+LARGE(S33:S35,1)-R36</f>
        <v>10.199999999999999</v>
      </c>
      <c r="T36" s="5"/>
      <c r="U36" s="5"/>
      <c r="V36" s="5">
        <v>0</v>
      </c>
      <c r="W36" s="5">
        <f>LARGE(W33:W35,3)+LARGE(W33:W35,2)+LARGE(W33:W35,1)-V36</f>
        <v>11.9</v>
      </c>
      <c r="X36" s="5">
        <f>K36+O36+S36+W36</f>
        <v>33.299999999999997</v>
      </c>
      <c r="Z36">
        <f>X36</f>
        <v>33.299999999999997</v>
      </c>
      <c r="AA36" t="str">
        <f>D32</f>
        <v>Gymnastický klub Vítkovice, z.s. C</v>
      </c>
      <c r="AB36">
        <v>5</v>
      </c>
    </row>
    <row r="37" spans="1:28" x14ac:dyDescent="0.25">
      <c r="A37" s="3"/>
      <c r="B37" s="3">
        <v>5142</v>
      </c>
      <c r="C37" s="3">
        <v>4142</v>
      </c>
      <c r="D37" s="3" t="s">
        <v>48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>
        <f>X41</f>
        <v>28.8</v>
      </c>
      <c r="AA37" t="str">
        <f>D37</f>
        <v>Tělocvičná jednota Sokol Moravská Ostrava 1 B</v>
      </c>
      <c r="AB37">
        <v>1</v>
      </c>
    </row>
    <row r="38" spans="1:28" x14ac:dyDescent="0.25">
      <c r="B38">
        <v>305304</v>
      </c>
      <c r="C38">
        <v>4142</v>
      </c>
      <c r="D38" t="s">
        <v>49</v>
      </c>
      <c r="E38">
        <v>2015</v>
      </c>
      <c r="F38" t="s">
        <v>44</v>
      </c>
      <c r="G38" t="s">
        <v>45</v>
      </c>
      <c r="H38" s="4">
        <f>Šelong!H21</f>
        <v>2</v>
      </c>
      <c r="I38" s="4">
        <f>Šelong!I21</f>
        <v>8.25</v>
      </c>
      <c r="J38" s="4">
        <f>Šelong!J21</f>
        <v>0</v>
      </c>
      <c r="K38" s="4">
        <f>Šelong!K21</f>
        <v>10.25</v>
      </c>
      <c r="L38" s="4">
        <f>Šelong!L21</f>
        <v>0</v>
      </c>
      <c r="M38" s="4">
        <f>Šelong!M21</f>
        <v>0</v>
      </c>
      <c r="N38" s="4">
        <f>Šelong!N21</f>
        <v>0</v>
      </c>
      <c r="O38" s="4">
        <f>Šelong!O21</f>
        <v>0</v>
      </c>
      <c r="P38" s="4">
        <f>Šelong!P21</f>
        <v>2</v>
      </c>
      <c r="Q38" s="4">
        <f>Šelong!Q21</f>
        <v>6.5</v>
      </c>
      <c r="R38" s="4">
        <f>Šelong!R21</f>
        <v>0</v>
      </c>
      <c r="S38" s="4">
        <f>Šelong!S21</f>
        <v>8.5</v>
      </c>
      <c r="T38" s="4">
        <f>Šelong!T21</f>
        <v>2.5</v>
      </c>
      <c r="U38" s="4">
        <f>Šelong!U21</f>
        <v>7.55</v>
      </c>
      <c r="V38" s="4">
        <f>Šelong!V21</f>
        <v>0</v>
      </c>
      <c r="W38" s="4">
        <f>Šelong!W21</f>
        <v>10.050000000000001</v>
      </c>
      <c r="X38" s="4">
        <f>Šelong!X21</f>
        <v>28.8</v>
      </c>
      <c r="Z38">
        <f>X41</f>
        <v>28.8</v>
      </c>
      <c r="AA38" t="str">
        <f>D37</f>
        <v>Tělocvičná jednota Sokol Moravská Ostrava 1 B</v>
      </c>
      <c r="AB38">
        <v>2</v>
      </c>
    </row>
    <row r="39" spans="1:28" x14ac:dyDescent="0.25">
      <c r="B39">
        <v>0</v>
      </c>
      <c r="C39">
        <v>0</v>
      </c>
      <c r="H39" s="4">
        <v>0</v>
      </c>
      <c r="I39" s="4">
        <v>0</v>
      </c>
      <c r="J39" s="4">
        <v>0</v>
      </c>
      <c r="K39" s="5">
        <f>H39+I39-J39</f>
        <v>0</v>
      </c>
      <c r="L39" s="4">
        <v>0</v>
      </c>
      <c r="M39" s="4">
        <v>0</v>
      </c>
      <c r="N39" s="4">
        <v>0</v>
      </c>
      <c r="O39" s="5">
        <f>L39+M39-N39</f>
        <v>0</v>
      </c>
      <c r="P39" s="4">
        <v>0</v>
      </c>
      <c r="Q39" s="4">
        <v>0</v>
      </c>
      <c r="R39" s="4">
        <v>0</v>
      </c>
      <c r="S39" s="5">
        <f>P39+Q39-R39</f>
        <v>0</v>
      </c>
      <c r="T39" s="4">
        <v>0</v>
      </c>
      <c r="U39" s="4">
        <v>0</v>
      </c>
      <c r="V39" s="4">
        <v>0</v>
      </c>
      <c r="W39" s="5">
        <f>T39+U39-V39</f>
        <v>0</v>
      </c>
      <c r="X39" s="5">
        <f>K39+O39+S39+W39</f>
        <v>0</v>
      </c>
      <c r="Z39">
        <f>X41</f>
        <v>28.8</v>
      </c>
      <c r="AA39" t="str">
        <f>D37</f>
        <v>Tělocvičná jednota Sokol Moravská Ostrava 1 B</v>
      </c>
      <c r="AB39">
        <v>3</v>
      </c>
    </row>
    <row r="40" spans="1:28" x14ac:dyDescent="0.25">
      <c r="B40">
        <v>0</v>
      </c>
      <c r="C40">
        <v>0</v>
      </c>
      <c r="H40" s="4">
        <v>0</v>
      </c>
      <c r="I40" s="4">
        <v>0</v>
      </c>
      <c r="J40" s="4">
        <v>0</v>
      </c>
      <c r="K40" s="5">
        <f>H40+I40-J40</f>
        <v>0</v>
      </c>
      <c r="L40" s="4">
        <v>0</v>
      </c>
      <c r="M40" s="4">
        <v>0</v>
      </c>
      <c r="N40" s="4">
        <v>0</v>
      </c>
      <c r="O40" s="5">
        <f>L40+M40-N40</f>
        <v>0</v>
      </c>
      <c r="P40" s="4">
        <v>0</v>
      </c>
      <c r="Q40" s="4">
        <v>0</v>
      </c>
      <c r="R40" s="4">
        <v>0</v>
      </c>
      <c r="S40" s="5">
        <f>P40+Q40-R40</f>
        <v>0</v>
      </c>
      <c r="T40" s="4">
        <v>0</v>
      </c>
      <c r="U40" s="4">
        <v>0</v>
      </c>
      <c r="V40" s="4">
        <v>0</v>
      </c>
      <c r="W40" s="5">
        <f>T40+U40-V40</f>
        <v>0</v>
      </c>
      <c r="X40" s="5">
        <f>K40+O40+S40+W40</f>
        <v>0</v>
      </c>
      <c r="Z40">
        <f>X41</f>
        <v>28.8</v>
      </c>
      <c r="AA40" t="str">
        <f>D37</f>
        <v>Tělocvičná jednota Sokol Moravská Ostrava 1 B</v>
      </c>
      <c r="AB40">
        <v>4</v>
      </c>
    </row>
    <row r="41" spans="1:28" x14ac:dyDescent="0.25">
      <c r="A41" s="5"/>
      <c r="B41" s="5"/>
      <c r="C41" s="5"/>
      <c r="D41" s="5" t="s">
        <v>28</v>
      </c>
      <c r="E41" s="5"/>
      <c r="F41" s="5"/>
      <c r="G41" s="5"/>
      <c r="H41" s="5"/>
      <c r="I41" s="5"/>
      <c r="J41" s="5">
        <v>0</v>
      </c>
      <c r="K41" s="5">
        <f>LARGE(K38:K40,3)+LARGE(K38:K40,2)+LARGE(K38:K40,1)-J41</f>
        <v>10.25</v>
      </c>
      <c r="L41" s="5"/>
      <c r="M41" s="5"/>
      <c r="N41" s="5">
        <v>0</v>
      </c>
      <c r="O41" s="5">
        <f>LARGE(O38:O40,3)+LARGE(O38:O40,2)+LARGE(O38:O40,1)-N41</f>
        <v>0</v>
      </c>
      <c r="P41" s="5"/>
      <c r="Q41" s="5"/>
      <c r="R41" s="5">
        <v>0</v>
      </c>
      <c r="S41" s="5">
        <f>LARGE(S38:S40,3)+LARGE(S38:S40,2)+LARGE(S38:S40,1)-R41</f>
        <v>8.5</v>
      </c>
      <c r="T41" s="5"/>
      <c r="U41" s="5"/>
      <c r="V41" s="5">
        <v>0</v>
      </c>
      <c r="W41" s="5">
        <f>LARGE(W38:W40,3)+LARGE(W38:W40,2)+LARGE(W38:W40,1)-V41</f>
        <v>10.050000000000001</v>
      </c>
      <c r="X41" s="5">
        <f>K41+O41+S41+W41</f>
        <v>28.8</v>
      </c>
      <c r="Z41">
        <f>X41</f>
        <v>28.8</v>
      </c>
      <c r="AA41" t="str">
        <f>D37</f>
        <v>Tělocvičná jednota Sokol Moravská Ostrava 1 B</v>
      </c>
      <c r="AB41">
        <v>5</v>
      </c>
    </row>
    <row r="45" spans="1:28" ht="15.75" x14ac:dyDescent="0.25">
      <c r="D45" s="11" t="s">
        <v>206</v>
      </c>
      <c r="I45" s="11" t="s">
        <v>205</v>
      </c>
      <c r="M45" s="11" t="s">
        <v>204</v>
      </c>
      <c r="Q45" s="11" t="s">
        <v>243</v>
      </c>
      <c r="U45" s="13"/>
      <c r="W45" s="14" t="s">
        <v>209</v>
      </c>
    </row>
    <row r="46" spans="1:28" ht="15.75" x14ac:dyDescent="0.25">
      <c r="D46" t="s">
        <v>201</v>
      </c>
      <c r="I46" s="12" t="s">
        <v>203</v>
      </c>
      <c r="M46" s="12" t="s">
        <v>207</v>
      </c>
      <c r="Q46" t="s">
        <v>244</v>
      </c>
      <c r="U46" s="13"/>
      <c r="W46" s="13" t="s">
        <v>210</v>
      </c>
    </row>
    <row r="47" spans="1:28" x14ac:dyDescent="0.25">
      <c r="D47" t="s">
        <v>200</v>
      </c>
      <c r="I47" t="s">
        <v>202</v>
      </c>
      <c r="M47" s="12" t="s">
        <v>208</v>
      </c>
    </row>
    <row r="48" spans="1:28" x14ac:dyDescent="0.25">
      <c r="M48" s="12" t="s">
        <v>34</v>
      </c>
    </row>
  </sheetData>
  <sortState xmlns:xlrd2="http://schemas.microsoft.com/office/spreadsheetml/2017/richdata2" ref="A7:Z41">
    <sortCondition descending="1" ref="Z7:Z41"/>
  </sortState>
  <mergeCells count="6">
    <mergeCell ref="A8:A10"/>
    <mergeCell ref="A13:A15"/>
    <mergeCell ref="A18:A20"/>
    <mergeCell ref="A23:A25"/>
    <mergeCell ref="A28:A30"/>
    <mergeCell ref="A33:A35"/>
  </mergeCells>
  <pageMargins left="0.7" right="0.7" top="0.78740157499999996" bottom="0.78740157499999996" header="0.3" footer="0.3"/>
  <pageSetup paperSize="9" scale="68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8"/>
  <sheetViews>
    <sheetView tabSelected="1" view="pageLayout" zoomScale="85" zoomScaleNormal="70" zoomScalePageLayoutView="85" workbookViewId="0">
      <selection activeCell="A42" sqref="A42"/>
    </sheetView>
  </sheetViews>
  <sheetFormatPr defaultRowHeight="15" x14ac:dyDescent="0.25"/>
  <cols>
    <col min="1" max="1" width="10" customWidth="1"/>
    <col min="2" max="3" width="10" hidden="1" customWidth="1"/>
    <col min="4" max="4" width="19.85546875" customWidth="1"/>
    <col min="5" max="5" width="8" customWidth="1"/>
    <col min="6" max="6" width="30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108</v>
      </c>
    </row>
    <row r="4" spans="1:29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10</v>
      </c>
      <c r="M4" s="2" t="s">
        <v>11</v>
      </c>
      <c r="N4" s="2" t="s">
        <v>12</v>
      </c>
      <c r="O4" s="2" t="s">
        <v>14</v>
      </c>
      <c r="P4" s="2" t="s">
        <v>10</v>
      </c>
      <c r="Q4" s="2" t="s">
        <v>11</v>
      </c>
      <c r="R4" s="2" t="s">
        <v>12</v>
      </c>
      <c r="S4" s="2" t="s">
        <v>15</v>
      </c>
      <c r="T4" s="2" t="s">
        <v>10</v>
      </c>
      <c r="U4" s="2" t="s">
        <v>11</v>
      </c>
      <c r="V4" s="2" t="s">
        <v>12</v>
      </c>
      <c r="W4" s="2" t="s">
        <v>16</v>
      </c>
      <c r="X4" s="2" t="s">
        <v>17</v>
      </c>
      <c r="Y4" s="2" t="s">
        <v>18</v>
      </c>
      <c r="Z4" s="2" t="s">
        <v>19</v>
      </c>
      <c r="AA4" s="2" t="s">
        <v>20</v>
      </c>
      <c r="AB4" s="2" t="s">
        <v>21</v>
      </c>
      <c r="AC4" s="2" t="s">
        <v>22</v>
      </c>
    </row>
    <row r="5" spans="1:29" x14ac:dyDescent="0.25">
      <c r="A5" s="3"/>
      <c r="B5" s="3">
        <v>5105</v>
      </c>
      <c r="C5" s="3">
        <v>7791</v>
      </c>
      <c r="D5" s="3" t="s">
        <v>64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>
        <f>X12</f>
        <v>131.79999999999998</v>
      </c>
      <c r="AA5" t="str">
        <f>D5</f>
        <v>Sportovní gymnastické centrum Ostrava, z.s.</v>
      </c>
      <c r="AB5">
        <v>1</v>
      </c>
    </row>
    <row r="6" spans="1:29" x14ac:dyDescent="0.25">
      <c r="A6" s="9" t="s">
        <v>195</v>
      </c>
      <c r="B6">
        <v>480875</v>
      </c>
      <c r="C6">
        <v>7791</v>
      </c>
      <c r="D6" t="s">
        <v>116</v>
      </c>
      <c r="E6">
        <v>2010</v>
      </c>
      <c r="F6" t="s">
        <v>66</v>
      </c>
      <c r="G6" t="s">
        <v>67</v>
      </c>
      <c r="H6" s="4">
        <f>'III. liga Šelong'!H12</f>
        <v>2</v>
      </c>
      <c r="I6" s="4">
        <f>'III. liga Šelong'!I12</f>
        <v>8.84</v>
      </c>
      <c r="J6" s="4">
        <f>'III. liga Šelong'!J12</f>
        <v>0</v>
      </c>
      <c r="K6" s="6">
        <f>'III. liga Šelong'!K12</f>
        <v>10.84</v>
      </c>
      <c r="L6" s="4">
        <f>'III. liga Šelong'!L12</f>
        <v>0</v>
      </c>
      <c r="M6" s="4">
        <f>'III. liga Šelong'!M12</f>
        <v>0</v>
      </c>
      <c r="N6" s="4">
        <f>'III. liga Šelong'!N12</f>
        <v>0</v>
      </c>
      <c r="O6" s="6">
        <f>'III. liga Šelong'!O12</f>
        <v>0</v>
      </c>
      <c r="P6" s="4">
        <f>'III. liga Šelong'!P12</f>
        <v>2.7</v>
      </c>
      <c r="Q6" s="4">
        <f>'III. liga Šelong'!Q12</f>
        <v>7.5</v>
      </c>
      <c r="R6" s="4">
        <f>'III. liga Šelong'!R12</f>
        <v>0</v>
      </c>
      <c r="S6" s="6">
        <f>'III. liga Šelong'!S12</f>
        <v>10.199999999999999</v>
      </c>
      <c r="T6" s="4">
        <f>'III. liga Šelong'!T12</f>
        <v>2.6</v>
      </c>
      <c r="U6" s="4">
        <f>'III. liga Šelong'!U12</f>
        <v>8.94</v>
      </c>
      <c r="V6" s="4">
        <f>'III. liga Šelong'!V12</f>
        <v>0</v>
      </c>
      <c r="W6" s="6">
        <f>'III. liga Šelong'!W12</f>
        <v>11.54</v>
      </c>
      <c r="X6" s="6">
        <f>'III. liga Šelong'!X12</f>
        <v>32.58</v>
      </c>
      <c r="Z6">
        <f>X12</f>
        <v>131.79999999999998</v>
      </c>
      <c r="AA6" t="str">
        <f>D5</f>
        <v>Sportovní gymnastické centrum Ostrava, z.s.</v>
      </c>
      <c r="AB6">
        <v>2</v>
      </c>
    </row>
    <row r="7" spans="1:29" x14ac:dyDescent="0.25">
      <c r="A7" s="9"/>
      <c r="B7">
        <v>884439</v>
      </c>
      <c r="C7">
        <v>7791</v>
      </c>
      <c r="D7" t="s">
        <v>117</v>
      </c>
      <c r="E7">
        <v>2008</v>
      </c>
      <c r="F7" t="s">
        <v>66</v>
      </c>
      <c r="G7" t="s">
        <v>67</v>
      </c>
      <c r="H7" s="4">
        <f>'III. liga Šelong'!H13</f>
        <v>2</v>
      </c>
      <c r="I7" s="4">
        <f>'III. liga Šelong'!I13</f>
        <v>9</v>
      </c>
      <c r="J7" s="4">
        <f>'III. liga Šelong'!J13</f>
        <v>0</v>
      </c>
      <c r="K7" s="6">
        <f>'III. liga Šelong'!K13</f>
        <v>11</v>
      </c>
      <c r="L7" s="4">
        <f>'III. liga Šelong'!L13</f>
        <v>2.5</v>
      </c>
      <c r="M7" s="4">
        <f>'III. liga Šelong'!M13</f>
        <v>7.94</v>
      </c>
      <c r="N7" s="4">
        <f>'III. liga Šelong'!N13</f>
        <v>0</v>
      </c>
      <c r="O7" s="6">
        <f>'III. liga Šelong'!O13</f>
        <v>10.440000000000001</v>
      </c>
      <c r="P7" s="4">
        <f>'III. liga Šelong'!P13</f>
        <v>0</v>
      </c>
      <c r="Q7" s="4">
        <f>'III. liga Šelong'!Q13</f>
        <v>0</v>
      </c>
      <c r="R7" s="4">
        <f>'III. liga Šelong'!R13</f>
        <v>0</v>
      </c>
      <c r="S7" s="6">
        <f>'III. liga Šelong'!S13</f>
        <v>0</v>
      </c>
      <c r="T7" s="4">
        <f>'III. liga Šelong'!T13</f>
        <v>0</v>
      </c>
      <c r="U7" s="4">
        <f>'III. liga Šelong'!U13</f>
        <v>0</v>
      </c>
      <c r="V7" s="4">
        <f>'III. liga Šelong'!V13</f>
        <v>0</v>
      </c>
      <c r="W7" s="6">
        <f>'III. liga Šelong'!W13</f>
        <v>0</v>
      </c>
      <c r="X7" s="6">
        <f>'III. liga Šelong'!X13</f>
        <v>21.44</v>
      </c>
      <c r="Z7">
        <f>X12</f>
        <v>131.79999999999998</v>
      </c>
      <c r="AA7" t="str">
        <f>D5</f>
        <v>Sportovní gymnastické centrum Ostrava, z.s.</v>
      </c>
      <c r="AB7">
        <v>3</v>
      </c>
    </row>
    <row r="8" spans="1:29" x14ac:dyDescent="0.25">
      <c r="A8" s="9"/>
      <c r="B8">
        <v>340917</v>
      </c>
      <c r="C8">
        <v>7791</v>
      </c>
      <c r="D8" t="s">
        <v>118</v>
      </c>
      <c r="E8">
        <v>2012</v>
      </c>
      <c r="F8" t="s">
        <v>66</v>
      </c>
      <c r="G8" t="s">
        <v>67</v>
      </c>
      <c r="H8" s="4">
        <f>'III. liga Šelong'!H14</f>
        <v>2</v>
      </c>
      <c r="I8" s="4">
        <f>'III. liga Šelong'!I14</f>
        <v>9.34</v>
      </c>
      <c r="J8" s="4">
        <f>'III. liga Šelong'!J14</f>
        <v>0</v>
      </c>
      <c r="K8" s="6">
        <f>'III. liga Šelong'!K14</f>
        <v>11.34</v>
      </c>
      <c r="L8" s="4">
        <f>'III. liga Šelong'!L14</f>
        <v>2.5</v>
      </c>
      <c r="M8" s="4">
        <f>'III. liga Šelong'!M14</f>
        <v>8.1999999999999993</v>
      </c>
      <c r="N8" s="4">
        <f>'III. liga Šelong'!N14</f>
        <v>0</v>
      </c>
      <c r="O8" s="6">
        <f>'III. liga Šelong'!O14</f>
        <v>10.7</v>
      </c>
      <c r="P8" s="4">
        <f>'III. liga Šelong'!P14</f>
        <v>2.8</v>
      </c>
      <c r="Q8" s="4">
        <f>'III. liga Šelong'!Q14</f>
        <v>7.24</v>
      </c>
      <c r="R8" s="4">
        <f>'III. liga Šelong'!R14</f>
        <v>0</v>
      </c>
      <c r="S8" s="6">
        <f>'III. liga Šelong'!S14</f>
        <v>10.039999999999999</v>
      </c>
      <c r="T8" s="4">
        <f>'III. liga Šelong'!T14</f>
        <v>2.6</v>
      </c>
      <c r="U8" s="4">
        <f>'III. liga Šelong'!U14</f>
        <v>8.64</v>
      </c>
      <c r="V8" s="4">
        <f>'III. liga Šelong'!V14</f>
        <v>0</v>
      </c>
      <c r="W8" s="6">
        <f>'III. liga Šelong'!W14</f>
        <v>11.24</v>
      </c>
      <c r="X8" s="6">
        <f>'III. liga Šelong'!X14</f>
        <v>43.32</v>
      </c>
      <c r="Z8">
        <f>X12</f>
        <v>131.79999999999998</v>
      </c>
      <c r="AA8" t="str">
        <f>D5</f>
        <v>Sportovní gymnastické centrum Ostrava, z.s.</v>
      </c>
      <c r="AB8">
        <v>4</v>
      </c>
    </row>
    <row r="9" spans="1:29" x14ac:dyDescent="0.25">
      <c r="A9" s="9"/>
      <c r="B9">
        <v>443004</v>
      </c>
      <c r="C9">
        <v>7791</v>
      </c>
      <c r="D9" t="s">
        <v>119</v>
      </c>
      <c r="E9">
        <v>2010</v>
      </c>
      <c r="F9" t="s">
        <v>66</v>
      </c>
      <c r="G9" t="s">
        <v>71</v>
      </c>
      <c r="H9" s="4">
        <f>'III. liga Šelong'!H15</f>
        <v>0</v>
      </c>
      <c r="I9" s="4">
        <f>'III. liga Šelong'!I15</f>
        <v>0</v>
      </c>
      <c r="J9" s="4">
        <f>'III. liga Šelong'!J15</f>
        <v>0</v>
      </c>
      <c r="K9" s="6">
        <f>'III. liga Šelong'!K15</f>
        <v>0</v>
      </c>
      <c r="L9" s="4">
        <f>'III. liga Šelong'!L15</f>
        <v>2.5</v>
      </c>
      <c r="M9" s="4">
        <f>'III. liga Šelong'!M15</f>
        <v>7.84</v>
      </c>
      <c r="N9" s="4">
        <f>'III. liga Šelong'!N15</f>
        <v>0</v>
      </c>
      <c r="O9" s="6">
        <f>'III. liga Šelong'!O15</f>
        <v>10.34</v>
      </c>
      <c r="P9" s="4">
        <f>'III. liga Šelong'!P15</f>
        <v>2.8</v>
      </c>
      <c r="Q9" s="4">
        <f>'III. liga Šelong'!Q15</f>
        <v>8.1999999999999993</v>
      </c>
      <c r="R9" s="4">
        <f>'III. liga Šelong'!R15</f>
        <v>0</v>
      </c>
      <c r="S9" s="6">
        <f>'III. liga Šelong'!S15</f>
        <v>11</v>
      </c>
      <c r="T9" s="4">
        <f>'III. liga Šelong'!T15</f>
        <v>0</v>
      </c>
      <c r="U9" s="4">
        <f>'III. liga Šelong'!U15</f>
        <v>0</v>
      </c>
      <c r="V9" s="4">
        <f>'III. liga Šelong'!V15</f>
        <v>0</v>
      </c>
      <c r="W9" s="6">
        <f>'III. liga Šelong'!W15</f>
        <v>0</v>
      </c>
      <c r="X9" s="6">
        <f>'III. liga Šelong'!X15</f>
        <v>21.34</v>
      </c>
      <c r="Z9">
        <f>X12</f>
        <v>131.79999999999998</v>
      </c>
      <c r="AA9" t="str">
        <f>D5</f>
        <v>Sportovní gymnastické centrum Ostrava, z.s.</v>
      </c>
      <c r="AB9">
        <v>5</v>
      </c>
    </row>
    <row r="10" spans="1:29" x14ac:dyDescent="0.25">
      <c r="A10" s="9"/>
      <c r="B10">
        <v>150937</v>
      </c>
      <c r="C10">
        <v>7791</v>
      </c>
      <c r="D10" t="s">
        <v>120</v>
      </c>
      <c r="E10">
        <v>2013</v>
      </c>
      <c r="F10" t="s">
        <v>66</v>
      </c>
      <c r="G10" t="s">
        <v>67</v>
      </c>
      <c r="H10" s="4">
        <f>'III. liga Šelong'!H16</f>
        <v>0</v>
      </c>
      <c r="I10" s="4">
        <f>'III. liga Šelong'!I16</f>
        <v>0</v>
      </c>
      <c r="J10" s="4">
        <f>'III. liga Šelong'!J16</f>
        <v>0</v>
      </c>
      <c r="K10" s="6">
        <f>'III. liga Šelong'!K16</f>
        <v>0</v>
      </c>
      <c r="L10" s="4">
        <f>'III. liga Šelong'!L16</f>
        <v>0</v>
      </c>
      <c r="M10" s="4">
        <f>'III. liga Šelong'!M16</f>
        <v>0</v>
      </c>
      <c r="N10" s="4">
        <f>'III. liga Šelong'!N16</f>
        <v>0</v>
      </c>
      <c r="O10" s="6">
        <f>'III. liga Šelong'!O16</f>
        <v>0</v>
      </c>
      <c r="P10" s="4">
        <f>'III. liga Šelong'!P16</f>
        <v>0</v>
      </c>
      <c r="Q10" s="4">
        <f>'III. liga Šelong'!Q16</f>
        <v>0</v>
      </c>
      <c r="R10" s="4">
        <f>'III. liga Šelong'!R16</f>
        <v>0</v>
      </c>
      <c r="S10" s="6">
        <f>'III. liga Šelong'!S16</f>
        <v>0</v>
      </c>
      <c r="T10" s="4">
        <f>'III. liga Šelong'!T16</f>
        <v>2.6</v>
      </c>
      <c r="U10" s="4">
        <f>'III. liga Šelong'!U16</f>
        <v>8.9700000000000006</v>
      </c>
      <c r="V10" s="4">
        <f>'III. liga Šelong'!V16</f>
        <v>0</v>
      </c>
      <c r="W10" s="6">
        <f>'III. liga Šelong'!W16</f>
        <v>11.57</v>
      </c>
      <c r="X10" s="6">
        <f>'III. liga Šelong'!X16</f>
        <v>11.57</v>
      </c>
      <c r="Z10">
        <f>X12</f>
        <v>131.79999999999998</v>
      </c>
      <c r="AA10" t="str">
        <f>D5</f>
        <v>Sportovní gymnastické centrum Ostrava, z.s.</v>
      </c>
      <c r="AB10">
        <v>6</v>
      </c>
    </row>
    <row r="11" spans="1:29" x14ac:dyDescent="0.25">
      <c r="A11" s="9"/>
      <c r="B11">
        <v>441993</v>
      </c>
      <c r="C11">
        <v>7791</v>
      </c>
      <c r="D11" t="s">
        <v>121</v>
      </c>
      <c r="E11">
        <v>2009</v>
      </c>
      <c r="F11" t="s">
        <v>66</v>
      </c>
      <c r="G11" t="s">
        <v>67</v>
      </c>
      <c r="H11" s="4">
        <f>'III. liga Šelong'!H17</f>
        <v>2</v>
      </c>
      <c r="I11" s="4">
        <f>'III. liga Šelong'!I17</f>
        <v>8.7799999999999994</v>
      </c>
      <c r="J11" s="4">
        <f>'III. liga Šelong'!J17</f>
        <v>0</v>
      </c>
      <c r="K11" s="6">
        <f>'III. liga Šelong'!K17</f>
        <v>10.78</v>
      </c>
      <c r="L11" s="4">
        <f>'III. liga Šelong'!L17</f>
        <v>2.5</v>
      </c>
      <c r="M11" s="4">
        <f>'III. liga Šelong'!M17</f>
        <v>8</v>
      </c>
      <c r="N11" s="4">
        <f>'III. liga Šelong'!N17</f>
        <v>0</v>
      </c>
      <c r="O11" s="6">
        <f>'III. liga Šelong'!O17</f>
        <v>10.5</v>
      </c>
      <c r="P11" s="4">
        <f>'III. liga Šelong'!P17</f>
        <v>2.8</v>
      </c>
      <c r="Q11" s="4">
        <f>'III. liga Šelong'!Q17</f>
        <v>8.27</v>
      </c>
      <c r="R11" s="4">
        <f>'III. liga Šelong'!R17</f>
        <v>0</v>
      </c>
      <c r="S11" s="6">
        <f>'III. liga Šelong'!S17</f>
        <v>11.07</v>
      </c>
      <c r="T11" s="4">
        <f>'III. liga Šelong'!T17</f>
        <v>2.6</v>
      </c>
      <c r="U11" s="4">
        <f>'III. liga Šelong'!U17</f>
        <v>9</v>
      </c>
      <c r="V11" s="4">
        <f>'III. liga Šelong'!V17</f>
        <v>0</v>
      </c>
      <c r="W11" s="6">
        <f>'III. liga Šelong'!W17</f>
        <v>11.6</v>
      </c>
      <c r="X11" s="6">
        <f>'III. liga Šelong'!X17</f>
        <v>43.95</v>
      </c>
      <c r="Z11">
        <f>X12</f>
        <v>131.79999999999998</v>
      </c>
      <c r="AA11" t="str">
        <f>D5</f>
        <v>Sportovní gymnastické centrum Ostrava, z.s.</v>
      </c>
      <c r="AB11">
        <v>7</v>
      </c>
    </row>
    <row r="12" spans="1:29" x14ac:dyDescent="0.25">
      <c r="A12" s="5"/>
      <c r="B12" s="5"/>
      <c r="C12" s="5"/>
      <c r="D12" s="5" t="s">
        <v>28</v>
      </c>
      <c r="E12" s="5"/>
      <c r="F12" s="5"/>
      <c r="G12" s="5"/>
      <c r="H12" s="5"/>
      <c r="I12" s="5"/>
      <c r="J12" s="5">
        <v>0</v>
      </c>
      <c r="K12" s="5">
        <f>LARGE(K6:K11,3)+LARGE(K6:K11,2)+LARGE(K6:K11,1)-J12</f>
        <v>33.18</v>
      </c>
      <c r="L12" s="5"/>
      <c r="M12" s="5"/>
      <c r="N12" s="5">
        <v>0</v>
      </c>
      <c r="O12" s="5">
        <f>LARGE(O6:O11,3)+LARGE(O6:O11,2)+LARGE(O6:O11,1)-N12</f>
        <v>31.64</v>
      </c>
      <c r="P12" s="5"/>
      <c r="Q12" s="5"/>
      <c r="R12" s="5">
        <v>0</v>
      </c>
      <c r="S12" s="5">
        <f>LARGE(S6:S11,3)+LARGE(S6:S11,2)+LARGE(S6:S11,1)-R12</f>
        <v>32.269999999999996</v>
      </c>
      <c r="T12" s="5"/>
      <c r="U12" s="5"/>
      <c r="V12" s="5">
        <v>0</v>
      </c>
      <c r="W12" s="5">
        <f>LARGE(W6:W11,3)+LARGE(W6:W11,2)+LARGE(W6:W11,1)-V12</f>
        <v>34.71</v>
      </c>
      <c r="X12" s="5">
        <f>K12+O12+S12+W12</f>
        <v>131.79999999999998</v>
      </c>
      <c r="Z12">
        <f>X12</f>
        <v>131.79999999999998</v>
      </c>
      <c r="AA12" t="str">
        <f>D5</f>
        <v>Sportovní gymnastické centrum Ostrava, z.s.</v>
      </c>
      <c r="AB12">
        <v>8</v>
      </c>
    </row>
    <row r="13" spans="1:29" x14ac:dyDescent="0.25">
      <c r="A13" s="3"/>
      <c r="B13" s="3">
        <v>5152</v>
      </c>
      <c r="C13" s="3">
        <v>3198</v>
      </c>
      <c r="D13" s="3" t="s">
        <v>42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>
        <f>X20</f>
        <v>128.77000000000001</v>
      </c>
      <c r="AA13" t="str">
        <f>D13</f>
        <v>Tělocvičná jednota Sokol Moravská Ostrava 1</v>
      </c>
      <c r="AB13">
        <v>1</v>
      </c>
    </row>
    <row r="14" spans="1:29" x14ac:dyDescent="0.25">
      <c r="A14" s="9" t="s">
        <v>196</v>
      </c>
      <c r="B14">
        <v>369714</v>
      </c>
      <c r="C14">
        <v>3198</v>
      </c>
      <c r="D14" t="s">
        <v>122</v>
      </c>
      <c r="E14">
        <v>2008</v>
      </c>
      <c r="F14" t="s">
        <v>44</v>
      </c>
      <c r="G14" t="s">
        <v>45</v>
      </c>
      <c r="H14" s="4">
        <f>'III. liga Šelong'!H18</f>
        <v>2</v>
      </c>
      <c r="I14" s="4">
        <f>'III. liga Šelong'!I18</f>
        <v>8.8699999999999992</v>
      </c>
      <c r="J14" s="4">
        <f>'III. liga Šelong'!J18</f>
        <v>0</v>
      </c>
      <c r="K14" s="6">
        <f>'III. liga Šelong'!K18</f>
        <v>10.87</v>
      </c>
      <c r="L14" s="4">
        <f>'III. liga Šelong'!L18</f>
        <v>2.5</v>
      </c>
      <c r="M14" s="4">
        <f>'III. liga Šelong'!M18</f>
        <v>7.84</v>
      </c>
      <c r="N14" s="4">
        <f>'III. liga Šelong'!N18</f>
        <v>0</v>
      </c>
      <c r="O14" s="6">
        <f>'III. liga Šelong'!O18</f>
        <v>10.34</v>
      </c>
      <c r="P14" s="4">
        <f>'III. liga Šelong'!P18</f>
        <v>3</v>
      </c>
      <c r="Q14" s="4">
        <f>'III. liga Šelong'!Q18</f>
        <v>7.44</v>
      </c>
      <c r="R14" s="4">
        <f>'III. liga Šelong'!R18</f>
        <v>0</v>
      </c>
      <c r="S14" s="6">
        <f>'III. liga Šelong'!S18</f>
        <v>10.440000000000001</v>
      </c>
      <c r="T14" s="4">
        <f>'III. liga Šelong'!T18</f>
        <v>3.2</v>
      </c>
      <c r="U14" s="4">
        <f>'III. liga Šelong'!U18</f>
        <v>8.4</v>
      </c>
      <c r="V14" s="4">
        <f>'III. liga Šelong'!V18</f>
        <v>0</v>
      </c>
      <c r="W14" s="6">
        <f>'III. liga Šelong'!W18</f>
        <v>11.600000000000001</v>
      </c>
      <c r="X14" s="6">
        <f>'III. liga Šelong'!X18</f>
        <v>43.25</v>
      </c>
      <c r="Z14">
        <f>X20</f>
        <v>128.77000000000001</v>
      </c>
      <c r="AA14" t="str">
        <f>D13</f>
        <v>Tělocvičná jednota Sokol Moravská Ostrava 1</v>
      </c>
      <c r="AB14">
        <v>2</v>
      </c>
    </row>
    <row r="15" spans="1:29" x14ac:dyDescent="0.25">
      <c r="A15" s="9"/>
      <c r="B15">
        <v>257121</v>
      </c>
      <c r="C15">
        <v>3198</v>
      </c>
      <c r="D15" t="s">
        <v>123</v>
      </c>
      <c r="E15">
        <v>2006</v>
      </c>
      <c r="F15" t="s">
        <v>44</v>
      </c>
      <c r="G15" t="s">
        <v>45</v>
      </c>
      <c r="H15" s="4">
        <f>'III. liga Šelong'!H19</f>
        <v>2</v>
      </c>
      <c r="I15" s="4">
        <f>'III. liga Šelong'!I19</f>
        <v>8.8000000000000007</v>
      </c>
      <c r="J15" s="4">
        <f>'III. liga Šelong'!J19</f>
        <v>0</v>
      </c>
      <c r="K15" s="6">
        <f>'III. liga Šelong'!K19</f>
        <v>10.8</v>
      </c>
      <c r="L15" s="4">
        <f>'III. liga Šelong'!L19</f>
        <v>2.5</v>
      </c>
      <c r="M15" s="4">
        <f>'III. liga Šelong'!M19</f>
        <v>7.24</v>
      </c>
      <c r="N15" s="4">
        <f>'III. liga Šelong'!N19</f>
        <v>0</v>
      </c>
      <c r="O15" s="6">
        <f>'III. liga Šelong'!O19</f>
        <v>9.74</v>
      </c>
      <c r="P15" s="4">
        <f>'III. liga Šelong'!P19</f>
        <v>3.2</v>
      </c>
      <c r="Q15" s="4">
        <f>'III. liga Šelong'!Q19</f>
        <v>6.1</v>
      </c>
      <c r="R15" s="4">
        <f>'III. liga Šelong'!R19</f>
        <v>0</v>
      </c>
      <c r="S15" s="6">
        <f>'III. liga Šelong'!S19</f>
        <v>9.3000000000000007</v>
      </c>
      <c r="T15" s="4">
        <f>'III. liga Šelong'!T19</f>
        <v>3.3</v>
      </c>
      <c r="U15" s="4">
        <f>'III. liga Šelong'!U19</f>
        <v>7.84</v>
      </c>
      <c r="V15" s="4">
        <f>'III. liga Šelong'!V19</f>
        <v>0</v>
      </c>
      <c r="W15" s="6">
        <f>'III. liga Šelong'!W19</f>
        <v>11.14</v>
      </c>
      <c r="X15" s="6">
        <f>'III. liga Šelong'!X19</f>
        <v>40.980000000000004</v>
      </c>
      <c r="Z15">
        <f>X20</f>
        <v>128.77000000000001</v>
      </c>
      <c r="AA15" t="str">
        <f>D13</f>
        <v>Tělocvičná jednota Sokol Moravská Ostrava 1</v>
      </c>
      <c r="AB15">
        <v>3</v>
      </c>
    </row>
    <row r="16" spans="1:29" x14ac:dyDescent="0.25">
      <c r="A16" s="9"/>
      <c r="B16">
        <v>406685</v>
      </c>
      <c r="C16">
        <v>3198</v>
      </c>
      <c r="D16" t="s">
        <v>124</v>
      </c>
      <c r="E16">
        <v>2007</v>
      </c>
      <c r="F16" t="s">
        <v>44</v>
      </c>
      <c r="G16" t="s">
        <v>45</v>
      </c>
      <c r="H16" s="4">
        <f>'III. liga Šelong'!H20</f>
        <v>2</v>
      </c>
      <c r="I16" s="4">
        <f>'III. liga Šelong'!I20</f>
        <v>8.5399999999999991</v>
      </c>
      <c r="J16" s="4">
        <f>'III. liga Šelong'!J20</f>
        <v>0</v>
      </c>
      <c r="K16" s="6">
        <f>'III. liga Šelong'!K20</f>
        <v>10.54</v>
      </c>
      <c r="L16" s="4">
        <f>'III. liga Šelong'!L20</f>
        <v>2.5</v>
      </c>
      <c r="M16" s="4">
        <f>'III. liga Šelong'!M20</f>
        <v>8.4</v>
      </c>
      <c r="N16" s="4">
        <f>'III. liga Šelong'!N20</f>
        <v>0</v>
      </c>
      <c r="O16" s="6">
        <f>'III. liga Šelong'!O20</f>
        <v>10.9</v>
      </c>
      <c r="P16" s="4">
        <f>'III. liga Šelong'!P20</f>
        <v>3.3</v>
      </c>
      <c r="Q16" s="4">
        <f>'III. liga Šelong'!Q20</f>
        <v>6.77</v>
      </c>
      <c r="R16" s="4">
        <f>'III. liga Šelong'!R20</f>
        <v>0</v>
      </c>
      <c r="S16" s="6">
        <f>'III. liga Šelong'!S20</f>
        <v>10.07</v>
      </c>
      <c r="T16" s="4">
        <f>'III. liga Šelong'!T20</f>
        <v>3.3</v>
      </c>
      <c r="U16" s="4">
        <f>'III. liga Šelong'!U20</f>
        <v>7.8</v>
      </c>
      <c r="V16" s="4">
        <f>'III. liga Šelong'!V20</f>
        <v>0</v>
      </c>
      <c r="W16" s="6">
        <f>'III. liga Šelong'!W20</f>
        <v>11.1</v>
      </c>
      <c r="X16" s="6">
        <f>'III. liga Šelong'!X20</f>
        <v>42.61</v>
      </c>
      <c r="Z16">
        <f>X20</f>
        <v>128.77000000000001</v>
      </c>
      <c r="AA16" t="str">
        <f>D13</f>
        <v>Tělocvičná jednota Sokol Moravská Ostrava 1</v>
      </c>
      <c r="AB16">
        <v>4</v>
      </c>
    </row>
    <row r="17" spans="1:28" x14ac:dyDescent="0.25">
      <c r="A17" s="9"/>
      <c r="B17">
        <v>315710</v>
      </c>
      <c r="C17">
        <v>3198</v>
      </c>
      <c r="D17" t="s">
        <v>249</v>
      </c>
      <c r="E17">
        <v>2008</v>
      </c>
      <c r="F17" t="s">
        <v>44</v>
      </c>
      <c r="H17" s="4">
        <f>'III. liga Šelong'!H36</f>
        <v>2</v>
      </c>
      <c r="I17" s="4">
        <v>8.5</v>
      </c>
      <c r="J17" s="4">
        <f>'III. liga Šelong'!J36</f>
        <v>0</v>
      </c>
      <c r="K17" s="6">
        <f>H17+I17</f>
        <v>10.5</v>
      </c>
      <c r="L17" s="4">
        <f>'III. liga Šelong'!L36</f>
        <v>2.5</v>
      </c>
      <c r="M17" s="4">
        <f>'III. liga Šelong'!M36</f>
        <v>8.1999999999999993</v>
      </c>
      <c r="N17" s="4">
        <f>'III. liga Šelong'!N36</f>
        <v>0</v>
      </c>
      <c r="O17" s="6">
        <f>'III. liga Šelong'!O36</f>
        <v>10.7</v>
      </c>
      <c r="P17" s="4">
        <f>'III. liga Šelong'!P36</f>
        <v>3.2</v>
      </c>
      <c r="Q17" s="4">
        <f>'III. liga Šelong'!Q36</f>
        <v>6.67</v>
      </c>
      <c r="R17" s="4">
        <f>'III. liga Šelong'!R36</f>
        <v>0</v>
      </c>
      <c r="S17" s="6">
        <f>'III. liga Šelong'!S36</f>
        <v>9.870000000000001</v>
      </c>
      <c r="T17" s="4">
        <f>'III. liga Šelong'!T36</f>
        <v>2.9</v>
      </c>
      <c r="U17" s="4">
        <f>'III. liga Šelong'!U36</f>
        <v>8.6</v>
      </c>
      <c r="V17" s="4">
        <f>'III. liga Šelong'!V36</f>
        <v>0</v>
      </c>
      <c r="W17" s="6">
        <f>'III. liga Šelong'!W36</f>
        <v>11.5</v>
      </c>
      <c r="X17" s="6">
        <f>'III. liga Šelong'!X36</f>
        <v>34.07</v>
      </c>
      <c r="Z17">
        <f>X20</f>
        <v>128.77000000000001</v>
      </c>
      <c r="AA17" t="str">
        <f>D13</f>
        <v>Tělocvičná jednota Sokol Moravská Ostrava 1</v>
      </c>
      <c r="AB17">
        <v>5</v>
      </c>
    </row>
    <row r="18" spans="1:28" x14ac:dyDescent="0.25">
      <c r="A18" s="9"/>
      <c r="B18">
        <v>422651</v>
      </c>
      <c r="C18">
        <v>3198</v>
      </c>
      <c r="H18" s="4">
        <v>0</v>
      </c>
      <c r="I18" s="4">
        <v>0</v>
      </c>
      <c r="J18" s="4">
        <v>0</v>
      </c>
      <c r="K18" s="5">
        <f>H18+I18-J18</f>
        <v>0</v>
      </c>
      <c r="L18" s="4">
        <v>0</v>
      </c>
      <c r="M18" s="4">
        <v>0</v>
      </c>
      <c r="N18" s="4">
        <v>0</v>
      </c>
      <c r="O18" s="5">
        <f>L18+M18-N18</f>
        <v>0</v>
      </c>
      <c r="P18" s="4">
        <v>0</v>
      </c>
      <c r="Q18" s="4">
        <v>0</v>
      </c>
      <c r="R18" s="4">
        <v>0</v>
      </c>
      <c r="S18" s="5">
        <f>P18+Q18-R18</f>
        <v>0</v>
      </c>
      <c r="T18" s="4">
        <v>0</v>
      </c>
      <c r="U18" s="4">
        <v>0</v>
      </c>
      <c r="V18" s="4">
        <v>0</v>
      </c>
      <c r="W18" s="5">
        <f>T18+U18-V18</f>
        <v>0</v>
      </c>
      <c r="X18" s="5">
        <f>K18+O18+S18+W18</f>
        <v>0</v>
      </c>
      <c r="Z18">
        <f>X20</f>
        <v>128.77000000000001</v>
      </c>
      <c r="AA18" t="str">
        <f>D13</f>
        <v>Tělocvičná jednota Sokol Moravská Ostrava 1</v>
      </c>
      <c r="AB18">
        <v>6</v>
      </c>
    </row>
    <row r="19" spans="1:28" x14ac:dyDescent="0.25">
      <c r="A19" s="9"/>
      <c r="B19">
        <v>885593</v>
      </c>
      <c r="C19">
        <v>3198</v>
      </c>
      <c r="H19" s="4">
        <v>0</v>
      </c>
      <c r="I19" s="4">
        <v>0</v>
      </c>
      <c r="J19" s="4">
        <v>0</v>
      </c>
      <c r="K19" s="5">
        <f>H19+I19-J19</f>
        <v>0</v>
      </c>
      <c r="L19" s="4">
        <v>0</v>
      </c>
      <c r="M19" s="4">
        <v>0</v>
      </c>
      <c r="N19" s="4">
        <v>0</v>
      </c>
      <c r="O19" s="5">
        <f>L19+M19-N19</f>
        <v>0</v>
      </c>
      <c r="P19" s="4">
        <v>0</v>
      </c>
      <c r="Q19" s="4">
        <v>0</v>
      </c>
      <c r="R19" s="4">
        <v>0</v>
      </c>
      <c r="S19" s="5">
        <f>P19+Q19-R19</f>
        <v>0</v>
      </c>
      <c r="T19" s="4">
        <v>0</v>
      </c>
      <c r="U19" s="4">
        <v>0</v>
      </c>
      <c r="V19" s="4">
        <v>0</v>
      </c>
      <c r="W19" s="5">
        <f>T19+U19-V19</f>
        <v>0</v>
      </c>
      <c r="X19" s="5">
        <f>K19+O19+S19+W19</f>
        <v>0</v>
      </c>
      <c r="Z19">
        <f>X20</f>
        <v>128.77000000000001</v>
      </c>
      <c r="AA19" t="str">
        <f>D13</f>
        <v>Tělocvičná jednota Sokol Moravská Ostrava 1</v>
      </c>
      <c r="AB19">
        <v>7</v>
      </c>
    </row>
    <row r="20" spans="1:28" x14ac:dyDescent="0.25">
      <c r="A20" s="5"/>
      <c r="B20" s="5"/>
      <c r="C20" s="5"/>
      <c r="D20" s="5" t="s">
        <v>28</v>
      </c>
      <c r="E20" s="5"/>
      <c r="F20" s="5"/>
      <c r="G20" s="5"/>
      <c r="H20" s="5"/>
      <c r="I20" s="5"/>
      <c r="J20" s="5">
        <v>0</v>
      </c>
      <c r="K20" s="5">
        <f>LARGE(K14:K19,3)+LARGE(K14:K19,2)+LARGE(K14:K19,1)-J20</f>
        <v>32.21</v>
      </c>
      <c r="L20" s="5"/>
      <c r="M20" s="5"/>
      <c r="N20" s="5">
        <v>0</v>
      </c>
      <c r="O20" s="5">
        <f>LARGE(O14:O19,3)+LARGE(O14:O19,2)+LARGE(O14:O19,1)-N20</f>
        <v>31.939999999999998</v>
      </c>
      <c r="P20" s="5"/>
      <c r="Q20" s="5"/>
      <c r="R20" s="5">
        <v>0</v>
      </c>
      <c r="S20" s="5">
        <f>LARGE(S14:S19,3)+LARGE(S14:S19,2)+LARGE(S14:S19,1)-R20</f>
        <v>30.380000000000003</v>
      </c>
      <c r="T20" s="5"/>
      <c r="U20" s="5"/>
      <c r="V20" s="5">
        <v>0</v>
      </c>
      <c r="W20" s="5">
        <f>LARGE(W14:W19,3)+LARGE(W14:W19,2)+LARGE(W14:W19,1)-V20</f>
        <v>34.24</v>
      </c>
      <c r="X20" s="5">
        <f>K20+O20+S20+W20</f>
        <v>128.77000000000001</v>
      </c>
      <c r="Z20">
        <f>X20</f>
        <v>128.77000000000001</v>
      </c>
      <c r="AA20" t="str">
        <f>D13</f>
        <v>Tělocvičná jednota Sokol Moravská Ostrava 1</v>
      </c>
      <c r="AB20">
        <v>8</v>
      </c>
    </row>
    <row r="21" spans="1:28" x14ac:dyDescent="0.25">
      <c r="A21" s="3"/>
      <c r="B21" s="3">
        <v>5143</v>
      </c>
      <c r="C21" s="3">
        <v>4142</v>
      </c>
      <c r="D21" s="3" t="s">
        <v>23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>
        <f>X28</f>
        <v>127.35</v>
      </c>
      <c r="AA21" t="str">
        <f>D21</f>
        <v>Gymnastický klub Vítkovice, z.s.</v>
      </c>
      <c r="AB21">
        <v>1</v>
      </c>
    </row>
    <row r="22" spans="1:28" x14ac:dyDescent="0.25">
      <c r="A22" s="9" t="s">
        <v>197</v>
      </c>
      <c r="B22">
        <v>166187</v>
      </c>
      <c r="C22">
        <v>4142</v>
      </c>
      <c r="D22" t="s">
        <v>109</v>
      </c>
      <c r="E22">
        <v>2008</v>
      </c>
      <c r="F22" t="s">
        <v>25</v>
      </c>
      <c r="G22" t="s">
        <v>110</v>
      </c>
      <c r="H22" s="4">
        <f>'III. liga Šelong'!H6</f>
        <v>2.8</v>
      </c>
      <c r="I22" s="4">
        <f>'III. liga Šelong'!I6</f>
        <v>8.4</v>
      </c>
      <c r="J22" s="4">
        <f>'III. liga Šelong'!J6</f>
        <v>0</v>
      </c>
      <c r="K22" s="6">
        <f>'III. liga Šelong'!K6</f>
        <v>11.2</v>
      </c>
      <c r="L22" s="4">
        <f>'III. liga Šelong'!L6</f>
        <v>2.6</v>
      </c>
      <c r="M22" s="4">
        <f>'III. liga Šelong'!M6</f>
        <v>8.3699999999999992</v>
      </c>
      <c r="N22" s="4">
        <f>'III. liga Šelong'!N6</f>
        <v>0</v>
      </c>
      <c r="O22" s="6">
        <f>'III. liga Šelong'!O6</f>
        <v>10.969999999999999</v>
      </c>
      <c r="P22" s="4">
        <f>'III. liga Šelong'!P6</f>
        <v>2.6</v>
      </c>
      <c r="Q22" s="4">
        <f>'III. liga Šelong'!Q6</f>
        <v>6.97</v>
      </c>
      <c r="R22" s="4">
        <f>'III. liga Šelong'!R6</f>
        <v>0</v>
      </c>
      <c r="S22" s="6">
        <f>'III. liga Šelong'!S6</f>
        <v>9.57</v>
      </c>
      <c r="T22" s="4">
        <f>'III. liga Šelong'!T6</f>
        <v>3.1</v>
      </c>
      <c r="U22" s="4">
        <f>'III. liga Šelong'!U6</f>
        <v>8.44</v>
      </c>
      <c r="V22" s="4">
        <f>'III. liga Šelong'!V6</f>
        <v>0</v>
      </c>
      <c r="W22" s="6">
        <f>'III. liga Šelong'!W6</f>
        <v>11.54</v>
      </c>
      <c r="X22" s="6">
        <f>'III. liga Šelong'!X6</f>
        <v>43.28</v>
      </c>
      <c r="Y22" s="4">
        <f>'III. liga Šelong'!Y6</f>
        <v>0</v>
      </c>
      <c r="Z22">
        <f>X28</f>
        <v>127.35</v>
      </c>
      <c r="AA22" t="str">
        <f>D21</f>
        <v>Gymnastický klub Vítkovice, z.s.</v>
      </c>
      <c r="AB22">
        <v>2</v>
      </c>
    </row>
    <row r="23" spans="1:28" x14ac:dyDescent="0.25">
      <c r="A23" s="9"/>
      <c r="B23">
        <v>383646</v>
      </c>
      <c r="C23">
        <v>4142</v>
      </c>
      <c r="D23" t="s">
        <v>111</v>
      </c>
      <c r="E23">
        <v>2005</v>
      </c>
      <c r="F23" t="s">
        <v>25</v>
      </c>
      <c r="G23" t="s">
        <v>39</v>
      </c>
      <c r="H23" s="4">
        <f>'III. liga Šelong'!H7</f>
        <v>2.4</v>
      </c>
      <c r="I23" s="4">
        <f>'III. liga Šelong'!I7</f>
        <v>8.84</v>
      </c>
      <c r="J23" s="4">
        <f>'III. liga Šelong'!J7</f>
        <v>0</v>
      </c>
      <c r="K23" s="6">
        <f>'III. liga Šelong'!K7</f>
        <v>11.24</v>
      </c>
      <c r="L23" s="4">
        <f>'III. liga Šelong'!L7</f>
        <v>0</v>
      </c>
      <c r="M23" s="4">
        <f>'III. liga Šelong'!M7</f>
        <v>0</v>
      </c>
      <c r="N23" s="4">
        <f>'III. liga Šelong'!N7</f>
        <v>0</v>
      </c>
      <c r="O23" s="6">
        <f>'III. liga Šelong'!O7</f>
        <v>0</v>
      </c>
      <c r="P23" s="4">
        <f>'III. liga Šelong'!P7</f>
        <v>2.1</v>
      </c>
      <c r="Q23" s="4">
        <f>'III. liga Šelong'!Q7</f>
        <v>7.47</v>
      </c>
      <c r="R23" s="4">
        <f>'III. liga Šelong'!R7</f>
        <v>0</v>
      </c>
      <c r="S23" s="6">
        <f>'III. liga Šelong'!S7</f>
        <v>9.57</v>
      </c>
      <c r="T23" s="4">
        <f>'III. liga Šelong'!T7</f>
        <v>3.3</v>
      </c>
      <c r="U23" s="4">
        <f>'III. liga Šelong'!U7</f>
        <v>7.97</v>
      </c>
      <c r="V23" s="4">
        <f>'III. liga Šelong'!V7</f>
        <v>0</v>
      </c>
      <c r="W23" s="6">
        <f>'III. liga Šelong'!W7</f>
        <v>11.27</v>
      </c>
      <c r="X23" s="6">
        <f>'III. liga Šelong'!X7</f>
        <v>32.08</v>
      </c>
      <c r="Z23">
        <f>X28</f>
        <v>127.35</v>
      </c>
      <c r="AA23" t="str">
        <f>D21</f>
        <v>Gymnastický klub Vítkovice, z.s.</v>
      </c>
      <c r="AB23">
        <v>3</v>
      </c>
    </row>
    <row r="24" spans="1:28" x14ac:dyDescent="0.25">
      <c r="A24" s="9"/>
      <c r="B24">
        <v>943635</v>
      </c>
      <c r="C24">
        <v>4142</v>
      </c>
      <c r="D24" t="s">
        <v>112</v>
      </c>
      <c r="E24">
        <v>2012</v>
      </c>
      <c r="F24" t="s">
        <v>25</v>
      </c>
      <c r="G24" t="s">
        <v>110</v>
      </c>
      <c r="H24" s="4">
        <f>'III. liga Šelong'!H8</f>
        <v>0</v>
      </c>
      <c r="I24" s="4">
        <f>'III. liga Šelong'!I8</f>
        <v>0</v>
      </c>
      <c r="J24" s="4">
        <f>'III. liga Šelong'!J8</f>
        <v>0</v>
      </c>
      <c r="K24" s="6">
        <f>'III. liga Šelong'!K8</f>
        <v>0</v>
      </c>
      <c r="L24" s="4">
        <f>'III. liga Šelong'!L8</f>
        <v>0.8</v>
      </c>
      <c r="M24" s="4">
        <f>'III. liga Šelong'!M8</f>
        <v>8.17</v>
      </c>
      <c r="N24" s="4">
        <f>'III. liga Šelong'!N8</f>
        <v>1</v>
      </c>
      <c r="O24" s="6">
        <f>'III. liga Šelong'!O8</f>
        <v>7.9700000000000006</v>
      </c>
      <c r="P24" s="4">
        <f>'III. liga Šelong'!P8</f>
        <v>2.6</v>
      </c>
      <c r="Q24" s="4">
        <f>'III. liga Šelong'!Q8</f>
        <v>6.37</v>
      </c>
      <c r="R24" s="4">
        <f>'III. liga Šelong'!R8</f>
        <v>0</v>
      </c>
      <c r="S24" s="6">
        <f>'III. liga Šelong'!S8</f>
        <v>8.9700000000000006</v>
      </c>
      <c r="T24" s="4">
        <f>'III. liga Šelong'!T8</f>
        <v>0</v>
      </c>
      <c r="U24" s="4">
        <f>'III. liga Šelong'!U8</f>
        <v>0</v>
      </c>
      <c r="V24" s="4">
        <f>'III. liga Šelong'!V8</f>
        <v>0</v>
      </c>
      <c r="W24" s="6">
        <f>'III. liga Šelong'!W8</f>
        <v>0</v>
      </c>
      <c r="X24" s="6">
        <f>'III. liga Šelong'!X8</f>
        <v>16.940000000000001</v>
      </c>
      <c r="Z24">
        <f>X28</f>
        <v>127.35</v>
      </c>
      <c r="AA24" t="str">
        <f>D21</f>
        <v>Gymnastický klub Vítkovice, z.s.</v>
      </c>
      <c r="AB24">
        <v>4</v>
      </c>
    </row>
    <row r="25" spans="1:28" x14ac:dyDescent="0.25">
      <c r="A25" s="9"/>
      <c r="B25">
        <v>0</v>
      </c>
      <c r="C25">
        <v>0</v>
      </c>
      <c r="D25" t="s">
        <v>113</v>
      </c>
      <c r="E25">
        <v>2009</v>
      </c>
      <c r="F25" t="s">
        <v>25</v>
      </c>
      <c r="G25" t="s">
        <v>110</v>
      </c>
      <c r="H25" s="4">
        <f>'III. liga Šelong'!H9</f>
        <v>2</v>
      </c>
      <c r="I25" s="4">
        <f>'III. liga Šelong'!I9</f>
        <v>8.1999999999999993</v>
      </c>
      <c r="J25" s="4">
        <f>'III. liga Šelong'!J9</f>
        <v>0</v>
      </c>
      <c r="K25" s="6">
        <f>'III. liga Šelong'!K9</f>
        <v>10.199999999999999</v>
      </c>
      <c r="L25" s="4">
        <f>'III. liga Šelong'!L9</f>
        <v>2.5</v>
      </c>
      <c r="M25" s="4">
        <f>'III. liga Šelong'!M9</f>
        <v>7.4</v>
      </c>
      <c r="N25" s="4">
        <f>'III. liga Šelong'!N9</f>
        <v>0</v>
      </c>
      <c r="O25" s="6">
        <f>'III. liga Šelong'!O9</f>
        <v>9.9</v>
      </c>
      <c r="P25" s="4">
        <f>'III. liga Šelong'!P9</f>
        <v>2.7</v>
      </c>
      <c r="Q25" s="4">
        <f>'III. liga Šelong'!Q9</f>
        <v>7.64</v>
      </c>
      <c r="R25" s="4">
        <f>'III. liga Šelong'!R9</f>
        <v>0</v>
      </c>
      <c r="S25" s="6">
        <f>'III. liga Šelong'!S9</f>
        <v>10.34</v>
      </c>
      <c r="T25" s="4">
        <f>'III. liga Šelong'!T9</f>
        <v>3.2</v>
      </c>
      <c r="U25" s="4">
        <f>'III. liga Šelong'!U9</f>
        <v>8.0399999999999991</v>
      </c>
      <c r="V25" s="4">
        <f>'III. liga Šelong'!V9</f>
        <v>0</v>
      </c>
      <c r="W25" s="6">
        <f>'III. liga Šelong'!W9</f>
        <v>11.239999999999998</v>
      </c>
      <c r="X25" s="6">
        <f>'III. liga Šelong'!X9</f>
        <v>41.68</v>
      </c>
      <c r="Z25">
        <f>X28</f>
        <v>127.35</v>
      </c>
      <c r="AA25" t="str">
        <f>D21</f>
        <v>Gymnastický klub Vítkovice, z.s.</v>
      </c>
      <c r="AB25">
        <v>5</v>
      </c>
    </row>
    <row r="26" spans="1:28" x14ac:dyDescent="0.25">
      <c r="A26" s="9"/>
      <c r="B26">
        <v>0</v>
      </c>
      <c r="C26">
        <v>0</v>
      </c>
      <c r="D26" t="s">
        <v>114</v>
      </c>
      <c r="E26">
        <v>2004</v>
      </c>
      <c r="F26" t="s">
        <v>25</v>
      </c>
      <c r="G26" t="s">
        <v>110</v>
      </c>
      <c r="H26" s="4">
        <f>'III. liga Šelong'!H10</f>
        <v>0</v>
      </c>
      <c r="I26" s="4">
        <f>'III. liga Šelong'!I10</f>
        <v>0</v>
      </c>
      <c r="J26" s="4">
        <f>'III. liga Šelong'!J10</f>
        <v>0</v>
      </c>
      <c r="K26" s="6">
        <f>'III. liga Šelong'!K10</f>
        <v>0</v>
      </c>
      <c r="L26" s="4">
        <f>'III. liga Šelong'!L10</f>
        <v>0</v>
      </c>
      <c r="M26" s="4">
        <f>'III. liga Šelong'!M10</f>
        <v>0</v>
      </c>
      <c r="N26" s="4">
        <f>'III. liga Šelong'!N10</f>
        <v>0</v>
      </c>
      <c r="O26" s="6">
        <f>'III. liga Šelong'!O10</f>
        <v>0</v>
      </c>
      <c r="P26" s="4">
        <f>'III. liga Šelong'!P10</f>
        <v>0</v>
      </c>
      <c r="Q26" s="4">
        <f>'III. liga Šelong'!Q10</f>
        <v>0</v>
      </c>
      <c r="R26" s="4">
        <f>'III. liga Šelong'!R10</f>
        <v>0</v>
      </c>
      <c r="S26" s="6">
        <f>'III. liga Šelong'!S10</f>
        <v>0</v>
      </c>
      <c r="T26" s="4">
        <f>'III. liga Šelong'!T10</f>
        <v>0</v>
      </c>
      <c r="U26" s="4">
        <f>'III. liga Šelong'!U10</f>
        <v>0</v>
      </c>
      <c r="V26" s="4">
        <f>'III. liga Šelong'!V10</f>
        <v>0</v>
      </c>
      <c r="W26" s="6">
        <f>'III. liga Šelong'!W10</f>
        <v>0</v>
      </c>
      <c r="X26" s="6">
        <f>'III. liga Šelong'!X10</f>
        <v>0</v>
      </c>
      <c r="Z26">
        <f>X28</f>
        <v>127.35</v>
      </c>
      <c r="AA26" t="str">
        <f>D21</f>
        <v>Gymnastický klub Vítkovice, z.s.</v>
      </c>
      <c r="AB26">
        <v>6</v>
      </c>
    </row>
    <row r="27" spans="1:28" x14ac:dyDescent="0.25">
      <c r="A27" s="9"/>
      <c r="B27">
        <v>0</v>
      </c>
      <c r="C27">
        <v>0</v>
      </c>
      <c r="D27" t="s">
        <v>115</v>
      </c>
      <c r="E27">
        <v>2008</v>
      </c>
      <c r="F27" t="s">
        <v>25</v>
      </c>
      <c r="G27" t="s">
        <v>110</v>
      </c>
      <c r="H27" s="4">
        <f>'III. liga Šelong'!H11</f>
        <v>2</v>
      </c>
      <c r="I27" s="4">
        <f>'III. liga Šelong'!I11</f>
        <v>8.3699999999999992</v>
      </c>
      <c r="J27" s="4">
        <f>'III. liga Šelong'!J11</f>
        <v>0</v>
      </c>
      <c r="K27" s="6">
        <f>'III. liga Šelong'!K11</f>
        <v>10.37</v>
      </c>
      <c r="L27" s="4">
        <f>'III. liga Šelong'!L11</f>
        <v>2.6</v>
      </c>
      <c r="M27" s="4">
        <f>'III. liga Šelong'!M11</f>
        <v>7.54</v>
      </c>
      <c r="N27" s="4">
        <f>'III. liga Šelong'!N11</f>
        <v>0</v>
      </c>
      <c r="O27" s="6">
        <f>'III. liga Šelong'!O11</f>
        <v>10.14</v>
      </c>
      <c r="P27" s="4">
        <f>'III. liga Šelong'!P11</f>
        <v>0</v>
      </c>
      <c r="Q27" s="4">
        <f>'III. liga Šelong'!Q11</f>
        <v>0</v>
      </c>
      <c r="R27" s="4">
        <f>'III. liga Šelong'!R11</f>
        <v>0</v>
      </c>
      <c r="S27" s="6">
        <f>'III. liga Šelong'!S11</f>
        <v>0</v>
      </c>
      <c r="T27" s="4">
        <f>'III. liga Šelong'!T11</f>
        <v>3.1</v>
      </c>
      <c r="U27" s="4">
        <f>'III. liga Šelong'!U11</f>
        <v>8.14</v>
      </c>
      <c r="V27" s="4">
        <f>'III. liga Šelong'!V11</f>
        <v>0</v>
      </c>
      <c r="W27" s="6">
        <f>'III. liga Šelong'!W11</f>
        <v>11.24</v>
      </c>
      <c r="X27" s="6">
        <f>'III. liga Šelong'!X11</f>
        <v>31.75</v>
      </c>
      <c r="Z27">
        <f>X28</f>
        <v>127.35</v>
      </c>
      <c r="AA27" t="str">
        <f>D21</f>
        <v>Gymnastický klub Vítkovice, z.s.</v>
      </c>
      <c r="AB27">
        <v>7</v>
      </c>
    </row>
    <row r="28" spans="1:28" x14ac:dyDescent="0.25">
      <c r="A28" s="5"/>
      <c r="B28" s="5"/>
      <c r="C28" s="5"/>
      <c r="D28" s="5" t="s">
        <v>28</v>
      </c>
      <c r="E28" s="5"/>
      <c r="F28" s="5"/>
      <c r="G28" s="5"/>
      <c r="H28" s="5"/>
      <c r="I28" s="5"/>
      <c r="J28" s="5">
        <v>0</v>
      </c>
      <c r="K28" s="5">
        <f>LARGE(K22:K27,3)+LARGE(K22:K27,2)+LARGE(K22:K27,1)-J28</f>
        <v>32.81</v>
      </c>
      <c r="L28" s="5"/>
      <c r="M28" s="5"/>
      <c r="N28" s="5">
        <v>0</v>
      </c>
      <c r="O28" s="5">
        <f>LARGE(O22:O27,3)+LARGE(O22:O27,2)+LARGE(O22:O27,1)-N28</f>
        <v>31.009999999999998</v>
      </c>
      <c r="P28" s="5"/>
      <c r="Q28" s="5"/>
      <c r="R28" s="5">
        <v>0</v>
      </c>
      <c r="S28" s="5">
        <f>LARGE(S22:S27,3)+LARGE(S22:S27,2)+LARGE(S22:S27,1)-R28</f>
        <v>29.48</v>
      </c>
      <c r="T28" s="5"/>
      <c r="U28" s="5"/>
      <c r="V28" s="5">
        <v>0</v>
      </c>
      <c r="W28" s="6">
        <f>LARGE(W22:W27,3)+LARGE(W22:W27,2)+LARGE(W22:W27,1)-V28</f>
        <v>34.049999999999997</v>
      </c>
      <c r="X28" s="6">
        <f>K28+O28+S28+W28</f>
        <v>127.35</v>
      </c>
      <c r="Z28">
        <f>X28</f>
        <v>127.35</v>
      </c>
      <c r="AA28" t="str">
        <f>D21</f>
        <v>Gymnastický klub Vítkovice, z.s.</v>
      </c>
      <c r="AB28">
        <v>8</v>
      </c>
    </row>
    <row r="29" spans="1:28" x14ac:dyDescent="0.25">
      <c r="A29" s="3"/>
      <c r="B29" s="3">
        <v>5131</v>
      </c>
      <c r="C29" s="3">
        <v>9763</v>
      </c>
      <c r="D29" s="3" t="s">
        <v>85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>
        <f>X44</f>
        <v>111.22</v>
      </c>
      <c r="AA29" t="str">
        <f>D37</f>
        <v>Tělovýchovná jednota VOKD Ostrava - Poruba, z.s.</v>
      </c>
      <c r="AB29">
        <v>1</v>
      </c>
    </row>
    <row r="30" spans="1:28" x14ac:dyDescent="0.25">
      <c r="A30" s="9" t="s">
        <v>198</v>
      </c>
      <c r="B30">
        <v>593509</v>
      </c>
      <c r="C30">
        <v>9763</v>
      </c>
      <c r="D30" t="s">
        <v>135</v>
      </c>
      <c r="E30">
        <v>2012</v>
      </c>
      <c r="F30" t="s">
        <v>57</v>
      </c>
      <c r="G30" t="s">
        <v>58</v>
      </c>
      <c r="H30" s="4">
        <f>'III. liga Šelong'!H31</f>
        <v>2</v>
      </c>
      <c r="I30" s="4">
        <f>'III. liga Šelong'!I31</f>
        <v>7</v>
      </c>
      <c r="J30" s="4">
        <f>'III. liga Šelong'!J31</f>
        <v>0</v>
      </c>
      <c r="K30" s="6">
        <f>'III. liga Šelong'!K31</f>
        <v>9</v>
      </c>
      <c r="L30" s="4">
        <f>'III. liga Šelong'!L31</f>
        <v>2</v>
      </c>
      <c r="M30" s="4">
        <f>'III. liga Šelong'!M31</f>
        <v>6.64</v>
      </c>
      <c r="N30" s="4">
        <f>'III. liga Šelong'!N31</f>
        <v>0</v>
      </c>
      <c r="O30" s="6">
        <f>'III. liga Šelong'!O31</f>
        <v>8.64</v>
      </c>
      <c r="P30" s="4">
        <f>'III. liga Šelong'!P31</f>
        <v>2.8</v>
      </c>
      <c r="Q30" s="4">
        <f>'III. liga Šelong'!Q31</f>
        <v>6.8</v>
      </c>
      <c r="R30" s="4">
        <f>'III. liga Šelong'!R31</f>
        <v>0</v>
      </c>
      <c r="S30" s="6">
        <f>'III. liga Šelong'!S31</f>
        <v>9.6</v>
      </c>
      <c r="T30" s="4">
        <f>'III. liga Šelong'!T31</f>
        <v>2.7</v>
      </c>
      <c r="U30" s="4">
        <f>'III. liga Šelong'!U31</f>
        <v>7.3</v>
      </c>
      <c r="V30" s="4">
        <f>'III. liga Šelong'!V31</f>
        <v>0</v>
      </c>
      <c r="W30" s="6">
        <f>'III. liga Šelong'!W31</f>
        <v>10</v>
      </c>
      <c r="X30" s="6">
        <f>'III. liga Šelong'!X31</f>
        <v>37.24</v>
      </c>
      <c r="Z30">
        <f>X44</f>
        <v>111.22</v>
      </c>
      <c r="AA30" t="str">
        <f>D37</f>
        <v>Tělovýchovná jednota VOKD Ostrava - Poruba, z.s.</v>
      </c>
      <c r="AB30">
        <v>2</v>
      </c>
    </row>
    <row r="31" spans="1:28" x14ac:dyDescent="0.25">
      <c r="A31" s="9"/>
      <c r="B31">
        <v>571319</v>
      </c>
      <c r="C31">
        <v>9763</v>
      </c>
      <c r="D31" t="s">
        <v>136</v>
      </c>
      <c r="E31">
        <v>2009</v>
      </c>
      <c r="F31" t="s">
        <v>57</v>
      </c>
      <c r="G31" t="s">
        <v>87</v>
      </c>
      <c r="H31" s="4">
        <f>'III. liga Šelong'!H32</f>
        <v>2</v>
      </c>
      <c r="I31" s="4">
        <f>'III. liga Šelong'!I32</f>
        <v>8.4</v>
      </c>
      <c r="J31" s="4">
        <f>'III. liga Šelong'!J32</f>
        <v>0</v>
      </c>
      <c r="K31" s="6">
        <f>'III. liga Šelong'!K32</f>
        <v>10.4</v>
      </c>
      <c r="L31" s="4">
        <f>'III. liga Šelong'!L32</f>
        <v>2</v>
      </c>
      <c r="M31" s="4">
        <f>'III. liga Šelong'!M32</f>
        <v>6.84</v>
      </c>
      <c r="N31" s="4">
        <f>'III. liga Šelong'!N32</f>
        <v>0</v>
      </c>
      <c r="O31" s="6">
        <f>'III. liga Šelong'!O32</f>
        <v>8.84</v>
      </c>
      <c r="P31" s="4">
        <f>'III. liga Šelong'!P32</f>
        <v>3.1</v>
      </c>
      <c r="Q31" s="4">
        <f>'III. liga Šelong'!Q32</f>
        <v>6.54</v>
      </c>
      <c r="R31" s="4">
        <f>'III. liga Šelong'!R32</f>
        <v>0</v>
      </c>
      <c r="S31" s="6">
        <f>'III. liga Šelong'!S32</f>
        <v>9.64</v>
      </c>
      <c r="T31" s="4">
        <f>'III. liga Šelong'!T32</f>
        <v>2.9</v>
      </c>
      <c r="U31" s="4">
        <f>'III. liga Šelong'!U32</f>
        <v>7.67</v>
      </c>
      <c r="V31" s="4">
        <f>'III. liga Šelong'!V32</f>
        <v>0</v>
      </c>
      <c r="W31" s="6">
        <f>'III. liga Šelong'!W32</f>
        <v>10.57</v>
      </c>
      <c r="X31" s="6">
        <f>'III. liga Šelong'!X32</f>
        <v>39.450000000000003</v>
      </c>
      <c r="Z31">
        <f>X44</f>
        <v>111.22</v>
      </c>
      <c r="AA31" t="str">
        <f>D37</f>
        <v>Tělovýchovná jednota VOKD Ostrava - Poruba, z.s.</v>
      </c>
      <c r="AB31">
        <v>3</v>
      </c>
    </row>
    <row r="32" spans="1:28" x14ac:dyDescent="0.25">
      <c r="A32" s="9"/>
      <c r="B32">
        <v>640259</v>
      </c>
      <c r="C32">
        <v>9763</v>
      </c>
      <c r="D32" t="s">
        <v>134</v>
      </c>
      <c r="E32">
        <v>2011</v>
      </c>
      <c r="F32" t="s">
        <v>57</v>
      </c>
      <c r="G32" t="s">
        <v>58</v>
      </c>
      <c r="H32" s="4">
        <f>'III. liga Šelong'!H30</f>
        <v>2</v>
      </c>
      <c r="I32" s="4">
        <f>'III. liga Šelong'!I30</f>
        <v>7.57</v>
      </c>
      <c r="J32" s="4">
        <f>'III. liga Šelong'!J30</f>
        <v>0</v>
      </c>
      <c r="K32" s="6">
        <f>'III. liga Šelong'!K30</f>
        <v>9.57</v>
      </c>
      <c r="L32" s="4">
        <f>'III. liga Šelong'!L30</f>
        <v>2</v>
      </c>
      <c r="M32" s="4">
        <f>'III. liga Šelong'!M30</f>
        <v>7.17</v>
      </c>
      <c r="N32" s="4">
        <f>'III. liga Šelong'!N30</f>
        <v>0</v>
      </c>
      <c r="O32" s="6">
        <f>'III. liga Šelong'!O30</f>
        <v>9.17</v>
      </c>
      <c r="P32" s="4">
        <f>'III. liga Šelong'!P30</f>
        <v>2.9</v>
      </c>
      <c r="Q32" s="4">
        <f>'III. liga Šelong'!Q30</f>
        <v>6.54</v>
      </c>
      <c r="R32" s="4">
        <f>'III. liga Šelong'!R30</f>
        <v>0</v>
      </c>
      <c r="S32" s="6">
        <f>'III. liga Šelong'!S30</f>
        <v>9.44</v>
      </c>
      <c r="T32" s="4">
        <f>'III. liga Šelong'!T30</f>
        <v>2.7</v>
      </c>
      <c r="U32" s="4">
        <f>'III. liga Šelong'!U30</f>
        <v>6.3</v>
      </c>
      <c r="V32" s="4">
        <f>'III. liga Šelong'!V30</f>
        <v>0</v>
      </c>
      <c r="W32" s="6">
        <f>'III. liga Šelong'!W30</f>
        <v>9</v>
      </c>
      <c r="X32" s="6">
        <f>'III. liga Šelong'!X30</f>
        <v>37.18</v>
      </c>
      <c r="Z32">
        <f>X44</f>
        <v>111.22</v>
      </c>
      <c r="AA32" t="str">
        <f>D37</f>
        <v>Tělovýchovná jednota VOKD Ostrava - Poruba, z.s.</v>
      </c>
      <c r="AB32">
        <v>4</v>
      </c>
    </row>
    <row r="33" spans="1:28" x14ac:dyDescent="0.25">
      <c r="A33" s="9"/>
      <c r="B33">
        <v>476749</v>
      </c>
      <c r="C33">
        <v>9763</v>
      </c>
      <c r="D33" t="s">
        <v>139</v>
      </c>
      <c r="E33">
        <v>2011</v>
      </c>
      <c r="F33" t="s">
        <v>57</v>
      </c>
      <c r="G33" t="s">
        <v>87</v>
      </c>
      <c r="H33" s="4">
        <f>'III. liga Šelong'!H35</f>
        <v>2</v>
      </c>
      <c r="I33" s="4">
        <f>'III. liga Šelong'!I35</f>
        <v>8.17</v>
      </c>
      <c r="J33" s="4">
        <f>'III. liga Šelong'!J35</f>
        <v>0</v>
      </c>
      <c r="K33" s="6">
        <f>'III. liga Šelong'!K35</f>
        <v>10.17</v>
      </c>
      <c r="L33" s="4">
        <f>'III. liga Šelong'!L35</f>
        <v>0.2</v>
      </c>
      <c r="M33" s="4">
        <f>'III. liga Šelong'!M35</f>
        <v>8.5399999999999991</v>
      </c>
      <c r="N33" s="4">
        <f>'III. liga Šelong'!N35</f>
        <v>2</v>
      </c>
      <c r="O33" s="6">
        <f>'III. liga Šelong'!O35</f>
        <v>6.7399999999999984</v>
      </c>
      <c r="P33" s="4">
        <f>'III. liga Šelong'!P35</f>
        <v>2.2999999999999998</v>
      </c>
      <c r="Q33" s="4">
        <f>'III. liga Šelong'!Q35</f>
        <v>6.64</v>
      </c>
      <c r="R33" s="4">
        <f>'III. liga Šelong'!R35</f>
        <v>0</v>
      </c>
      <c r="S33" s="6">
        <f>'III. liga Šelong'!S35</f>
        <v>8.94</v>
      </c>
      <c r="T33" s="4">
        <f>'III. liga Šelong'!T35</f>
        <v>2.8</v>
      </c>
      <c r="U33" s="4">
        <f>'III. liga Šelong'!U35</f>
        <v>5.5</v>
      </c>
      <c r="V33" s="4">
        <f>'III. liga Šelong'!V35</f>
        <v>0</v>
      </c>
      <c r="W33" s="6">
        <f>'III. liga Šelong'!W35</f>
        <v>8.3000000000000007</v>
      </c>
      <c r="X33" s="6">
        <f>'III. liga Šelong'!X35</f>
        <v>34.149999999999991</v>
      </c>
      <c r="Z33">
        <f>X44</f>
        <v>111.22</v>
      </c>
      <c r="AA33" t="str">
        <f>D37</f>
        <v>Tělovýchovná jednota VOKD Ostrava - Poruba, z.s.</v>
      </c>
      <c r="AB33">
        <v>5</v>
      </c>
    </row>
    <row r="34" spans="1:28" x14ac:dyDescent="0.25">
      <c r="A34" s="9"/>
      <c r="B34">
        <v>170364</v>
      </c>
      <c r="C34">
        <v>9763</v>
      </c>
      <c r="H34" s="4">
        <v>0</v>
      </c>
      <c r="I34" s="4">
        <v>0</v>
      </c>
      <c r="J34" s="4">
        <v>0</v>
      </c>
      <c r="K34" s="5">
        <f>H34+I34-J34</f>
        <v>0</v>
      </c>
      <c r="L34" s="4">
        <v>0</v>
      </c>
      <c r="M34" s="4">
        <v>0</v>
      </c>
      <c r="N34" s="4">
        <v>0</v>
      </c>
      <c r="O34" s="5">
        <f>L34+M34-N34</f>
        <v>0</v>
      </c>
      <c r="P34" s="4">
        <v>0</v>
      </c>
      <c r="Q34" s="4">
        <v>0</v>
      </c>
      <c r="R34" s="4">
        <v>0</v>
      </c>
      <c r="S34" s="5">
        <f>P34+Q34-R34</f>
        <v>0</v>
      </c>
      <c r="T34" s="4">
        <v>0</v>
      </c>
      <c r="U34" s="4">
        <v>0</v>
      </c>
      <c r="V34" s="4">
        <v>0</v>
      </c>
      <c r="W34" s="5">
        <f>T34+U34-V34</f>
        <v>0</v>
      </c>
      <c r="X34" s="5">
        <f>K34+O34+S34+W34</f>
        <v>0</v>
      </c>
      <c r="Z34">
        <f>X44</f>
        <v>111.22</v>
      </c>
      <c r="AA34" t="str">
        <f>D37</f>
        <v>Tělovýchovná jednota VOKD Ostrava - Poruba, z.s.</v>
      </c>
      <c r="AB34">
        <v>6</v>
      </c>
    </row>
    <row r="35" spans="1:28" x14ac:dyDescent="0.25">
      <c r="B35">
        <v>0</v>
      </c>
      <c r="C35">
        <v>0</v>
      </c>
      <c r="D35" s="5" t="s">
        <v>28</v>
      </c>
      <c r="E35" s="5"/>
      <c r="F35" s="5"/>
      <c r="G35" s="5"/>
      <c r="H35" s="5"/>
      <c r="I35" s="5"/>
      <c r="J35" s="5">
        <v>0</v>
      </c>
      <c r="K35" s="5">
        <f>LARGE(K30:K34,3)+LARGE(K30:K34,2)+LARGE(K30:K34,1)-J35</f>
        <v>30.14</v>
      </c>
      <c r="L35" s="5"/>
      <c r="M35" s="5"/>
      <c r="N35" s="5">
        <v>0</v>
      </c>
      <c r="O35" s="5">
        <f>LARGE(O30:O34,3)+LARGE(O30:O34,2)+LARGE(O30:O34,1)-N35</f>
        <v>26.65</v>
      </c>
      <c r="P35" s="5"/>
      <c r="Q35" s="5"/>
      <c r="R35" s="5">
        <v>0</v>
      </c>
      <c r="S35" s="5">
        <f>LARGE(S30:S34,3)+LARGE(S30:S34,2)+LARGE(S30:S34,1)-R35</f>
        <v>28.68</v>
      </c>
      <c r="T35" s="5"/>
      <c r="U35" s="5"/>
      <c r="V35" s="5">
        <v>0</v>
      </c>
      <c r="W35" s="5">
        <f>LARGE(W30:W34,3)+LARGE(W30:W34,2)+LARGE(W30:W34,1)-V35</f>
        <v>29.57</v>
      </c>
      <c r="X35" s="5">
        <f>K35+O35+S35+W35</f>
        <v>115.03999999999999</v>
      </c>
      <c r="Z35">
        <f>X44</f>
        <v>111.22</v>
      </c>
      <c r="AA35" t="str">
        <f>D37</f>
        <v>Tělovýchovná jednota VOKD Ostrava - Poruba, z.s.</v>
      </c>
      <c r="AB35">
        <v>7</v>
      </c>
    </row>
    <row r="36" spans="1:28" x14ac:dyDescent="0.25">
      <c r="A36" s="5"/>
      <c r="B36" s="5"/>
      <c r="C36" s="5"/>
      <c r="Z36">
        <f>X44</f>
        <v>111.22</v>
      </c>
      <c r="AA36" t="str">
        <f>D37</f>
        <v>Tělovýchovná jednota VOKD Ostrava - Poruba, z.s.</v>
      </c>
      <c r="AB36">
        <v>8</v>
      </c>
    </row>
    <row r="37" spans="1:28" x14ac:dyDescent="0.25">
      <c r="A37" s="3"/>
      <c r="B37" s="3">
        <v>5115</v>
      </c>
      <c r="C37" s="3">
        <v>9381</v>
      </c>
      <c r="D37" s="3" t="s">
        <v>55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>
        <f>X35</f>
        <v>115.03999999999999</v>
      </c>
      <c r="AA37" t="str">
        <f>D29</f>
        <v>Tělovýchovná jednota VOKD Ostrava - Poruba, z.s. B</v>
      </c>
      <c r="AB37">
        <v>1</v>
      </c>
    </row>
    <row r="38" spans="1:28" x14ac:dyDescent="0.25">
      <c r="A38" s="9" t="s">
        <v>199</v>
      </c>
      <c r="B38">
        <v>614770</v>
      </c>
      <c r="C38">
        <v>9381</v>
      </c>
      <c r="D38" t="s">
        <v>130</v>
      </c>
      <c r="E38">
        <v>2011</v>
      </c>
      <c r="F38" t="s">
        <v>57</v>
      </c>
      <c r="G38" t="s">
        <v>87</v>
      </c>
      <c r="H38" s="4">
        <f>'III. liga Šelong'!H26</f>
        <v>2</v>
      </c>
      <c r="I38" s="4">
        <f>'III. liga Šelong'!I26</f>
        <v>7.84</v>
      </c>
      <c r="J38" s="4">
        <f>'III. liga Šelong'!J26</f>
        <v>0</v>
      </c>
      <c r="K38" s="6">
        <f>'III. liga Šelong'!K26</f>
        <v>9.84</v>
      </c>
      <c r="L38" s="4">
        <f>'III. liga Šelong'!L26</f>
        <v>1.4</v>
      </c>
      <c r="M38" s="4">
        <f>'III. liga Šelong'!M26</f>
        <v>6.44</v>
      </c>
      <c r="N38" s="4">
        <f>'III. liga Šelong'!N26</f>
        <v>0</v>
      </c>
      <c r="O38" s="6">
        <f>'III. liga Šelong'!O26</f>
        <v>7.84</v>
      </c>
      <c r="P38" s="4">
        <f>'III. liga Šelong'!P26</f>
        <v>3</v>
      </c>
      <c r="Q38" s="4">
        <f>'III. liga Šelong'!Q26</f>
        <v>5.8</v>
      </c>
      <c r="R38" s="4">
        <f>'III. liga Šelong'!R26</f>
        <v>0</v>
      </c>
      <c r="S38" s="6">
        <f>'III. liga Šelong'!S26</f>
        <v>8.8000000000000007</v>
      </c>
      <c r="T38" s="4">
        <f>'III. liga Šelong'!T26</f>
        <v>2.7</v>
      </c>
      <c r="U38" s="4">
        <f>'III. liga Šelong'!U26</f>
        <v>6.2</v>
      </c>
      <c r="V38" s="4">
        <f>'III. liga Šelong'!V26</f>
        <v>0</v>
      </c>
      <c r="W38" s="6">
        <f>'III. liga Šelong'!W26</f>
        <v>8.9</v>
      </c>
      <c r="X38" s="6">
        <f>'III. liga Šelong'!X26</f>
        <v>35.380000000000003</v>
      </c>
      <c r="Z38">
        <f>X35</f>
        <v>115.03999999999999</v>
      </c>
      <c r="AA38" t="str">
        <f>D29</f>
        <v>Tělovýchovná jednota VOKD Ostrava - Poruba, z.s. B</v>
      </c>
      <c r="AB38">
        <v>2</v>
      </c>
    </row>
    <row r="39" spans="1:28" x14ac:dyDescent="0.25">
      <c r="A39" s="9"/>
      <c r="B39">
        <v>970722</v>
      </c>
      <c r="C39">
        <v>9381</v>
      </c>
      <c r="D39" t="s">
        <v>131</v>
      </c>
      <c r="E39">
        <v>2010</v>
      </c>
      <c r="F39" t="s">
        <v>57</v>
      </c>
      <c r="G39" t="s">
        <v>58</v>
      </c>
      <c r="H39" s="4">
        <f>'III. liga Šelong'!H27</f>
        <v>2</v>
      </c>
      <c r="I39" s="4">
        <f>'III. liga Šelong'!I27</f>
        <v>8.24</v>
      </c>
      <c r="J39" s="4">
        <f>'III. liga Šelong'!J27</f>
        <v>0</v>
      </c>
      <c r="K39" s="6">
        <f>'III. liga Šelong'!K27</f>
        <v>10.24</v>
      </c>
      <c r="L39" s="4">
        <f>'III. liga Šelong'!L27</f>
        <v>2.5</v>
      </c>
      <c r="M39" s="4">
        <f>'III. liga Šelong'!M27</f>
        <v>6.74</v>
      </c>
      <c r="N39" s="4">
        <f>'III. liga Šelong'!N27</f>
        <v>0</v>
      </c>
      <c r="O39" s="6">
        <f>'III. liga Šelong'!O27</f>
        <v>9.24</v>
      </c>
      <c r="P39" s="4">
        <f>'III. liga Šelong'!P27</f>
        <v>2.9</v>
      </c>
      <c r="Q39" s="4">
        <f>'III. liga Šelong'!Q27</f>
        <v>6.64</v>
      </c>
      <c r="R39" s="4">
        <f>'III. liga Šelong'!R27</f>
        <v>0</v>
      </c>
      <c r="S39" s="6">
        <f>'III. liga Šelong'!S27</f>
        <v>9.5399999999999991</v>
      </c>
      <c r="T39" s="4">
        <f>'III. liga Šelong'!T27</f>
        <v>2.9</v>
      </c>
      <c r="U39" s="4">
        <f>'III. liga Šelong'!U27</f>
        <v>7.2</v>
      </c>
      <c r="V39" s="4">
        <f>'III. liga Šelong'!V27</f>
        <v>0</v>
      </c>
      <c r="W39" s="6">
        <f>'III. liga Šelong'!W27</f>
        <v>10.1</v>
      </c>
      <c r="X39" s="6">
        <f>'III. liga Šelong'!X27</f>
        <v>39.119999999999997</v>
      </c>
      <c r="Z39">
        <f>X35</f>
        <v>115.03999999999999</v>
      </c>
      <c r="AA39" t="str">
        <f>D29</f>
        <v>Tělovýchovná jednota VOKD Ostrava - Poruba, z.s. B</v>
      </c>
      <c r="AB39">
        <v>3</v>
      </c>
    </row>
    <row r="40" spans="1:28" x14ac:dyDescent="0.25">
      <c r="A40" s="9"/>
      <c r="B40">
        <v>619317</v>
      </c>
      <c r="C40">
        <v>9381</v>
      </c>
      <c r="D40" t="s">
        <v>132</v>
      </c>
      <c r="E40">
        <v>2011</v>
      </c>
      <c r="F40" t="s">
        <v>57</v>
      </c>
      <c r="G40" t="s">
        <v>58</v>
      </c>
      <c r="H40" s="4">
        <f>'III. liga Šelong'!H28</f>
        <v>2</v>
      </c>
      <c r="I40" s="4">
        <f>'III. liga Šelong'!I28</f>
        <v>8.14</v>
      </c>
      <c r="J40" s="4">
        <f>'III. liga Šelong'!J28</f>
        <v>0</v>
      </c>
      <c r="K40" s="6">
        <f>'III. liga Šelong'!K28</f>
        <v>10.14</v>
      </c>
      <c r="L40" s="4">
        <f>'III. liga Šelong'!L28</f>
        <v>2.5</v>
      </c>
      <c r="M40" s="4">
        <f>'III. liga Šelong'!M28</f>
        <v>6.87</v>
      </c>
      <c r="N40" s="4">
        <f>'III. liga Šelong'!N28</f>
        <v>0</v>
      </c>
      <c r="O40" s="6">
        <f>'III. liga Šelong'!O28</f>
        <v>9.370000000000001</v>
      </c>
      <c r="P40" s="4">
        <f>'III. liga Šelong'!P28</f>
        <v>1.9</v>
      </c>
      <c r="Q40" s="4">
        <f>'III. liga Šelong'!Q28</f>
        <v>4.1399999999999997</v>
      </c>
      <c r="R40" s="4">
        <f>'III. liga Šelong'!R28</f>
        <v>0</v>
      </c>
      <c r="S40" s="6">
        <f>'III. liga Šelong'!S28</f>
        <v>6.0399999999999991</v>
      </c>
      <c r="T40" s="4">
        <f>'III. liga Šelong'!T28</f>
        <v>2.7</v>
      </c>
      <c r="U40" s="4">
        <f>'III. liga Šelong'!U28</f>
        <v>6.64</v>
      </c>
      <c r="V40" s="4">
        <f>'III. liga Šelong'!V28</f>
        <v>0</v>
      </c>
      <c r="W40" s="6">
        <f>'III. liga Šelong'!W28</f>
        <v>9.34</v>
      </c>
      <c r="X40" s="6">
        <f>'III. liga Šelong'!X28</f>
        <v>34.89</v>
      </c>
      <c r="Z40">
        <f>X35</f>
        <v>115.03999999999999</v>
      </c>
      <c r="AA40" t="str">
        <f>D29</f>
        <v>Tělovýchovná jednota VOKD Ostrava - Poruba, z.s. B</v>
      </c>
      <c r="AB40">
        <v>4</v>
      </c>
    </row>
    <row r="41" spans="1:28" x14ac:dyDescent="0.25">
      <c r="A41" s="9"/>
      <c r="B41">
        <v>435372</v>
      </c>
      <c r="C41">
        <v>9381</v>
      </c>
      <c r="D41" t="s">
        <v>133</v>
      </c>
      <c r="E41">
        <v>2008</v>
      </c>
      <c r="F41" t="s">
        <v>57</v>
      </c>
      <c r="G41" t="s">
        <v>87</v>
      </c>
      <c r="H41" s="4">
        <f>'III. liga Šelong'!H29</f>
        <v>2</v>
      </c>
      <c r="I41" s="4">
        <f>'III. liga Šelong'!I29</f>
        <v>8.4</v>
      </c>
      <c r="J41" s="4">
        <f>'III. liga Šelong'!J29</f>
        <v>0</v>
      </c>
      <c r="K41" s="6">
        <f>'III. liga Šelong'!K29</f>
        <v>10.4</v>
      </c>
      <c r="L41" s="4">
        <f>'III. liga Šelong'!L29</f>
        <v>0</v>
      </c>
      <c r="M41" s="4">
        <f>'III. liga Šelong'!M29</f>
        <v>0</v>
      </c>
      <c r="N41" s="4">
        <f>'III. liga Šelong'!N29</f>
        <v>0</v>
      </c>
      <c r="O41" s="6">
        <f>'III. liga Šelong'!O29</f>
        <v>0</v>
      </c>
      <c r="P41" s="4">
        <f>'III. liga Šelong'!P29</f>
        <v>0</v>
      </c>
      <c r="Q41" s="4">
        <f>'III. liga Šelong'!Q29</f>
        <v>0</v>
      </c>
      <c r="R41" s="4">
        <f>'III. liga Šelong'!R29</f>
        <v>0</v>
      </c>
      <c r="S41" s="6">
        <f>'III. liga Šelong'!S29</f>
        <v>0</v>
      </c>
      <c r="T41" s="4">
        <f>'III. liga Šelong'!T29</f>
        <v>2.9</v>
      </c>
      <c r="U41" s="4">
        <f>'III. liga Šelong'!U29</f>
        <v>7.27</v>
      </c>
      <c r="V41" s="4">
        <f>'III. liga Šelong'!V29</f>
        <v>0</v>
      </c>
      <c r="W41" s="6">
        <f>'III. liga Šelong'!W29</f>
        <v>10.17</v>
      </c>
      <c r="X41" s="6">
        <f>'III. liga Šelong'!X29</f>
        <v>20.57</v>
      </c>
      <c r="Z41">
        <f>X35</f>
        <v>115.03999999999999</v>
      </c>
      <c r="AA41" t="str">
        <f>D29</f>
        <v>Tělovýchovná jednota VOKD Ostrava - Poruba, z.s. B</v>
      </c>
      <c r="AB41">
        <v>6</v>
      </c>
    </row>
    <row r="42" spans="1:28" x14ac:dyDescent="0.25">
      <c r="B42">
        <v>0</v>
      </c>
      <c r="C42">
        <v>0</v>
      </c>
      <c r="G42" t="s">
        <v>58</v>
      </c>
      <c r="H42" s="4">
        <v>0</v>
      </c>
      <c r="I42" s="4">
        <v>0</v>
      </c>
      <c r="J42" s="4">
        <v>0</v>
      </c>
      <c r="K42" s="6">
        <v>0</v>
      </c>
      <c r="L42" s="4">
        <v>0</v>
      </c>
      <c r="M42" s="4">
        <v>0</v>
      </c>
      <c r="N42" s="4">
        <v>0</v>
      </c>
      <c r="O42" s="6">
        <v>0</v>
      </c>
      <c r="P42" s="4">
        <v>0</v>
      </c>
      <c r="Q42" s="4">
        <v>0</v>
      </c>
      <c r="R42" s="4">
        <v>0</v>
      </c>
      <c r="S42" s="6">
        <v>0</v>
      </c>
      <c r="T42" s="4">
        <v>0</v>
      </c>
      <c r="U42" s="4">
        <v>0</v>
      </c>
      <c r="V42" s="4">
        <v>0</v>
      </c>
      <c r="W42" s="6">
        <v>0</v>
      </c>
      <c r="X42" s="6">
        <v>0</v>
      </c>
      <c r="Z42">
        <f>X35</f>
        <v>115.03999999999999</v>
      </c>
      <c r="AA42" t="str">
        <f>D29</f>
        <v>Tělovýchovná jednota VOKD Ostrava - Poruba, z.s. B</v>
      </c>
      <c r="AB42">
        <v>7</v>
      </c>
    </row>
    <row r="43" spans="1:28" x14ac:dyDescent="0.25">
      <c r="A43" s="5"/>
      <c r="B43" s="5"/>
      <c r="C43" s="5"/>
      <c r="H43" s="4">
        <v>0</v>
      </c>
      <c r="I43" s="4">
        <v>0</v>
      </c>
      <c r="J43" s="4">
        <v>0</v>
      </c>
      <c r="K43" s="5">
        <f>H43+I43-J43</f>
        <v>0</v>
      </c>
      <c r="L43" s="4">
        <v>0</v>
      </c>
      <c r="M43" s="4">
        <v>0</v>
      </c>
      <c r="N43" s="4">
        <v>0</v>
      </c>
      <c r="O43" s="6">
        <f>L43+M43-N43</f>
        <v>0</v>
      </c>
      <c r="P43" s="4">
        <v>0</v>
      </c>
      <c r="Q43" s="4">
        <v>0</v>
      </c>
      <c r="R43" s="4">
        <v>0</v>
      </c>
      <c r="S43" s="5">
        <f>P43+Q43-R43</f>
        <v>0</v>
      </c>
      <c r="T43" s="4">
        <v>0</v>
      </c>
      <c r="U43" s="4">
        <v>0</v>
      </c>
      <c r="V43" s="4">
        <v>0</v>
      </c>
      <c r="W43" s="5">
        <f>T43+U43-V43</f>
        <v>0</v>
      </c>
      <c r="X43" s="5">
        <f>K43+O43+S43+W43</f>
        <v>0</v>
      </c>
      <c r="Z43">
        <f>X35</f>
        <v>115.03999999999999</v>
      </c>
      <c r="AA43" t="str">
        <f>D29</f>
        <v>Tělovýchovná jednota VOKD Ostrava - Poruba, z.s. B</v>
      </c>
      <c r="AB43">
        <v>8</v>
      </c>
    </row>
    <row r="44" spans="1:28" x14ac:dyDescent="0.25">
      <c r="D44" s="5" t="s">
        <v>28</v>
      </c>
      <c r="E44" s="5"/>
      <c r="F44" s="5"/>
      <c r="G44" s="5"/>
      <c r="H44" s="5"/>
      <c r="I44" s="5"/>
      <c r="J44" s="5">
        <v>0</v>
      </c>
      <c r="K44" s="5">
        <f>LARGE(K38:K43,3)+LARGE(K38:K43,2)+LARGE(K38:K43,1)-J44</f>
        <v>30.78</v>
      </c>
      <c r="L44" s="5"/>
      <c r="M44" s="5"/>
      <c r="N44" s="5">
        <v>0</v>
      </c>
      <c r="O44" s="5">
        <f>LARGE(O38:O43,3)+LARGE(O38:O43,2)+LARGE(O38:O43,1)-N44</f>
        <v>26.45</v>
      </c>
      <c r="P44" s="5"/>
      <c r="Q44" s="5"/>
      <c r="R44" s="5">
        <v>0</v>
      </c>
      <c r="S44" s="5">
        <f>LARGE(S38:S43,3)+LARGE(S38:S43,2)+LARGE(S38:S43,1)-R44</f>
        <v>24.38</v>
      </c>
      <c r="T44" s="5"/>
      <c r="U44" s="5"/>
      <c r="V44" s="5">
        <v>0</v>
      </c>
      <c r="W44" s="5">
        <f>LARGE(W38:W43,3)+LARGE(W38:W43,2)+LARGE(W38:W43,1)-V44</f>
        <v>29.61</v>
      </c>
      <c r="X44" s="5">
        <f>K44+O44+S44+W44</f>
        <v>111.22</v>
      </c>
    </row>
    <row r="46" spans="1:28" x14ac:dyDescent="0.25">
      <c r="E46" t="s">
        <v>255</v>
      </c>
    </row>
    <row r="47" spans="1:28" x14ac:dyDescent="0.25">
      <c r="E47" t="s">
        <v>256</v>
      </c>
      <c r="M47" s="11" t="s">
        <v>244</v>
      </c>
      <c r="V47" s="27" t="s">
        <v>209</v>
      </c>
      <c r="W47" s="28"/>
    </row>
    <row r="48" spans="1:28" x14ac:dyDescent="0.25">
      <c r="E48" t="s">
        <v>257</v>
      </c>
      <c r="M48" t="s">
        <v>258</v>
      </c>
      <c r="V48" s="29" t="s">
        <v>210</v>
      </c>
      <c r="W48" s="28"/>
    </row>
  </sheetData>
  <sheetProtection formatCells="0" formatColumns="0" formatRows="0" insertColumns="0" insertRows="0" insertHyperlinks="0" deleteColumns="0" deleteRows="0" sort="0" autoFilter="0" pivotTables="0"/>
  <mergeCells count="5">
    <mergeCell ref="A6:A11"/>
    <mergeCell ref="A14:A19"/>
    <mergeCell ref="A22:A27"/>
    <mergeCell ref="A30:A34"/>
    <mergeCell ref="A38:A41"/>
  </mergeCells>
  <phoneticPr fontId="9" type="noConversion"/>
  <pageMargins left="0.31496062992125984" right="0.31496062992125984" top="0.15748031496062992" bottom="0.35433070866141736" header="0" footer="0"/>
  <pageSetup paperSize="9" scale="73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22567-1C11-41BA-BAF3-8809BBD23D5D}">
  <dimension ref="A1:AC37"/>
  <sheetViews>
    <sheetView zoomScaleNormal="100" workbookViewId="0">
      <selection activeCell="T7" sqref="T7"/>
    </sheetView>
  </sheetViews>
  <sheetFormatPr defaultRowHeight="15" x14ac:dyDescent="0.25"/>
  <cols>
    <col min="1" max="1" width="10" customWidth="1"/>
    <col min="2" max="3" width="10" hidden="1" customWidth="1"/>
    <col min="4" max="4" width="21.85546875" customWidth="1"/>
    <col min="5" max="5" width="6.42578125" bestFit="1" customWidth="1"/>
    <col min="6" max="6" width="27.140625" bestFit="1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20" hidden="1" customWidth="1"/>
    <col min="27" max="27" width="8" hidden="1" customWidth="1"/>
    <col min="28" max="28" width="30" hidden="1" customWidth="1"/>
  </cols>
  <sheetData>
    <row r="1" spans="1:28" ht="18.75" x14ac:dyDescent="0.3">
      <c r="D1" s="1" t="s">
        <v>194</v>
      </c>
    </row>
    <row r="2" spans="1:28" ht="18.75" x14ac:dyDescent="0.3">
      <c r="D2" s="1" t="s">
        <v>1</v>
      </c>
    </row>
    <row r="3" spans="1:28" ht="18.75" x14ac:dyDescent="0.3">
      <c r="D3" s="1" t="s">
        <v>140</v>
      </c>
    </row>
    <row r="6" spans="1:28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20</v>
      </c>
      <c r="AA6" s="2" t="s">
        <v>21</v>
      </c>
      <c r="AB6" s="2" t="s">
        <v>22</v>
      </c>
    </row>
    <row r="7" spans="1:28" x14ac:dyDescent="0.25">
      <c r="A7" s="10" t="s">
        <v>195</v>
      </c>
      <c r="B7">
        <v>330953</v>
      </c>
      <c r="C7">
        <v>7791</v>
      </c>
      <c r="D7" t="s">
        <v>141</v>
      </c>
      <c r="E7">
        <v>2010</v>
      </c>
      <c r="F7" t="s">
        <v>25</v>
      </c>
      <c r="G7" t="s">
        <v>39</v>
      </c>
      <c r="H7" s="4">
        <v>1.6</v>
      </c>
      <c r="I7" s="4">
        <v>8.5399999999999991</v>
      </c>
      <c r="J7" s="4">
        <v>0</v>
      </c>
      <c r="K7" s="5">
        <f t="shared" ref="K7:K10" si="0">H7+I7-J7</f>
        <v>10.139999999999999</v>
      </c>
      <c r="L7" s="4">
        <v>2</v>
      </c>
      <c r="M7" s="4">
        <v>8.77</v>
      </c>
      <c r="N7" s="4">
        <v>0</v>
      </c>
      <c r="O7" s="5">
        <f t="shared" ref="O7:O10" si="1">L7+M7-N7</f>
        <v>10.77</v>
      </c>
      <c r="P7" s="4">
        <v>3.3</v>
      </c>
      <c r="Q7" s="4">
        <v>8.27</v>
      </c>
      <c r="R7" s="4">
        <v>0</v>
      </c>
      <c r="S7" s="5">
        <f t="shared" ref="S7:S10" si="2">P7+Q7-R7</f>
        <v>11.57</v>
      </c>
      <c r="T7" s="4">
        <v>3.2</v>
      </c>
      <c r="U7" s="4">
        <v>8.6999999999999993</v>
      </c>
      <c r="V7" s="4">
        <v>0</v>
      </c>
      <c r="W7" s="5">
        <f t="shared" ref="W7:W10" si="3">T7+U7-V7</f>
        <v>11.899999999999999</v>
      </c>
      <c r="X7" s="5">
        <f t="shared" ref="X7:X10" si="4">K7+O7+S7+W7</f>
        <v>44.379999999999995</v>
      </c>
      <c r="Z7" t="e">
        <f>#REF!</f>
        <v>#REF!</v>
      </c>
      <c r="AA7">
        <v>2</v>
      </c>
    </row>
    <row r="8" spans="1:28" x14ac:dyDescent="0.25">
      <c r="A8" s="10" t="s">
        <v>196</v>
      </c>
      <c r="B8">
        <v>901091</v>
      </c>
      <c r="C8">
        <v>7791</v>
      </c>
      <c r="D8" t="s">
        <v>142</v>
      </c>
      <c r="E8">
        <v>2012</v>
      </c>
      <c r="F8" t="s">
        <v>25</v>
      </c>
      <c r="G8" t="s">
        <v>110</v>
      </c>
      <c r="H8" s="4">
        <v>1.6</v>
      </c>
      <c r="I8" s="4">
        <v>9.24</v>
      </c>
      <c r="J8" s="4">
        <v>0</v>
      </c>
      <c r="K8" s="5">
        <f t="shared" si="0"/>
        <v>10.84</v>
      </c>
      <c r="L8" s="4">
        <v>2</v>
      </c>
      <c r="M8" s="4">
        <v>8.0399999999999991</v>
      </c>
      <c r="N8" s="4">
        <v>0</v>
      </c>
      <c r="O8" s="5">
        <f t="shared" si="1"/>
        <v>10.039999999999999</v>
      </c>
      <c r="P8" s="4">
        <v>3.1</v>
      </c>
      <c r="Q8" s="4">
        <v>6.97</v>
      </c>
      <c r="R8" s="4">
        <v>0</v>
      </c>
      <c r="S8" s="5">
        <f t="shared" si="2"/>
        <v>10.07</v>
      </c>
      <c r="T8" s="4">
        <v>3.1</v>
      </c>
      <c r="U8" s="4">
        <v>8.3000000000000007</v>
      </c>
      <c r="V8" s="4">
        <v>0</v>
      </c>
      <c r="W8" s="5">
        <f t="shared" si="3"/>
        <v>11.4</v>
      </c>
      <c r="X8" s="5">
        <f t="shared" si="4"/>
        <v>42.35</v>
      </c>
      <c r="Z8" t="e">
        <f>#REF!</f>
        <v>#REF!</v>
      </c>
      <c r="AA8">
        <v>3</v>
      </c>
    </row>
    <row r="9" spans="1:28" x14ac:dyDescent="0.25">
      <c r="A9" s="10" t="s">
        <v>197</v>
      </c>
      <c r="B9">
        <v>835276</v>
      </c>
      <c r="C9">
        <v>7791</v>
      </c>
      <c r="D9" t="s">
        <v>143</v>
      </c>
      <c r="E9">
        <v>2011</v>
      </c>
      <c r="F9" t="s">
        <v>25</v>
      </c>
      <c r="G9" t="s">
        <v>39</v>
      </c>
      <c r="H9" s="4">
        <v>1.6</v>
      </c>
      <c r="I9" s="4">
        <v>8.57</v>
      </c>
      <c r="J9" s="4">
        <v>0</v>
      </c>
      <c r="K9" s="5">
        <f t="shared" si="0"/>
        <v>10.17</v>
      </c>
      <c r="L9" s="4">
        <v>2</v>
      </c>
      <c r="M9" s="4">
        <v>8.5399999999999991</v>
      </c>
      <c r="N9" s="4">
        <v>0</v>
      </c>
      <c r="O9" s="5">
        <f t="shared" si="1"/>
        <v>10.54</v>
      </c>
      <c r="P9" s="4">
        <v>3</v>
      </c>
      <c r="Q9" s="4">
        <v>7.07</v>
      </c>
      <c r="R9" s="4">
        <v>0.1</v>
      </c>
      <c r="S9" s="5">
        <f t="shared" si="2"/>
        <v>9.9700000000000006</v>
      </c>
      <c r="T9" s="4">
        <v>3.1</v>
      </c>
      <c r="U9" s="4">
        <v>8.75</v>
      </c>
      <c r="V9" s="4">
        <v>0</v>
      </c>
      <c r="W9" s="5">
        <f t="shared" si="3"/>
        <v>11.85</v>
      </c>
      <c r="X9" s="5">
        <f t="shared" si="4"/>
        <v>42.53</v>
      </c>
      <c r="Z9" t="e">
        <f>#REF!</f>
        <v>#REF!</v>
      </c>
      <c r="AA9">
        <v>4</v>
      </c>
    </row>
    <row r="10" spans="1:28" x14ac:dyDescent="0.25">
      <c r="A10" s="10" t="s">
        <v>198</v>
      </c>
      <c r="B10">
        <v>303069</v>
      </c>
      <c r="C10">
        <v>7791</v>
      </c>
      <c r="D10" t="s">
        <v>144</v>
      </c>
      <c r="E10">
        <v>2011</v>
      </c>
      <c r="F10" t="s">
        <v>25</v>
      </c>
      <c r="G10" t="s">
        <v>39</v>
      </c>
      <c r="H10" s="4">
        <v>1.6</v>
      </c>
      <c r="I10" s="4">
        <v>8.77</v>
      </c>
      <c r="J10" s="4">
        <v>0</v>
      </c>
      <c r="K10" s="5">
        <f t="shared" si="0"/>
        <v>10.37</v>
      </c>
      <c r="L10" s="4">
        <v>2</v>
      </c>
      <c r="M10" s="4">
        <v>8.5399999999999991</v>
      </c>
      <c r="N10" s="4">
        <v>0</v>
      </c>
      <c r="O10" s="5">
        <f t="shared" si="1"/>
        <v>10.54</v>
      </c>
      <c r="P10" s="4">
        <v>3.2</v>
      </c>
      <c r="Q10" s="4">
        <v>6.9</v>
      </c>
      <c r="R10" s="4">
        <v>0</v>
      </c>
      <c r="S10" s="5">
        <f t="shared" si="2"/>
        <v>10.100000000000001</v>
      </c>
      <c r="T10" s="4">
        <v>3.2</v>
      </c>
      <c r="U10" s="4">
        <v>8.1999999999999993</v>
      </c>
      <c r="V10" s="4">
        <v>0</v>
      </c>
      <c r="W10" s="5">
        <f t="shared" si="3"/>
        <v>11.399999999999999</v>
      </c>
      <c r="X10" s="5">
        <f t="shared" si="4"/>
        <v>42.41</v>
      </c>
      <c r="Z10" t="e">
        <f>#REF!</f>
        <v>#REF!</v>
      </c>
      <c r="AA10">
        <v>5</v>
      </c>
    </row>
    <row r="11" spans="1:28" ht="15.75" customHeight="1" x14ac:dyDescent="0.25">
      <c r="A11" s="10" t="s">
        <v>199</v>
      </c>
      <c r="B11">
        <v>764136</v>
      </c>
      <c r="C11">
        <v>7791</v>
      </c>
      <c r="D11" t="s">
        <v>145</v>
      </c>
      <c r="E11">
        <v>2011</v>
      </c>
      <c r="F11" t="s">
        <v>25</v>
      </c>
      <c r="G11" t="s">
        <v>39</v>
      </c>
      <c r="H11" s="4">
        <v>1.6</v>
      </c>
      <c r="I11" s="4">
        <v>8.77</v>
      </c>
      <c r="J11" s="4">
        <v>0</v>
      </c>
      <c r="K11" s="5">
        <f t="shared" ref="K11:K14" si="5">H11+I11-J11</f>
        <v>10.37</v>
      </c>
      <c r="L11" s="4">
        <v>2</v>
      </c>
      <c r="M11" s="4">
        <v>8.8000000000000007</v>
      </c>
      <c r="N11" s="4">
        <v>0</v>
      </c>
      <c r="O11" s="5">
        <f t="shared" ref="O11:O14" si="6">L11+M11-N11</f>
        <v>10.8</v>
      </c>
      <c r="P11" s="4">
        <v>3.4</v>
      </c>
      <c r="Q11" s="4">
        <v>6.94</v>
      </c>
      <c r="R11" s="4">
        <v>0</v>
      </c>
      <c r="S11" s="5">
        <f t="shared" ref="S11:S14" si="7">P11+Q11-R11</f>
        <v>10.34</v>
      </c>
      <c r="T11" s="4">
        <v>3</v>
      </c>
      <c r="U11" s="4">
        <v>8.8000000000000007</v>
      </c>
      <c r="V11" s="4">
        <v>0</v>
      </c>
      <c r="W11" s="5">
        <f t="shared" ref="W11:W14" si="8">T11+U11-V11</f>
        <v>11.8</v>
      </c>
      <c r="X11" s="5">
        <f t="shared" ref="X11:X14" si="9">K11+O11+S11+W11</f>
        <v>43.31</v>
      </c>
      <c r="Z11" t="e">
        <f>#REF!</f>
        <v>#REF!</v>
      </c>
      <c r="AA11">
        <v>2</v>
      </c>
    </row>
    <row r="12" spans="1:28" ht="15.75" customHeight="1" x14ac:dyDescent="0.25">
      <c r="A12" s="10" t="s">
        <v>211</v>
      </c>
      <c r="B12">
        <v>186302</v>
      </c>
      <c r="C12">
        <v>7791</v>
      </c>
      <c r="D12" t="s">
        <v>146</v>
      </c>
      <c r="E12">
        <v>2013</v>
      </c>
      <c r="F12" t="s">
        <v>25</v>
      </c>
      <c r="G12" t="s">
        <v>93</v>
      </c>
      <c r="H12" s="4">
        <v>1.6</v>
      </c>
      <c r="I12" s="4">
        <v>8.3000000000000007</v>
      </c>
      <c r="J12" s="4">
        <v>0</v>
      </c>
      <c r="K12" s="5">
        <f t="shared" si="5"/>
        <v>9.9</v>
      </c>
      <c r="L12" s="4">
        <v>2</v>
      </c>
      <c r="M12" s="4">
        <v>8.44</v>
      </c>
      <c r="N12" s="4">
        <v>0</v>
      </c>
      <c r="O12" s="5">
        <f t="shared" si="6"/>
        <v>10.44</v>
      </c>
      <c r="P12" s="4">
        <v>3.1</v>
      </c>
      <c r="Q12" s="4">
        <v>8.3000000000000007</v>
      </c>
      <c r="R12" s="4">
        <v>0</v>
      </c>
      <c r="S12" s="5">
        <f t="shared" si="7"/>
        <v>11.4</v>
      </c>
      <c r="T12" s="4">
        <v>3.1</v>
      </c>
      <c r="U12" s="4">
        <v>8.75</v>
      </c>
      <c r="V12" s="4">
        <v>0</v>
      </c>
      <c r="W12" s="5">
        <f t="shared" si="8"/>
        <v>11.85</v>
      </c>
      <c r="X12" s="5">
        <f t="shared" si="9"/>
        <v>43.59</v>
      </c>
      <c r="Z12" t="e">
        <f>#REF!</f>
        <v>#REF!</v>
      </c>
      <c r="AA12">
        <v>3</v>
      </c>
    </row>
    <row r="13" spans="1:28" ht="15.75" customHeight="1" x14ac:dyDescent="0.25">
      <c r="A13" s="10" t="s">
        <v>212</v>
      </c>
      <c r="B13">
        <v>475516</v>
      </c>
      <c r="C13">
        <v>7791</v>
      </c>
      <c r="D13" t="s">
        <v>147</v>
      </c>
      <c r="E13">
        <v>2011</v>
      </c>
      <c r="F13" t="s">
        <v>25</v>
      </c>
      <c r="G13" t="s">
        <v>39</v>
      </c>
      <c r="H13" s="4">
        <v>3.2</v>
      </c>
      <c r="I13" s="4">
        <v>7.94</v>
      </c>
      <c r="J13" s="4">
        <v>0</v>
      </c>
      <c r="K13" s="5">
        <f t="shared" si="5"/>
        <v>11.14</v>
      </c>
      <c r="L13" s="4">
        <v>2.6</v>
      </c>
      <c r="M13" s="4">
        <v>8.77</v>
      </c>
      <c r="N13" s="4">
        <v>0</v>
      </c>
      <c r="O13" s="5">
        <f t="shared" si="6"/>
        <v>11.37</v>
      </c>
      <c r="P13" s="4">
        <v>3.3</v>
      </c>
      <c r="Q13" s="4">
        <v>6.74</v>
      </c>
      <c r="R13" s="4">
        <v>0</v>
      </c>
      <c r="S13" s="5">
        <f t="shared" si="7"/>
        <v>10.039999999999999</v>
      </c>
      <c r="T13" s="4">
        <v>3.4</v>
      </c>
      <c r="U13" s="4">
        <v>8.4499999999999993</v>
      </c>
      <c r="V13" s="4">
        <v>0</v>
      </c>
      <c r="W13" s="5">
        <f t="shared" si="8"/>
        <v>11.85</v>
      </c>
      <c r="X13" s="5">
        <f t="shared" si="9"/>
        <v>44.4</v>
      </c>
      <c r="Z13" t="e">
        <f>#REF!</f>
        <v>#REF!</v>
      </c>
      <c r="AA13">
        <v>4</v>
      </c>
    </row>
    <row r="14" spans="1:28" ht="15.75" customHeight="1" x14ac:dyDescent="0.25">
      <c r="A14" s="10" t="s">
        <v>213</v>
      </c>
      <c r="B14">
        <v>273811</v>
      </c>
      <c r="C14">
        <v>7791</v>
      </c>
      <c r="D14" t="s">
        <v>148</v>
      </c>
      <c r="E14">
        <v>2011</v>
      </c>
      <c r="F14" t="s">
        <v>25</v>
      </c>
      <c r="G14" t="s">
        <v>39</v>
      </c>
      <c r="H14" s="4">
        <v>1.6</v>
      </c>
      <c r="I14" s="4">
        <v>9.1</v>
      </c>
      <c r="J14" s="4">
        <v>0</v>
      </c>
      <c r="K14" s="5">
        <f t="shared" si="5"/>
        <v>10.7</v>
      </c>
      <c r="L14" s="4">
        <v>0</v>
      </c>
      <c r="M14" s="4">
        <v>0</v>
      </c>
      <c r="N14" s="4">
        <v>0</v>
      </c>
      <c r="O14" s="5">
        <f t="shared" si="6"/>
        <v>0</v>
      </c>
      <c r="P14" s="4">
        <v>3.8</v>
      </c>
      <c r="Q14" s="4">
        <v>7.34</v>
      </c>
      <c r="R14" s="4">
        <v>0</v>
      </c>
      <c r="S14" s="5">
        <f t="shared" si="7"/>
        <v>11.14</v>
      </c>
      <c r="T14" s="4">
        <v>3.4</v>
      </c>
      <c r="U14" s="4">
        <v>8.6999999999999993</v>
      </c>
      <c r="V14" s="4">
        <v>0</v>
      </c>
      <c r="W14" s="5">
        <f t="shared" si="8"/>
        <v>12.1</v>
      </c>
      <c r="X14" s="5">
        <f t="shared" si="9"/>
        <v>33.94</v>
      </c>
      <c r="Z14" t="e">
        <f>#REF!</f>
        <v>#REF!</v>
      </c>
      <c r="AA14">
        <v>5</v>
      </c>
    </row>
    <row r="15" spans="1:28" x14ac:dyDescent="0.25">
      <c r="A15" s="10" t="s">
        <v>214</v>
      </c>
      <c r="B15">
        <v>683721</v>
      </c>
      <c r="C15">
        <v>7791</v>
      </c>
      <c r="D15" t="s">
        <v>149</v>
      </c>
      <c r="E15">
        <v>2012</v>
      </c>
      <c r="F15" t="s">
        <v>25</v>
      </c>
      <c r="G15" t="s">
        <v>93</v>
      </c>
      <c r="H15" s="4">
        <v>1.6</v>
      </c>
      <c r="I15" s="4">
        <v>8.94</v>
      </c>
      <c r="J15" s="4">
        <v>0</v>
      </c>
      <c r="K15" s="5">
        <f t="shared" ref="K15:K18" si="10">H15+I15-J15</f>
        <v>10.54</v>
      </c>
      <c r="L15" s="4">
        <v>2</v>
      </c>
      <c r="M15" s="4">
        <v>8.74</v>
      </c>
      <c r="N15" s="4">
        <v>0</v>
      </c>
      <c r="O15" s="5">
        <f t="shared" ref="O15:O18" si="11">L15+M15-N15</f>
        <v>10.74</v>
      </c>
      <c r="P15" s="4">
        <v>2.7</v>
      </c>
      <c r="Q15" s="4">
        <v>8.3000000000000007</v>
      </c>
      <c r="R15" s="4">
        <v>0</v>
      </c>
      <c r="S15" s="5">
        <f t="shared" ref="S15:S18" si="12">P15+Q15-R15</f>
        <v>11</v>
      </c>
      <c r="T15" s="4">
        <v>3.1</v>
      </c>
      <c r="U15" s="4">
        <v>8.6999999999999993</v>
      </c>
      <c r="V15" s="4">
        <v>0</v>
      </c>
      <c r="W15" s="5">
        <f t="shared" ref="W15:W18" si="13">T15+U15-V15</f>
        <v>11.799999999999999</v>
      </c>
      <c r="X15" s="5">
        <f t="shared" ref="X15:X18" si="14">K15+O15+S15+W15</f>
        <v>44.08</v>
      </c>
      <c r="Z15" t="e">
        <f>#REF!</f>
        <v>#REF!</v>
      </c>
      <c r="AA15">
        <v>2</v>
      </c>
    </row>
    <row r="16" spans="1:28" x14ac:dyDescent="0.25">
      <c r="A16" s="10" t="s">
        <v>215</v>
      </c>
      <c r="B16">
        <v>856601</v>
      </c>
      <c r="C16">
        <v>7791</v>
      </c>
      <c r="D16" t="s">
        <v>150</v>
      </c>
      <c r="E16">
        <v>2012</v>
      </c>
      <c r="F16" t="s">
        <v>25</v>
      </c>
      <c r="G16" t="s">
        <v>93</v>
      </c>
      <c r="H16" s="4">
        <v>1.6</v>
      </c>
      <c r="I16" s="4">
        <v>8.67</v>
      </c>
      <c r="J16" s="4">
        <v>0</v>
      </c>
      <c r="K16" s="5">
        <f t="shared" si="10"/>
        <v>10.27</v>
      </c>
      <c r="L16" s="4">
        <v>2</v>
      </c>
      <c r="M16" s="4">
        <v>8.9</v>
      </c>
      <c r="N16" s="4">
        <v>0</v>
      </c>
      <c r="O16" s="5">
        <f t="shared" si="11"/>
        <v>10.9</v>
      </c>
      <c r="P16" s="4">
        <v>2.6</v>
      </c>
      <c r="Q16" s="4">
        <v>7.27</v>
      </c>
      <c r="R16" s="4">
        <v>0</v>
      </c>
      <c r="S16" s="5">
        <f t="shared" si="12"/>
        <v>9.8699999999999992</v>
      </c>
      <c r="T16" s="4">
        <v>2.9</v>
      </c>
      <c r="U16" s="4">
        <v>9.1</v>
      </c>
      <c r="V16" s="4">
        <v>0</v>
      </c>
      <c r="W16" s="5">
        <f t="shared" si="13"/>
        <v>12</v>
      </c>
      <c r="X16" s="5">
        <f t="shared" si="14"/>
        <v>43.04</v>
      </c>
      <c r="Z16" t="e">
        <f>#REF!</f>
        <v>#REF!</v>
      </c>
      <c r="AA16">
        <v>3</v>
      </c>
    </row>
    <row r="17" spans="1:27" x14ac:dyDescent="0.25">
      <c r="A17" s="10" t="s">
        <v>216</v>
      </c>
      <c r="B17">
        <v>653503</v>
      </c>
      <c r="C17">
        <v>7791</v>
      </c>
      <c r="D17" t="s">
        <v>151</v>
      </c>
      <c r="E17">
        <v>2010</v>
      </c>
      <c r="F17" t="s">
        <v>25</v>
      </c>
      <c r="G17" t="s">
        <v>39</v>
      </c>
      <c r="H17" s="4">
        <v>2.4</v>
      </c>
      <c r="I17" s="4">
        <v>8.74</v>
      </c>
      <c r="J17" s="4">
        <v>0</v>
      </c>
      <c r="K17" s="5">
        <f t="shared" si="10"/>
        <v>11.14</v>
      </c>
      <c r="L17" s="4">
        <v>2</v>
      </c>
      <c r="M17" s="4">
        <v>8.14</v>
      </c>
      <c r="N17" s="4">
        <v>0</v>
      </c>
      <c r="O17" s="5">
        <f t="shared" si="11"/>
        <v>10.14</v>
      </c>
      <c r="P17" s="4">
        <v>2.6</v>
      </c>
      <c r="Q17" s="4">
        <v>7.64</v>
      </c>
      <c r="R17" s="4">
        <v>0</v>
      </c>
      <c r="S17" s="5">
        <f t="shared" si="12"/>
        <v>10.24</v>
      </c>
      <c r="T17" s="4">
        <v>3.1</v>
      </c>
      <c r="U17" s="4">
        <v>8.8000000000000007</v>
      </c>
      <c r="V17" s="4">
        <v>0</v>
      </c>
      <c r="W17" s="5">
        <f t="shared" si="13"/>
        <v>11.9</v>
      </c>
      <c r="X17" s="5">
        <f t="shared" si="14"/>
        <v>43.42</v>
      </c>
      <c r="Z17" t="e">
        <f>#REF!</f>
        <v>#REF!</v>
      </c>
      <c r="AA17">
        <v>4</v>
      </c>
    </row>
    <row r="18" spans="1:27" x14ac:dyDescent="0.25">
      <c r="A18" s="10" t="s">
        <v>217</v>
      </c>
      <c r="B18">
        <v>132557</v>
      </c>
      <c r="C18">
        <v>7791</v>
      </c>
      <c r="D18" t="s">
        <v>152</v>
      </c>
      <c r="E18">
        <v>2013</v>
      </c>
      <c r="F18" t="s">
        <v>25</v>
      </c>
      <c r="G18" t="s">
        <v>39</v>
      </c>
      <c r="H18" s="4">
        <v>1.6</v>
      </c>
      <c r="I18" s="4">
        <v>9.5399999999999991</v>
      </c>
      <c r="J18" s="4">
        <v>0</v>
      </c>
      <c r="K18" s="5">
        <f t="shared" si="10"/>
        <v>11.139999999999999</v>
      </c>
      <c r="L18" s="4">
        <v>2.6</v>
      </c>
      <c r="M18" s="4">
        <v>8.9</v>
      </c>
      <c r="N18" s="4">
        <v>0</v>
      </c>
      <c r="O18" s="5">
        <f t="shared" si="11"/>
        <v>11.5</v>
      </c>
      <c r="P18" s="4">
        <v>2.2999999999999998</v>
      </c>
      <c r="Q18" s="4">
        <v>7.37</v>
      </c>
      <c r="R18" s="4">
        <v>0</v>
      </c>
      <c r="S18" s="5">
        <f t="shared" si="12"/>
        <v>9.67</v>
      </c>
      <c r="T18" s="4">
        <v>3</v>
      </c>
      <c r="U18" s="4">
        <v>8.9</v>
      </c>
      <c r="V18" s="4">
        <v>0</v>
      </c>
      <c r="W18" s="5">
        <f t="shared" si="13"/>
        <v>11.9</v>
      </c>
      <c r="X18" s="5">
        <f t="shared" si="14"/>
        <v>44.21</v>
      </c>
      <c r="Z18" t="e">
        <f>#REF!</f>
        <v>#REF!</v>
      </c>
      <c r="AA18">
        <v>5</v>
      </c>
    </row>
    <row r="19" spans="1:27" x14ac:dyDescent="0.25">
      <c r="A19" s="10" t="s">
        <v>218</v>
      </c>
      <c r="B19">
        <v>391823</v>
      </c>
      <c r="C19">
        <v>7791</v>
      </c>
      <c r="D19" t="s">
        <v>153</v>
      </c>
      <c r="E19">
        <v>2010</v>
      </c>
      <c r="F19" t="s">
        <v>25</v>
      </c>
      <c r="G19" t="s">
        <v>39</v>
      </c>
      <c r="H19" s="4">
        <v>2.4</v>
      </c>
      <c r="I19" s="4">
        <v>8.57</v>
      </c>
      <c r="J19" s="4">
        <v>0</v>
      </c>
      <c r="K19" s="5">
        <f t="shared" ref="K19:K21" si="15">H19+I19-J19</f>
        <v>10.97</v>
      </c>
      <c r="L19" s="4">
        <v>2</v>
      </c>
      <c r="M19" s="4">
        <v>8.4</v>
      </c>
      <c r="N19" s="4">
        <v>0</v>
      </c>
      <c r="O19" s="5">
        <f t="shared" ref="O19:O21" si="16">L19+M19-N19</f>
        <v>10.4</v>
      </c>
      <c r="P19" s="4">
        <v>2.6</v>
      </c>
      <c r="Q19" s="4">
        <v>7.4</v>
      </c>
      <c r="R19" s="4">
        <v>0</v>
      </c>
      <c r="S19" s="5">
        <f t="shared" ref="S19:S21" si="17">P19+Q19-R19</f>
        <v>10</v>
      </c>
      <c r="T19" s="4">
        <v>3.1</v>
      </c>
      <c r="U19" s="4">
        <v>8.6</v>
      </c>
      <c r="V19" s="4">
        <v>0</v>
      </c>
      <c r="W19" s="5">
        <f t="shared" ref="W19:W21" si="18">T19+U19-V19</f>
        <v>11.7</v>
      </c>
      <c r="X19" s="5">
        <f t="shared" ref="X19:X21" si="19">K19+O19+S19+W19</f>
        <v>43.07</v>
      </c>
      <c r="Z19" t="e">
        <f>#REF!</f>
        <v>#REF!</v>
      </c>
      <c r="AA19">
        <v>2</v>
      </c>
    </row>
    <row r="20" spans="1:27" x14ac:dyDescent="0.25">
      <c r="A20" s="10" t="s">
        <v>219</v>
      </c>
      <c r="B20">
        <v>495860</v>
      </c>
      <c r="C20">
        <v>7791</v>
      </c>
      <c r="D20" t="s">
        <v>154</v>
      </c>
      <c r="E20">
        <v>2010</v>
      </c>
      <c r="F20" t="s">
        <v>25</v>
      </c>
      <c r="G20" t="s">
        <v>39</v>
      </c>
      <c r="H20" s="4">
        <v>2.4</v>
      </c>
      <c r="I20" s="4">
        <v>8.64</v>
      </c>
      <c r="J20" s="4">
        <v>0</v>
      </c>
      <c r="K20" s="5">
        <f t="shared" si="15"/>
        <v>11.040000000000001</v>
      </c>
      <c r="L20" s="4">
        <v>2</v>
      </c>
      <c r="M20" s="4">
        <v>8.17</v>
      </c>
      <c r="N20" s="4">
        <v>0</v>
      </c>
      <c r="O20" s="5">
        <f t="shared" si="16"/>
        <v>10.17</v>
      </c>
      <c r="P20" s="4">
        <v>3.1</v>
      </c>
      <c r="Q20" s="4">
        <v>5.6</v>
      </c>
      <c r="R20" s="4">
        <v>0</v>
      </c>
      <c r="S20" s="5">
        <f t="shared" si="17"/>
        <v>8.6999999999999993</v>
      </c>
      <c r="T20" s="4">
        <v>3</v>
      </c>
      <c r="U20" s="4">
        <v>8.15</v>
      </c>
      <c r="V20" s="4">
        <v>0</v>
      </c>
      <c r="W20" s="5">
        <f t="shared" si="18"/>
        <v>11.15</v>
      </c>
      <c r="X20" s="5">
        <f t="shared" si="19"/>
        <v>41.06</v>
      </c>
      <c r="Z20" t="e">
        <f>#REF!</f>
        <v>#REF!</v>
      </c>
      <c r="AA20">
        <v>3</v>
      </c>
    </row>
    <row r="21" spans="1:27" x14ac:dyDescent="0.25">
      <c r="A21" s="10" t="s">
        <v>220</v>
      </c>
      <c r="B21">
        <v>935210</v>
      </c>
      <c r="C21">
        <v>7791</v>
      </c>
      <c r="D21" t="s">
        <v>155</v>
      </c>
      <c r="E21">
        <v>2011</v>
      </c>
      <c r="F21" t="s">
        <v>25</v>
      </c>
      <c r="G21" t="s">
        <v>156</v>
      </c>
      <c r="H21" s="4">
        <v>2.4</v>
      </c>
      <c r="I21" s="4">
        <v>8.6999999999999993</v>
      </c>
      <c r="J21" s="4">
        <v>0</v>
      </c>
      <c r="K21" s="5">
        <f t="shared" si="15"/>
        <v>11.1</v>
      </c>
      <c r="L21" s="4">
        <v>2.6</v>
      </c>
      <c r="M21" s="4">
        <v>8.9</v>
      </c>
      <c r="N21" s="4">
        <v>0</v>
      </c>
      <c r="O21" s="5">
        <f t="shared" si="16"/>
        <v>11.5</v>
      </c>
      <c r="P21" s="4">
        <v>3.1</v>
      </c>
      <c r="Q21" s="4">
        <v>7.47</v>
      </c>
      <c r="R21" s="4">
        <v>0</v>
      </c>
      <c r="S21" s="5">
        <f t="shared" si="17"/>
        <v>10.57</v>
      </c>
      <c r="T21" s="4">
        <v>3.1</v>
      </c>
      <c r="U21" s="4">
        <v>8.65</v>
      </c>
      <c r="V21" s="4">
        <v>0</v>
      </c>
      <c r="W21" s="5">
        <f t="shared" si="18"/>
        <v>11.75</v>
      </c>
      <c r="X21" s="5">
        <f t="shared" si="19"/>
        <v>44.92</v>
      </c>
      <c r="Z21" t="e">
        <f>#REF!</f>
        <v>#REF!</v>
      </c>
      <c r="AA21">
        <v>4</v>
      </c>
    </row>
    <row r="22" spans="1:27" x14ac:dyDescent="0.25">
      <c r="A22" s="10" t="s">
        <v>221</v>
      </c>
      <c r="B22">
        <v>165987</v>
      </c>
      <c r="C22">
        <v>5382</v>
      </c>
      <c r="D22" t="s">
        <v>157</v>
      </c>
      <c r="E22">
        <v>2010</v>
      </c>
      <c r="F22" t="s">
        <v>79</v>
      </c>
      <c r="G22" t="s">
        <v>158</v>
      </c>
      <c r="H22" s="4">
        <v>2.4</v>
      </c>
      <c r="I22" s="4">
        <v>8.94</v>
      </c>
      <c r="J22" s="4">
        <v>0</v>
      </c>
      <c r="K22" s="5">
        <f t="shared" ref="K22:K25" si="20">H22+I22-J22</f>
        <v>11.34</v>
      </c>
      <c r="L22" s="4">
        <v>2.1</v>
      </c>
      <c r="M22" s="4">
        <v>8.0399999999999991</v>
      </c>
      <c r="N22" s="4">
        <v>0</v>
      </c>
      <c r="O22" s="5">
        <f t="shared" ref="O22:O25" si="21">L22+M22-N22</f>
        <v>10.139999999999999</v>
      </c>
      <c r="P22" s="4">
        <v>3.3</v>
      </c>
      <c r="Q22" s="4">
        <v>7.54</v>
      </c>
      <c r="R22" s="4">
        <v>0</v>
      </c>
      <c r="S22" s="5">
        <f t="shared" ref="S22:S25" si="22">P22+Q22-R22</f>
        <v>10.84</v>
      </c>
      <c r="T22" s="4">
        <v>2.8</v>
      </c>
      <c r="U22" s="4">
        <v>7.95</v>
      </c>
      <c r="V22" s="4">
        <v>0</v>
      </c>
      <c r="W22" s="5">
        <f t="shared" ref="W22:W25" si="23">T22+U22-V22</f>
        <v>10.75</v>
      </c>
      <c r="X22" s="5">
        <f t="shared" ref="X22:X25" si="24">K22+O22+S22+W22</f>
        <v>43.069999999999993</v>
      </c>
      <c r="Z22" t="e">
        <f>#REF!</f>
        <v>#REF!</v>
      </c>
      <c r="AA22">
        <v>2</v>
      </c>
    </row>
    <row r="23" spans="1:27" x14ac:dyDescent="0.25">
      <c r="A23" s="10" t="s">
        <v>222</v>
      </c>
      <c r="B23">
        <v>580859</v>
      </c>
      <c r="C23">
        <v>5382</v>
      </c>
      <c r="D23" t="s">
        <v>159</v>
      </c>
      <c r="E23">
        <v>2010</v>
      </c>
      <c r="F23" t="s">
        <v>79</v>
      </c>
      <c r="G23" t="s">
        <v>160</v>
      </c>
      <c r="H23" s="4">
        <v>1.6</v>
      </c>
      <c r="I23" s="4">
        <v>8.64</v>
      </c>
      <c r="J23" s="4">
        <v>0</v>
      </c>
      <c r="K23" s="5">
        <f t="shared" si="20"/>
        <v>10.24</v>
      </c>
      <c r="L23" s="4">
        <v>1.6</v>
      </c>
      <c r="M23" s="4">
        <v>7.2</v>
      </c>
      <c r="N23" s="4">
        <v>0</v>
      </c>
      <c r="O23" s="5">
        <f t="shared" si="21"/>
        <v>8.8000000000000007</v>
      </c>
      <c r="P23" s="4">
        <v>2.9</v>
      </c>
      <c r="Q23" s="4">
        <v>6.3</v>
      </c>
      <c r="R23" s="4">
        <v>0</v>
      </c>
      <c r="S23" s="5">
        <f t="shared" si="22"/>
        <v>9.1999999999999993</v>
      </c>
      <c r="T23" s="4">
        <v>3</v>
      </c>
      <c r="U23" s="4">
        <v>7.45</v>
      </c>
      <c r="V23" s="4">
        <v>0</v>
      </c>
      <c r="W23" s="5">
        <f t="shared" si="23"/>
        <v>10.45</v>
      </c>
      <c r="X23" s="5">
        <f t="shared" si="24"/>
        <v>38.69</v>
      </c>
      <c r="Z23" t="e">
        <f>#REF!</f>
        <v>#REF!</v>
      </c>
      <c r="AA23">
        <v>3</v>
      </c>
    </row>
    <row r="24" spans="1:27" x14ac:dyDescent="0.25">
      <c r="A24" s="10" t="s">
        <v>223</v>
      </c>
      <c r="B24">
        <v>773407</v>
      </c>
      <c r="C24">
        <v>5382</v>
      </c>
      <c r="D24" t="s">
        <v>161</v>
      </c>
      <c r="E24">
        <v>2010</v>
      </c>
      <c r="F24" t="s">
        <v>79</v>
      </c>
      <c r="G24" t="s">
        <v>158</v>
      </c>
      <c r="H24" s="4">
        <v>1.6</v>
      </c>
      <c r="I24" s="4">
        <v>8.3000000000000007</v>
      </c>
      <c r="J24" s="4">
        <v>0</v>
      </c>
      <c r="K24" s="5">
        <f t="shared" si="20"/>
        <v>9.9</v>
      </c>
      <c r="L24" s="4">
        <v>2</v>
      </c>
      <c r="M24" s="4">
        <v>7.44</v>
      </c>
      <c r="N24" s="4">
        <v>0</v>
      </c>
      <c r="O24" s="5">
        <f t="shared" si="21"/>
        <v>9.4400000000000013</v>
      </c>
      <c r="P24" s="4">
        <v>2.9</v>
      </c>
      <c r="Q24" s="4">
        <v>4.0999999999999996</v>
      </c>
      <c r="R24" s="4">
        <v>0</v>
      </c>
      <c r="S24" s="5">
        <f t="shared" si="22"/>
        <v>7</v>
      </c>
      <c r="T24" s="4">
        <v>3</v>
      </c>
      <c r="U24" s="4">
        <v>7.3</v>
      </c>
      <c r="V24" s="4">
        <v>0</v>
      </c>
      <c r="W24" s="5">
        <f t="shared" si="23"/>
        <v>10.3</v>
      </c>
      <c r="X24" s="5">
        <f t="shared" si="24"/>
        <v>36.64</v>
      </c>
      <c r="Z24" t="e">
        <f>#REF!</f>
        <v>#REF!</v>
      </c>
      <c r="AA24">
        <v>4</v>
      </c>
    </row>
    <row r="25" spans="1:27" x14ac:dyDescent="0.25">
      <c r="A25" s="10" t="s">
        <v>224</v>
      </c>
      <c r="B25">
        <v>432317</v>
      </c>
      <c r="C25">
        <v>5382</v>
      </c>
      <c r="D25" t="s">
        <v>162</v>
      </c>
      <c r="E25">
        <v>2010</v>
      </c>
      <c r="F25" t="s">
        <v>79</v>
      </c>
      <c r="G25" t="s">
        <v>158</v>
      </c>
      <c r="H25" s="4">
        <v>2.4</v>
      </c>
      <c r="I25" s="4">
        <v>8.64</v>
      </c>
      <c r="J25" s="4">
        <v>0</v>
      </c>
      <c r="K25" s="5">
        <f t="shared" si="20"/>
        <v>11.040000000000001</v>
      </c>
      <c r="L25" s="4">
        <v>2.1</v>
      </c>
      <c r="M25" s="4">
        <v>8.14</v>
      </c>
      <c r="N25" s="4">
        <v>0</v>
      </c>
      <c r="O25" s="5">
        <f t="shared" si="21"/>
        <v>10.24</v>
      </c>
      <c r="P25" s="4">
        <v>2.8</v>
      </c>
      <c r="Q25" s="4">
        <v>6.8</v>
      </c>
      <c r="R25" s="4">
        <v>0</v>
      </c>
      <c r="S25" s="5">
        <f t="shared" si="22"/>
        <v>9.6</v>
      </c>
      <c r="T25" s="4">
        <v>3.1</v>
      </c>
      <c r="U25" s="4">
        <v>8.1</v>
      </c>
      <c r="V25" s="4">
        <v>0</v>
      </c>
      <c r="W25" s="5">
        <f t="shared" si="23"/>
        <v>11.2</v>
      </c>
      <c r="X25" s="5">
        <f t="shared" si="24"/>
        <v>42.08</v>
      </c>
      <c r="Z25" t="e">
        <f>#REF!</f>
        <v>#REF!</v>
      </c>
      <c r="AA25">
        <v>5</v>
      </c>
    </row>
    <row r="26" spans="1:27" x14ac:dyDescent="0.25">
      <c r="A26" s="10" t="s">
        <v>225</v>
      </c>
      <c r="B26">
        <v>237071</v>
      </c>
      <c r="C26">
        <v>4142</v>
      </c>
      <c r="D26" t="s">
        <v>163</v>
      </c>
      <c r="E26">
        <v>2011</v>
      </c>
      <c r="F26" t="s">
        <v>44</v>
      </c>
      <c r="G26" t="s">
        <v>45</v>
      </c>
      <c r="H26" s="4">
        <v>1.6</v>
      </c>
      <c r="I26" s="4">
        <v>8.3000000000000007</v>
      </c>
      <c r="J26" s="4">
        <v>0</v>
      </c>
      <c r="K26" s="5">
        <f t="shared" ref="K26:K29" si="25">H26+I26-J26</f>
        <v>9.9</v>
      </c>
      <c r="L26" s="4">
        <v>2</v>
      </c>
      <c r="M26" s="4">
        <v>6.87</v>
      </c>
      <c r="N26" s="4">
        <v>0</v>
      </c>
      <c r="O26" s="5">
        <f t="shared" ref="O26:O29" si="26">L26+M26-N26</f>
        <v>8.870000000000001</v>
      </c>
      <c r="P26" s="4">
        <v>2.7</v>
      </c>
      <c r="Q26" s="4">
        <v>5.37</v>
      </c>
      <c r="R26" s="4">
        <v>0</v>
      </c>
      <c r="S26" s="5">
        <f t="shared" ref="S26:S29" si="27">P26+Q26-R26</f>
        <v>8.07</v>
      </c>
      <c r="T26" s="4">
        <v>2.8</v>
      </c>
      <c r="U26" s="4">
        <v>7.3</v>
      </c>
      <c r="V26" s="4">
        <v>0</v>
      </c>
      <c r="W26" s="5">
        <f t="shared" ref="W26:W29" si="28">T26+U26-V26</f>
        <v>10.1</v>
      </c>
      <c r="X26" s="5">
        <f t="shared" ref="X26:X29" si="29">K26+O26+S26+W26</f>
        <v>36.940000000000005</v>
      </c>
      <c r="Z26" t="e">
        <f>#REF!</f>
        <v>#REF!</v>
      </c>
      <c r="AA26">
        <v>2</v>
      </c>
    </row>
    <row r="27" spans="1:27" x14ac:dyDescent="0.25">
      <c r="A27" s="10" t="s">
        <v>226</v>
      </c>
      <c r="B27">
        <v>161523</v>
      </c>
      <c r="C27">
        <v>4142</v>
      </c>
      <c r="D27" t="s">
        <v>164</v>
      </c>
      <c r="E27">
        <v>2010</v>
      </c>
      <c r="F27" t="s">
        <v>44</v>
      </c>
      <c r="G27" t="s">
        <v>45</v>
      </c>
      <c r="H27" s="4">
        <v>1.6</v>
      </c>
      <c r="I27" s="4">
        <v>8.94</v>
      </c>
      <c r="J27" s="4">
        <v>0</v>
      </c>
      <c r="K27" s="5">
        <f t="shared" si="25"/>
        <v>10.54</v>
      </c>
      <c r="L27" s="4">
        <v>2</v>
      </c>
      <c r="M27" s="4">
        <v>7.94</v>
      </c>
      <c r="N27" s="4">
        <v>0</v>
      </c>
      <c r="O27" s="5">
        <f t="shared" si="26"/>
        <v>9.9400000000000013</v>
      </c>
      <c r="P27" s="4">
        <v>2.7</v>
      </c>
      <c r="Q27" s="4">
        <v>6.2</v>
      </c>
      <c r="R27" s="4">
        <v>0</v>
      </c>
      <c r="S27" s="5">
        <f t="shared" si="27"/>
        <v>8.9</v>
      </c>
      <c r="T27" s="4">
        <v>3.1</v>
      </c>
      <c r="U27" s="4">
        <v>7.7</v>
      </c>
      <c r="V27" s="4">
        <v>0</v>
      </c>
      <c r="W27" s="5">
        <f t="shared" si="28"/>
        <v>10.8</v>
      </c>
      <c r="X27" s="5">
        <f t="shared" si="29"/>
        <v>40.180000000000007</v>
      </c>
      <c r="Z27" t="e">
        <f>#REF!</f>
        <v>#REF!</v>
      </c>
      <c r="AA27">
        <v>3</v>
      </c>
    </row>
    <row r="28" spans="1:27" x14ac:dyDescent="0.25">
      <c r="A28" s="10" t="s">
        <v>227</v>
      </c>
      <c r="B28">
        <v>451217</v>
      </c>
      <c r="C28">
        <v>4142</v>
      </c>
      <c r="D28" t="s">
        <v>165</v>
      </c>
      <c r="E28">
        <v>2010</v>
      </c>
      <c r="F28" t="s">
        <v>44</v>
      </c>
      <c r="G28" t="s">
        <v>45</v>
      </c>
      <c r="H28" s="4">
        <v>1.6</v>
      </c>
      <c r="I28" s="4">
        <v>7.14</v>
      </c>
      <c r="J28" s="4">
        <v>0</v>
      </c>
      <c r="K28" s="5">
        <f t="shared" si="25"/>
        <v>8.74</v>
      </c>
      <c r="L28" s="4">
        <v>0.8</v>
      </c>
      <c r="M28" s="4">
        <v>8.0399999999999991</v>
      </c>
      <c r="N28" s="4">
        <v>4</v>
      </c>
      <c r="O28" s="5">
        <f t="shared" si="26"/>
        <v>4.84</v>
      </c>
      <c r="P28" s="4">
        <v>2.5</v>
      </c>
      <c r="Q28" s="4">
        <v>3.4</v>
      </c>
      <c r="R28" s="4">
        <v>0</v>
      </c>
      <c r="S28" s="5">
        <f t="shared" si="27"/>
        <v>5.9</v>
      </c>
      <c r="T28" s="4">
        <v>2.9</v>
      </c>
      <c r="U28" s="4">
        <v>7.15</v>
      </c>
      <c r="V28" s="4">
        <v>0</v>
      </c>
      <c r="W28" s="5">
        <f t="shared" si="28"/>
        <v>10.050000000000001</v>
      </c>
      <c r="X28" s="5">
        <f t="shared" si="29"/>
        <v>29.53</v>
      </c>
      <c r="Z28" t="e">
        <f>#REF!</f>
        <v>#REF!</v>
      </c>
      <c r="AA28">
        <v>4</v>
      </c>
    </row>
    <row r="29" spans="1:27" x14ac:dyDescent="0.25">
      <c r="A29" s="16" t="s">
        <v>228</v>
      </c>
      <c r="B29">
        <v>0</v>
      </c>
      <c r="C29">
        <v>0</v>
      </c>
      <c r="D29" s="12" t="s">
        <v>248</v>
      </c>
      <c r="E29">
        <v>2011</v>
      </c>
      <c r="F29" t="s">
        <v>25</v>
      </c>
      <c r="H29" s="4">
        <v>1.6</v>
      </c>
      <c r="I29" s="4">
        <v>8.3699999999999992</v>
      </c>
      <c r="J29" s="4">
        <v>0</v>
      </c>
      <c r="K29" s="5">
        <f t="shared" si="25"/>
        <v>9.9699999999999989</v>
      </c>
      <c r="L29" s="4">
        <v>2</v>
      </c>
      <c r="M29" s="4">
        <v>7.04</v>
      </c>
      <c r="N29" s="4">
        <v>0</v>
      </c>
      <c r="O29" s="5">
        <f t="shared" si="26"/>
        <v>9.0399999999999991</v>
      </c>
      <c r="P29" s="4">
        <v>3</v>
      </c>
      <c r="Q29" s="4">
        <v>6.67</v>
      </c>
      <c r="R29" s="4">
        <v>0</v>
      </c>
      <c r="S29" s="5">
        <f t="shared" si="27"/>
        <v>9.67</v>
      </c>
      <c r="T29" s="4">
        <v>2.8</v>
      </c>
      <c r="U29" s="4">
        <v>7.95</v>
      </c>
      <c r="V29" s="4">
        <v>0</v>
      </c>
      <c r="W29" s="5">
        <f t="shared" si="28"/>
        <v>10.75</v>
      </c>
      <c r="X29" s="5">
        <f t="shared" si="29"/>
        <v>39.43</v>
      </c>
      <c r="Z29" t="e">
        <f>#REF!</f>
        <v>#REF!</v>
      </c>
      <c r="AA29">
        <v>5</v>
      </c>
    </row>
    <row r="31" spans="1:27" x14ac:dyDescent="0.25">
      <c r="F31" s="17" t="s">
        <v>236</v>
      </c>
    </row>
    <row r="32" spans="1:27" ht="15.75" x14ac:dyDescent="0.25">
      <c r="F32" s="17" t="s">
        <v>239</v>
      </c>
      <c r="H32" t="s">
        <v>245</v>
      </c>
      <c r="P32" s="11" t="s">
        <v>243</v>
      </c>
      <c r="T32" s="13"/>
      <c r="V32" s="14" t="s">
        <v>209</v>
      </c>
    </row>
    <row r="33" spans="6:22" ht="15.75" x14ac:dyDescent="0.25">
      <c r="F33" s="17" t="s">
        <v>240</v>
      </c>
      <c r="H33" t="s">
        <v>237</v>
      </c>
      <c r="P33" t="s">
        <v>244</v>
      </c>
      <c r="T33" s="13"/>
      <c r="V33" s="13" t="s">
        <v>210</v>
      </c>
    </row>
    <row r="34" spans="6:22" x14ac:dyDescent="0.25">
      <c r="F34" s="17" t="s">
        <v>241</v>
      </c>
      <c r="G34" t="s">
        <v>245</v>
      </c>
      <c r="H34" t="s">
        <v>246</v>
      </c>
    </row>
    <row r="35" spans="6:22" x14ac:dyDescent="0.25">
      <c r="F35" s="17" t="s">
        <v>242</v>
      </c>
      <c r="G35" t="s">
        <v>237</v>
      </c>
      <c r="H35" t="s">
        <v>238</v>
      </c>
    </row>
    <row r="36" spans="6:22" x14ac:dyDescent="0.25">
      <c r="G36" t="s">
        <v>246</v>
      </c>
    </row>
    <row r="37" spans="6:22" x14ac:dyDescent="0.25">
      <c r="G37" t="s">
        <v>238</v>
      </c>
    </row>
  </sheetData>
  <phoneticPr fontId="9" type="noConversion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2"/>
  <sheetViews>
    <sheetView view="pageLayout" topLeftCell="A28" zoomScale="70" zoomScaleNormal="100" zoomScalePageLayoutView="70" workbookViewId="0">
      <selection activeCell="L56" sqref="L56"/>
    </sheetView>
  </sheetViews>
  <sheetFormatPr defaultRowHeight="15" x14ac:dyDescent="0.25"/>
  <cols>
    <col min="1" max="1" width="10" customWidth="1"/>
    <col min="2" max="3" width="10" hidden="1" customWidth="1"/>
    <col min="4" max="4" width="21.85546875" customWidth="1"/>
    <col min="5" max="5" width="6.42578125" bestFit="1" customWidth="1"/>
    <col min="6" max="6" width="27.140625" bestFit="1" customWidth="1"/>
    <col min="7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140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/>
      <c r="B7" s="3">
        <v>5108</v>
      </c>
      <c r="C7" s="3">
        <v>7791</v>
      </c>
      <c r="D7" s="3" t="s">
        <v>29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133.5</v>
      </c>
      <c r="AA7" t="str">
        <f>D7</f>
        <v>Gymnastický klub Vítkovice, z.s. B</v>
      </c>
      <c r="AB7">
        <v>1</v>
      </c>
    </row>
    <row r="8" spans="1:29" x14ac:dyDescent="0.25">
      <c r="A8" s="9" t="s">
        <v>195</v>
      </c>
      <c r="B8">
        <v>330953</v>
      </c>
      <c r="C8">
        <v>7791</v>
      </c>
      <c r="D8" t="s">
        <v>145</v>
      </c>
      <c r="E8">
        <v>2011</v>
      </c>
      <c r="F8" t="s">
        <v>25</v>
      </c>
      <c r="G8" t="s">
        <v>39</v>
      </c>
      <c r="H8" s="4">
        <f>'IV. Šelong'!H11</f>
        <v>1.6</v>
      </c>
      <c r="I8" s="4">
        <f>'IV. Šelong'!I11</f>
        <v>8.77</v>
      </c>
      <c r="J8" s="4">
        <f>'IV. Šelong'!J11</f>
        <v>0</v>
      </c>
      <c r="K8" s="6">
        <f>'IV. Šelong'!K11</f>
        <v>10.37</v>
      </c>
      <c r="L8" s="4">
        <f>'IV. Šelong'!L11</f>
        <v>2</v>
      </c>
      <c r="M8" s="4">
        <f>'IV. Šelong'!M11</f>
        <v>8.8000000000000007</v>
      </c>
      <c r="N8" s="4">
        <f>'IV. Šelong'!N11</f>
        <v>0</v>
      </c>
      <c r="O8" s="6">
        <f>'IV. Šelong'!O11</f>
        <v>10.8</v>
      </c>
      <c r="P8" s="4">
        <f>'IV. Šelong'!P11</f>
        <v>3.4</v>
      </c>
      <c r="Q8" s="4">
        <f>'IV. Šelong'!Q11</f>
        <v>6.94</v>
      </c>
      <c r="R8" s="4">
        <f>'IV. Šelong'!R11</f>
        <v>0</v>
      </c>
      <c r="S8" s="6">
        <f>'IV. Šelong'!S11</f>
        <v>10.34</v>
      </c>
      <c r="T8" s="4">
        <f>'IV. Šelong'!T11</f>
        <v>3</v>
      </c>
      <c r="U8" s="4">
        <f>'IV. Šelong'!U11</f>
        <v>8.8000000000000007</v>
      </c>
      <c r="V8" s="4">
        <f>'IV. Šelong'!V11</f>
        <v>0</v>
      </c>
      <c r="W8" s="6">
        <f>'IV. Šelong'!W11</f>
        <v>11.8</v>
      </c>
      <c r="X8" s="6">
        <f>'IV. Šelong'!X11</f>
        <v>43.31</v>
      </c>
      <c r="Y8" s="4">
        <f>'IV. Šelong'!Y11</f>
        <v>0</v>
      </c>
      <c r="Z8">
        <f>X14</f>
        <v>133.5</v>
      </c>
      <c r="AA8" t="str">
        <f>D7</f>
        <v>Gymnastický klub Vítkovice, z.s. B</v>
      </c>
      <c r="AB8">
        <v>2</v>
      </c>
    </row>
    <row r="9" spans="1:29" x14ac:dyDescent="0.25">
      <c r="A9" s="9"/>
      <c r="B9">
        <v>901091</v>
      </c>
      <c r="C9">
        <v>7791</v>
      </c>
      <c r="D9" t="s">
        <v>146</v>
      </c>
      <c r="E9">
        <v>2013</v>
      </c>
      <c r="F9" t="s">
        <v>25</v>
      </c>
      <c r="G9" t="s">
        <v>93</v>
      </c>
      <c r="H9" s="4">
        <f>'IV. Šelong'!H12</f>
        <v>1.6</v>
      </c>
      <c r="I9" s="4">
        <f>'IV. Šelong'!I12</f>
        <v>8.3000000000000007</v>
      </c>
      <c r="J9" s="4">
        <f>'IV. Šelong'!J12</f>
        <v>0</v>
      </c>
      <c r="K9" s="6">
        <f>'IV. Šelong'!K12</f>
        <v>9.9</v>
      </c>
      <c r="L9" s="4">
        <f>'IV. Šelong'!L12</f>
        <v>2</v>
      </c>
      <c r="M9" s="4">
        <f>'IV. Šelong'!M12</f>
        <v>8.44</v>
      </c>
      <c r="N9" s="4">
        <f>'IV. Šelong'!N12</f>
        <v>0</v>
      </c>
      <c r="O9" s="6">
        <f>'IV. Šelong'!O12</f>
        <v>10.44</v>
      </c>
      <c r="P9" s="4">
        <f>'IV. Šelong'!P12</f>
        <v>3.1</v>
      </c>
      <c r="Q9" s="4">
        <f>'IV. Šelong'!Q12</f>
        <v>8.3000000000000007</v>
      </c>
      <c r="R9" s="4">
        <f>'IV. Šelong'!R12</f>
        <v>0</v>
      </c>
      <c r="S9" s="6">
        <f>'IV. Šelong'!S12</f>
        <v>11.4</v>
      </c>
      <c r="T9" s="4">
        <f>'IV. Šelong'!T12</f>
        <v>3.1</v>
      </c>
      <c r="U9" s="4">
        <f>'IV. Šelong'!U12</f>
        <v>8.75</v>
      </c>
      <c r="V9" s="4">
        <f>'IV. Šelong'!V12</f>
        <v>0</v>
      </c>
      <c r="W9" s="6">
        <f>'IV. Šelong'!W12</f>
        <v>11.85</v>
      </c>
      <c r="X9" s="6">
        <f>'IV. Šelong'!X12</f>
        <v>43.59</v>
      </c>
      <c r="Z9">
        <f>X14</f>
        <v>133.5</v>
      </c>
      <c r="AA9" t="str">
        <f>D7</f>
        <v>Gymnastický klub Vítkovice, z.s. B</v>
      </c>
      <c r="AB9">
        <v>3</v>
      </c>
    </row>
    <row r="10" spans="1:29" x14ac:dyDescent="0.25">
      <c r="A10" s="9"/>
      <c r="B10">
        <v>835276</v>
      </c>
      <c r="C10">
        <v>7791</v>
      </c>
      <c r="D10" t="s">
        <v>147</v>
      </c>
      <c r="E10">
        <v>2011</v>
      </c>
      <c r="F10" t="s">
        <v>25</v>
      </c>
      <c r="G10" t="s">
        <v>39</v>
      </c>
      <c r="H10" s="4">
        <f>'IV. Šelong'!H13</f>
        <v>3.2</v>
      </c>
      <c r="I10" s="4">
        <f>'IV. Šelong'!I13</f>
        <v>7.94</v>
      </c>
      <c r="J10" s="4">
        <f>'IV. Šelong'!J13</f>
        <v>0</v>
      </c>
      <c r="K10" s="6">
        <f>'IV. Šelong'!K13</f>
        <v>11.14</v>
      </c>
      <c r="L10" s="4">
        <f>'IV. Šelong'!L13</f>
        <v>2.6</v>
      </c>
      <c r="M10" s="4">
        <f>'IV. Šelong'!M13</f>
        <v>8.77</v>
      </c>
      <c r="N10" s="4">
        <f>'IV. Šelong'!N13</f>
        <v>0</v>
      </c>
      <c r="O10" s="6">
        <f>'IV. Šelong'!O13</f>
        <v>11.37</v>
      </c>
      <c r="P10" s="4">
        <f>'IV. Šelong'!P13</f>
        <v>3.3</v>
      </c>
      <c r="Q10" s="4">
        <f>'IV. Šelong'!Q13</f>
        <v>6.74</v>
      </c>
      <c r="R10" s="4">
        <f>'IV. Šelong'!R13</f>
        <v>0</v>
      </c>
      <c r="S10" s="6">
        <f>'IV. Šelong'!S13</f>
        <v>10.039999999999999</v>
      </c>
      <c r="T10" s="4">
        <f>'IV. Šelong'!T13</f>
        <v>3.4</v>
      </c>
      <c r="U10" s="4">
        <f>'IV. Šelong'!U13</f>
        <v>8.4499999999999993</v>
      </c>
      <c r="V10" s="4">
        <f>'IV. Šelong'!V13</f>
        <v>0</v>
      </c>
      <c r="W10" s="6">
        <f>'IV. Šelong'!W13</f>
        <v>11.85</v>
      </c>
      <c r="X10" s="6">
        <f>'IV. Šelong'!X13</f>
        <v>44.4</v>
      </c>
      <c r="Z10">
        <f>X14</f>
        <v>133.5</v>
      </c>
      <c r="AA10" t="str">
        <f>D7</f>
        <v>Gymnastický klub Vítkovice, z.s. B</v>
      </c>
      <c r="AB10">
        <v>4</v>
      </c>
    </row>
    <row r="11" spans="1:29" x14ac:dyDescent="0.25">
      <c r="A11" s="9"/>
      <c r="B11">
        <v>303069</v>
      </c>
      <c r="C11">
        <v>7791</v>
      </c>
      <c r="D11" t="s">
        <v>148</v>
      </c>
      <c r="E11">
        <v>2011</v>
      </c>
      <c r="F11" t="s">
        <v>25</v>
      </c>
      <c r="G11" t="s">
        <v>39</v>
      </c>
      <c r="H11" s="4">
        <f>'IV. Šelong'!H14</f>
        <v>1.6</v>
      </c>
      <c r="I11" s="4">
        <f>'IV. Šelong'!I14</f>
        <v>9.1</v>
      </c>
      <c r="J11" s="4">
        <f>'IV. Šelong'!J14</f>
        <v>0</v>
      </c>
      <c r="K11" s="6">
        <f>'IV. Šelong'!K14</f>
        <v>10.7</v>
      </c>
      <c r="L11" s="4">
        <f>'IV. Šelong'!L14</f>
        <v>0</v>
      </c>
      <c r="M11" s="4">
        <f>'IV. Šelong'!M14</f>
        <v>0</v>
      </c>
      <c r="N11" s="4">
        <f>'IV. Šelong'!N14</f>
        <v>0</v>
      </c>
      <c r="O11" s="6">
        <f>'IV. Šelong'!O14</f>
        <v>0</v>
      </c>
      <c r="P11" s="4">
        <f>'IV. Šelong'!P14</f>
        <v>3.8</v>
      </c>
      <c r="Q11" s="4">
        <f>'IV. Šelong'!Q14</f>
        <v>7.34</v>
      </c>
      <c r="R11" s="4">
        <f>'IV. Šelong'!R14</f>
        <v>0</v>
      </c>
      <c r="S11" s="6">
        <f>'IV. Šelong'!S14</f>
        <v>11.14</v>
      </c>
      <c r="T11" s="4">
        <f>'IV. Šelong'!T14</f>
        <v>3.4</v>
      </c>
      <c r="U11" s="4">
        <f>'IV. Šelong'!U14</f>
        <v>8.6999999999999993</v>
      </c>
      <c r="V11" s="4">
        <f>'IV. Šelong'!V14</f>
        <v>0</v>
      </c>
      <c r="W11" s="6">
        <f>'IV. Šelong'!W14</f>
        <v>12.1</v>
      </c>
      <c r="X11" s="6">
        <f>'IV. Šelong'!X14</f>
        <v>33.94</v>
      </c>
      <c r="Z11">
        <f>X14</f>
        <v>133.5</v>
      </c>
      <c r="AA11" t="str">
        <f>D7</f>
        <v>Gymnastický klub Vítkovice, z.s. B</v>
      </c>
      <c r="AB11">
        <v>5</v>
      </c>
    </row>
    <row r="12" spans="1:29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>H12+I12-J12</f>
        <v>0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0</v>
      </c>
      <c r="Q12" s="4">
        <v>0</v>
      </c>
      <c r="R12" s="4">
        <v>0</v>
      </c>
      <c r="S12" s="5">
        <f>P12+Q12-R12</f>
        <v>0</v>
      </c>
      <c r="T12" s="4">
        <v>0</v>
      </c>
      <c r="U12" s="4">
        <v>0</v>
      </c>
      <c r="V12" s="4">
        <v>0</v>
      </c>
      <c r="W12" s="5">
        <f>T12+U12-V12</f>
        <v>0</v>
      </c>
      <c r="X12" s="5">
        <f>K12+O12+S12+W12</f>
        <v>0</v>
      </c>
      <c r="Z12">
        <f>X14</f>
        <v>133.5</v>
      </c>
      <c r="AA12" t="str">
        <f>D7</f>
        <v>Gymnastický klub Vítkovice, z.s. B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>H13+I13-J13</f>
        <v>0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0</v>
      </c>
      <c r="Q13" s="4">
        <v>0</v>
      </c>
      <c r="R13" s="4">
        <v>0</v>
      </c>
      <c r="S13" s="5">
        <f>P13+Q13-R13</f>
        <v>0</v>
      </c>
      <c r="T13" s="4">
        <v>0</v>
      </c>
      <c r="U13" s="4">
        <v>0</v>
      </c>
      <c r="V13" s="4">
        <v>0</v>
      </c>
      <c r="W13" s="5">
        <f>T13+U13-V13</f>
        <v>0</v>
      </c>
      <c r="X13" s="5">
        <f>K13+O13+S13+W13</f>
        <v>0</v>
      </c>
      <c r="Z13">
        <f>X14</f>
        <v>133.5</v>
      </c>
      <c r="AA13" t="str">
        <f>D7</f>
        <v>Gymnastický klub Vítkovice, z.s. B</v>
      </c>
      <c r="AB13">
        <v>7</v>
      </c>
    </row>
    <row r="14" spans="1:29" x14ac:dyDescent="0.25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32.21</v>
      </c>
      <c r="L14" s="5"/>
      <c r="M14" s="5"/>
      <c r="N14" s="5">
        <v>0</v>
      </c>
      <c r="O14" s="5">
        <f>LARGE(O8:O13,3)+LARGE(O8:O13,2)+LARGE(O8:O13,1)-N14</f>
        <v>32.61</v>
      </c>
      <c r="P14" s="5"/>
      <c r="Q14" s="5"/>
      <c r="R14" s="5">
        <v>0</v>
      </c>
      <c r="S14" s="5">
        <f>LARGE(S8:S13,3)+LARGE(S8:S13,2)+LARGE(S8:S13,1)-R14</f>
        <v>32.880000000000003</v>
      </c>
      <c r="T14" s="5"/>
      <c r="U14" s="5"/>
      <c r="V14" s="5">
        <v>0</v>
      </c>
      <c r="W14" s="5">
        <f>LARGE(W8:W13,3)+LARGE(W8:W13,2)+LARGE(W8:W13,1)-V14</f>
        <v>35.799999999999997</v>
      </c>
      <c r="X14" s="5">
        <f>K14+O14+S14+W14</f>
        <v>133.5</v>
      </c>
      <c r="Z14">
        <f>X14</f>
        <v>133.5</v>
      </c>
      <c r="AA14" t="str">
        <f>D7</f>
        <v>Gymnastický klub Vítkovice, z.s. B</v>
      </c>
      <c r="AB14">
        <v>8</v>
      </c>
    </row>
    <row r="15" spans="1:29" x14ac:dyDescent="0.25">
      <c r="A15" s="3"/>
      <c r="B15" s="3">
        <v>5146</v>
      </c>
      <c r="C15" s="3">
        <v>7791</v>
      </c>
      <c r="D15" s="3" t="s">
        <v>33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132.87</v>
      </c>
      <c r="AA15" t="str">
        <f>D15</f>
        <v>Gymnastický klub Vítkovice, z.s. C</v>
      </c>
      <c r="AB15">
        <v>1</v>
      </c>
    </row>
    <row r="16" spans="1:29" x14ac:dyDescent="0.25">
      <c r="A16" s="9" t="s">
        <v>196</v>
      </c>
      <c r="B16">
        <v>764136</v>
      </c>
      <c r="C16">
        <v>7791</v>
      </c>
      <c r="D16" t="s">
        <v>149</v>
      </c>
      <c r="E16">
        <v>2012</v>
      </c>
      <c r="F16" t="s">
        <v>25</v>
      </c>
      <c r="G16" t="s">
        <v>93</v>
      </c>
      <c r="H16" s="4">
        <f>'IV. Šelong'!H15</f>
        <v>1.6</v>
      </c>
      <c r="I16" s="4">
        <f>'IV. Šelong'!I15</f>
        <v>8.94</v>
      </c>
      <c r="J16" s="4">
        <f>'IV. Šelong'!J15</f>
        <v>0</v>
      </c>
      <c r="K16" s="6">
        <f>'IV. Šelong'!K15</f>
        <v>10.54</v>
      </c>
      <c r="L16" s="4">
        <f>'IV. Šelong'!L15</f>
        <v>2</v>
      </c>
      <c r="M16" s="4">
        <f>'IV. Šelong'!M15</f>
        <v>8.74</v>
      </c>
      <c r="N16" s="4">
        <f>'IV. Šelong'!N15</f>
        <v>0</v>
      </c>
      <c r="O16" s="6">
        <f>'IV. Šelong'!O15</f>
        <v>10.74</v>
      </c>
      <c r="P16" s="4">
        <f>'IV. Šelong'!P15</f>
        <v>2.7</v>
      </c>
      <c r="Q16" s="4">
        <f>'IV. Šelong'!Q15</f>
        <v>8.3000000000000007</v>
      </c>
      <c r="R16" s="4">
        <f>'IV. Šelong'!R15</f>
        <v>0</v>
      </c>
      <c r="S16" s="6">
        <f>'IV. Šelong'!S15</f>
        <v>11</v>
      </c>
      <c r="T16" s="4">
        <f>'IV. Šelong'!T15</f>
        <v>3.1</v>
      </c>
      <c r="U16" s="4">
        <f>'IV. Šelong'!U15</f>
        <v>8.6999999999999993</v>
      </c>
      <c r="V16" s="4">
        <f>'IV. Šelong'!V15</f>
        <v>0</v>
      </c>
      <c r="W16" s="6">
        <f>'IV. Šelong'!W15</f>
        <v>11.799999999999999</v>
      </c>
      <c r="X16" s="6">
        <f>'IV. Šelong'!X15</f>
        <v>44.08</v>
      </c>
      <c r="Z16">
        <f>X22</f>
        <v>132.87</v>
      </c>
      <c r="AA16" t="str">
        <f>D15</f>
        <v>Gymnastický klub Vítkovice, z.s. C</v>
      </c>
      <c r="AB16">
        <v>2</v>
      </c>
    </row>
    <row r="17" spans="1:28" x14ac:dyDescent="0.25">
      <c r="A17" s="9"/>
      <c r="B17">
        <v>186302</v>
      </c>
      <c r="C17">
        <v>7791</v>
      </c>
      <c r="D17" t="s">
        <v>150</v>
      </c>
      <c r="E17">
        <v>2012</v>
      </c>
      <c r="F17" t="s">
        <v>25</v>
      </c>
      <c r="G17" t="s">
        <v>93</v>
      </c>
      <c r="H17" s="4">
        <f>'IV. Šelong'!H16</f>
        <v>1.6</v>
      </c>
      <c r="I17" s="4">
        <f>'IV. Šelong'!I16</f>
        <v>8.67</v>
      </c>
      <c r="J17" s="4">
        <f>'IV. Šelong'!J16</f>
        <v>0</v>
      </c>
      <c r="K17" s="6">
        <f>'IV. Šelong'!K16</f>
        <v>10.27</v>
      </c>
      <c r="L17" s="4">
        <f>'IV. Šelong'!L16</f>
        <v>2</v>
      </c>
      <c r="M17" s="4">
        <f>'IV. Šelong'!M16</f>
        <v>8.9</v>
      </c>
      <c r="N17" s="4">
        <f>'IV. Šelong'!N16</f>
        <v>0</v>
      </c>
      <c r="O17" s="6">
        <f>'IV. Šelong'!O16</f>
        <v>10.9</v>
      </c>
      <c r="P17" s="4">
        <f>'IV. Šelong'!P16</f>
        <v>2.6</v>
      </c>
      <c r="Q17" s="4">
        <f>'IV. Šelong'!Q16</f>
        <v>7.27</v>
      </c>
      <c r="R17" s="4">
        <f>'IV. Šelong'!R16</f>
        <v>0</v>
      </c>
      <c r="S17" s="6">
        <f>'IV. Šelong'!S16</f>
        <v>9.8699999999999992</v>
      </c>
      <c r="T17" s="4">
        <f>'IV. Šelong'!T16</f>
        <v>2.9</v>
      </c>
      <c r="U17" s="4">
        <f>'IV. Šelong'!U16</f>
        <v>9.1</v>
      </c>
      <c r="V17" s="4">
        <f>'IV. Šelong'!V16</f>
        <v>0</v>
      </c>
      <c r="W17" s="6">
        <f>'IV. Šelong'!W16</f>
        <v>12</v>
      </c>
      <c r="X17" s="6">
        <f>'IV. Šelong'!X16</f>
        <v>43.04</v>
      </c>
      <c r="Z17">
        <f>X22</f>
        <v>132.87</v>
      </c>
      <c r="AA17" t="str">
        <f>D15</f>
        <v>Gymnastický klub Vítkovice, z.s. C</v>
      </c>
      <c r="AB17">
        <v>3</v>
      </c>
    </row>
    <row r="18" spans="1:28" x14ac:dyDescent="0.25">
      <c r="A18" s="9"/>
      <c r="B18">
        <v>475516</v>
      </c>
      <c r="C18">
        <v>7791</v>
      </c>
      <c r="D18" t="s">
        <v>151</v>
      </c>
      <c r="E18">
        <v>2010</v>
      </c>
      <c r="F18" t="s">
        <v>25</v>
      </c>
      <c r="G18" t="s">
        <v>39</v>
      </c>
      <c r="H18" s="4">
        <f>'IV. Šelong'!H17</f>
        <v>2.4</v>
      </c>
      <c r="I18" s="4">
        <f>'IV. Šelong'!I17</f>
        <v>8.74</v>
      </c>
      <c r="J18" s="4">
        <f>'IV. Šelong'!J17</f>
        <v>0</v>
      </c>
      <c r="K18" s="6">
        <f>'IV. Šelong'!K17</f>
        <v>11.14</v>
      </c>
      <c r="L18" s="4">
        <f>'IV. Šelong'!L17</f>
        <v>2</v>
      </c>
      <c r="M18" s="4">
        <f>'IV. Šelong'!M17</f>
        <v>8.14</v>
      </c>
      <c r="N18" s="4">
        <f>'IV. Šelong'!N17</f>
        <v>0</v>
      </c>
      <c r="O18" s="6">
        <f>'IV. Šelong'!O17</f>
        <v>10.14</v>
      </c>
      <c r="P18" s="4">
        <f>'IV. Šelong'!P17</f>
        <v>2.6</v>
      </c>
      <c r="Q18" s="4">
        <f>'IV. Šelong'!Q17</f>
        <v>7.64</v>
      </c>
      <c r="R18" s="4">
        <f>'IV. Šelong'!R17</f>
        <v>0</v>
      </c>
      <c r="S18" s="6">
        <f>'IV. Šelong'!S17</f>
        <v>10.24</v>
      </c>
      <c r="T18" s="4">
        <f>'IV. Šelong'!T17</f>
        <v>3.1</v>
      </c>
      <c r="U18" s="4">
        <f>'IV. Šelong'!U17</f>
        <v>8.8000000000000007</v>
      </c>
      <c r="V18" s="4">
        <f>'IV. Šelong'!V17</f>
        <v>0</v>
      </c>
      <c r="W18" s="6">
        <f>'IV. Šelong'!W17</f>
        <v>11.9</v>
      </c>
      <c r="X18" s="6">
        <f>'IV. Šelong'!X17</f>
        <v>43.42</v>
      </c>
      <c r="Z18">
        <f>X22</f>
        <v>132.87</v>
      </c>
      <c r="AA18" t="str">
        <f>D15</f>
        <v>Gymnastický klub Vítkovice, z.s. C</v>
      </c>
      <c r="AB18">
        <v>4</v>
      </c>
    </row>
    <row r="19" spans="1:28" x14ac:dyDescent="0.25">
      <c r="A19" s="9"/>
      <c r="B19">
        <v>273811</v>
      </c>
      <c r="C19">
        <v>7791</v>
      </c>
      <c r="D19" t="s">
        <v>152</v>
      </c>
      <c r="E19">
        <v>2013</v>
      </c>
      <c r="F19" t="s">
        <v>25</v>
      </c>
      <c r="G19" t="s">
        <v>39</v>
      </c>
      <c r="H19" s="4">
        <f>'IV. Šelong'!H18</f>
        <v>1.6</v>
      </c>
      <c r="I19" s="4">
        <f>'IV. Šelong'!I18</f>
        <v>9.5399999999999991</v>
      </c>
      <c r="J19" s="4">
        <f>'IV. Šelong'!J18</f>
        <v>0</v>
      </c>
      <c r="K19" s="6">
        <f>'IV. Šelong'!K18</f>
        <v>11.139999999999999</v>
      </c>
      <c r="L19" s="4">
        <f>'IV. Šelong'!L18</f>
        <v>2.6</v>
      </c>
      <c r="M19" s="4">
        <f>'IV. Šelong'!M18</f>
        <v>8.9</v>
      </c>
      <c r="N19" s="4">
        <f>'IV. Šelong'!N18</f>
        <v>0</v>
      </c>
      <c r="O19" s="6">
        <f>'IV. Šelong'!O18</f>
        <v>11.5</v>
      </c>
      <c r="P19" s="4">
        <f>'IV. Šelong'!P18</f>
        <v>2.2999999999999998</v>
      </c>
      <c r="Q19" s="4">
        <f>'IV. Šelong'!Q18</f>
        <v>7.37</v>
      </c>
      <c r="R19" s="4">
        <f>'IV. Šelong'!R18</f>
        <v>0</v>
      </c>
      <c r="S19" s="6">
        <f>'IV. Šelong'!S18</f>
        <v>9.67</v>
      </c>
      <c r="T19" s="4">
        <f>'IV. Šelong'!T18</f>
        <v>3</v>
      </c>
      <c r="U19" s="4">
        <f>'IV. Šelong'!U18</f>
        <v>8.9</v>
      </c>
      <c r="V19" s="4">
        <f>'IV. Šelong'!V18</f>
        <v>0</v>
      </c>
      <c r="W19" s="6">
        <f>'IV. Šelong'!W18</f>
        <v>11.9</v>
      </c>
      <c r="X19" s="6">
        <f>'IV. Šelong'!X18</f>
        <v>44.21</v>
      </c>
      <c r="Z19">
        <f>X22</f>
        <v>132.87</v>
      </c>
      <c r="AA19" t="str">
        <f>D15</f>
        <v>Gymnastický klub Vítkovice, z.s. C</v>
      </c>
      <c r="AB19">
        <v>5</v>
      </c>
    </row>
    <row r="20" spans="1:28" x14ac:dyDescent="0.25"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>H20+I20-J20</f>
        <v>0</v>
      </c>
      <c r="L20" s="4">
        <v>0</v>
      </c>
      <c r="M20" s="4">
        <v>0</v>
      </c>
      <c r="N20" s="4">
        <v>0</v>
      </c>
      <c r="O20" s="5">
        <f>L20+M20-N20</f>
        <v>0</v>
      </c>
      <c r="P20" s="4">
        <v>0</v>
      </c>
      <c r="Q20" s="4">
        <v>0</v>
      </c>
      <c r="R20" s="4">
        <v>0</v>
      </c>
      <c r="S20" s="5">
        <f>P20+Q20-R20</f>
        <v>0</v>
      </c>
      <c r="T20" s="4">
        <v>0</v>
      </c>
      <c r="U20" s="4">
        <v>0</v>
      </c>
      <c r="V20" s="4">
        <v>0</v>
      </c>
      <c r="W20" s="5">
        <f>T20+U20-V20</f>
        <v>0</v>
      </c>
      <c r="X20" s="5">
        <f>K20+O20+S20+W20</f>
        <v>0</v>
      </c>
      <c r="Z20">
        <f>X22</f>
        <v>132.87</v>
      </c>
      <c r="AA20" t="str">
        <f>D15</f>
        <v>Gymnastický klub Vítkovice, z.s. C</v>
      </c>
      <c r="AB20">
        <v>6</v>
      </c>
    </row>
    <row r="21" spans="1:28" x14ac:dyDescent="0.25"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>H21+I21-J21</f>
        <v>0</v>
      </c>
      <c r="L21" s="4">
        <v>0</v>
      </c>
      <c r="M21" s="4">
        <v>0</v>
      </c>
      <c r="N21" s="4">
        <v>0</v>
      </c>
      <c r="O21" s="5">
        <f>L21+M21-N21</f>
        <v>0</v>
      </c>
      <c r="P21" s="4">
        <v>0</v>
      </c>
      <c r="Q21" s="4">
        <v>0</v>
      </c>
      <c r="R21" s="4">
        <v>0</v>
      </c>
      <c r="S21" s="5">
        <f>P21+Q21-R21</f>
        <v>0</v>
      </c>
      <c r="T21" s="4">
        <v>0</v>
      </c>
      <c r="U21" s="4">
        <v>0</v>
      </c>
      <c r="V21" s="4">
        <v>0</v>
      </c>
      <c r="W21" s="5">
        <f>T21+U21-V21</f>
        <v>0</v>
      </c>
      <c r="X21" s="5">
        <f>K21+O21+S21+W21</f>
        <v>0</v>
      </c>
      <c r="Z21">
        <f>X22</f>
        <v>132.87</v>
      </c>
      <c r="AA21" t="str">
        <f>D15</f>
        <v>Gymnastický klub Vítkovice, z.s. C</v>
      </c>
      <c r="AB21">
        <v>7</v>
      </c>
    </row>
    <row r="22" spans="1:28" x14ac:dyDescent="0.25">
      <c r="A22" s="5"/>
      <c r="B22" s="5"/>
      <c r="C22" s="5"/>
      <c r="D22" s="5" t="s">
        <v>28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32.82</v>
      </c>
      <c r="L22" s="5"/>
      <c r="M22" s="5"/>
      <c r="N22" s="5">
        <v>0</v>
      </c>
      <c r="O22" s="5">
        <f>LARGE(O16:O21,3)+LARGE(O16:O21,2)+LARGE(O16:O21,1)-N22</f>
        <v>33.14</v>
      </c>
      <c r="P22" s="5"/>
      <c r="Q22" s="5"/>
      <c r="R22" s="5">
        <v>0</v>
      </c>
      <c r="S22" s="5">
        <f>LARGE(S16:S21,3)+LARGE(S16:S21,2)+LARGE(S16:S21,1)-R22</f>
        <v>31.11</v>
      </c>
      <c r="T22" s="5"/>
      <c r="U22" s="5"/>
      <c r="V22" s="5">
        <v>0</v>
      </c>
      <c r="W22" s="5">
        <f>LARGE(W16:W21,3)+LARGE(W16:W21,2)+LARGE(W16:W21,1)-V22</f>
        <v>35.799999999999997</v>
      </c>
      <c r="X22" s="5">
        <f>K22+O22+S22+W22</f>
        <v>132.87</v>
      </c>
      <c r="Z22">
        <f>X22</f>
        <v>132.87</v>
      </c>
      <c r="AA22" t="str">
        <f>D15</f>
        <v>Gymnastický klub Vítkovice, z.s. C</v>
      </c>
      <c r="AB22">
        <v>8</v>
      </c>
    </row>
    <row r="23" spans="1:28" x14ac:dyDescent="0.25">
      <c r="A23" s="3"/>
      <c r="B23" s="3">
        <v>5147</v>
      </c>
      <c r="C23" s="3">
        <v>7791</v>
      </c>
      <c r="D23" s="3" t="s">
        <v>23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130.12</v>
      </c>
      <c r="AA23" t="str">
        <f>D23</f>
        <v>Gymnastický klub Vítkovice, z.s.</v>
      </c>
      <c r="AB23">
        <v>1</v>
      </c>
    </row>
    <row r="24" spans="1:28" x14ac:dyDescent="0.25">
      <c r="A24" s="9" t="s">
        <v>197</v>
      </c>
      <c r="B24">
        <v>683721</v>
      </c>
      <c r="C24">
        <v>7791</v>
      </c>
      <c r="D24" t="s">
        <v>141</v>
      </c>
      <c r="E24">
        <v>2010</v>
      </c>
      <c r="F24" t="s">
        <v>25</v>
      </c>
      <c r="G24" t="s">
        <v>39</v>
      </c>
      <c r="H24" s="4">
        <f>'IV. Šelong'!H7</f>
        <v>1.6</v>
      </c>
      <c r="I24" s="4">
        <f>'IV. Šelong'!I7</f>
        <v>8.5399999999999991</v>
      </c>
      <c r="J24" s="4">
        <f>'IV. Šelong'!J7</f>
        <v>0</v>
      </c>
      <c r="K24" s="6">
        <f>'IV. Šelong'!K7</f>
        <v>10.139999999999999</v>
      </c>
      <c r="L24" s="4">
        <f>'IV. Šelong'!L7</f>
        <v>2</v>
      </c>
      <c r="M24" s="4">
        <f>'IV. Šelong'!M7</f>
        <v>8.77</v>
      </c>
      <c r="N24" s="4">
        <f>'IV. Šelong'!N7</f>
        <v>0</v>
      </c>
      <c r="O24" s="6">
        <f>'IV. Šelong'!O7</f>
        <v>10.77</v>
      </c>
      <c r="P24" s="4">
        <f>'IV. Šelong'!P7</f>
        <v>3.3</v>
      </c>
      <c r="Q24" s="4">
        <f>'IV. Šelong'!Q7</f>
        <v>8.27</v>
      </c>
      <c r="R24" s="4">
        <f>'IV. Šelong'!R7</f>
        <v>0</v>
      </c>
      <c r="S24" s="6">
        <f>'IV. Šelong'!S7</f>
        <v>11.57</v>
      </c>
      <c r="T24" s="4">
        <f>'IV. Šelong'!T7</f>
        <v>3.2</v>
      </c>
      <c r="U24" s="4">
        <f>'IV. Šelong'!U7</f>
        <v>8.6999999999999993</v>
      </c>
      <c r="V24" s="4">
        <f>'IV. Šelong'!V7</f>
        <v>0</v>
      </c>
      <c r="W24" s="4">
        <f>'IV. Šelong'!W7</f>
        <v>11.899999999999999</v>
      </c>
      <c r="X24" s="6">
        <f>'IV. Šelong'!X7</f>
        <v>44.379999999999995</v>
      </c>
      <c r="Z24">
        <f>X30</f>
        <v>130.12</v>
      </c>
      <c r="AA24" t="str">
        <f>D23</f>
        <v>Gymnastický klub Vítkovice, z.s.</v>
      </c>
      <c r="AB24">
        <v>2</v>
      </c>
    </row>
    <row r="25" spans="1:28" x14ac:dyDescent="0.25">
      <c r="A25" s="9"/>
      <c r="B25">
        <v>856601</v>
      </c>
      <c r="C25">
        <v>7791</v>
      </c>
      <c r="D25" t="s">
        <v>142</v>
      </c>
      <c r="E25">
        <v>2012</v>
      </c>
      <c r="F25" t="s">
        <v>25</v>
      </c>
      <c r="G25" t="s">
        <v>110</v>
      </c>
      <c r="H25" s="4">
        <f>'IV. Šelong'!H8</f>
        <v>1.6</v>
      </c>
      <c r="I25" s="4">
        <f>'IV. Šelong'!I8</f>
        <v>9.24</v>
      </c>
      <c r="J25" s="4">
        <f>'IV. Šelong'!J8</f>
        <v>0</v>
      </c>
      <c r="K25" s="6">
        <f>'IV. Šelong'!K8</f>
        <v>10.84</v>
      </c>
      <c r="L25" s="4">
        <f>'IV. Šelong'!L8</f>
        <v>2</v>
      </c>
      <c r="M25" s="4">
        <f>'IV. Šelong'!M8</f>
        <v>8.0399999999999991</v>
      </c>
      <c r="N25" s="4">
        <f>'IV. Šelong'!N8</f>
        <v>0</v>
      </c>
      <c r="O25" s="6">
        <f>'IV. Šelong'!O8</f>
        <v>10.039999999999999</v>
      </c>
      <c r="P25" s="4">
        <f>'IV. Šelong'!P8</f>
        <v>3.1</v>
      </c>
      <c r="Q25" s="4">
        <f>'IV. Šelong'!Q8</f>
        <v>6.97</v>
      </c>
      <c r="R25" s="4">
        <f>'IV. Šelong'!R8</f>
        <v>0</v>
      </c>
      <c r="S25" s="6">
        <f>'IV. Šelong'!S8</f>
        <v>10.07</v>
      </c>
      <c r="T25" s="4">
        <f>'IV. Šelong'!T8</f>
        <v>3.1</v>
      </c>
      <c r="U25" s="4">
        <f>'IV. Šelong'!U8</f>
        <v>8.3000000000000007</v>
      </c>
      <c r="V25" s="4">
        <f>'IV. Šelong'!V8</f>
        <v>0</v>
      </c>
      <c r="W25" s="4">
        <f>'IV. Šelong'!W8</f>
        <v>11.4</v>
      </c>
      <c r="X25" s="6">
        <f>'IV. Šelong'!X8</f>
        <v>42.35</v>
      </c>
      <c r="Z25">
        <f>X30</f>
        <v>130.12</v>
      </c>
      <c r="AA25" t="str">
        <f>D23</f>
        <v>Gymnastický klub Vítkovice, z.s.</v>
      </c>
      <c r="AB25">
        <v>3</v>
      </c>
    </row>
    <row r="26" spans="1:28" x14ac:dyDescent="0.25">
      <c r="A26" s="9"/>
      <c r="B26">
        <v>653503</v>
      </c>
      <c r="C26">
        <v>7791</v>
      </c>
      <c r="D26" t="s">
        <v>143</v>
      </c>
      <c r="E26">
        <v>2011</v>
      </c>
      <c r="F26" t="s">
        <v>25</v>
      </c>
      <c r="G26" t="s">
        <v>39</v>
      </c>
      <c r="H26" s="4">
        <f>'IV. Šelong'!H9</f>
        <v>1.6</v>
      </c>
      <c r="I26" s="4">
        <f>'IV. Šelong'!I9</f>
        <v>8.57</v>
      </c>
      <c r="J26" s="4">
        <f>'IV. Šelong'!J9</f>
        <v>0</v>
      </c>
      <c r="K26" s="6">
        <f>'IV. Šelong'!K9</f>
        <v>10.17</v>
      </c>
      <c r="L26" s="4">
        <f>'IV. Šelong'!L9</f>
        <v>2</v>
      </c>
      <c r="M26" s="4">
        <f>'IV. Šelong'!M9</f>
        <v>8.5399999999999991</v>
      </c>
      <c r="N26" s="4">
        <f>'IV. Šelong'!N9</f>
        <v>0</v>
      </c>
      <c r="O26" s="6">
        <f>'IV. Šelong'!O9</f>
        <v>10.54</v>
      </c>
      <c r="P26" s="4">
        <f>'IV. Šelong'!P9</f>
        <v>3</v>
      </c>
      <c r="Q26" s="4">
        <f>'IV. Šelong'!Q9</f>
        <v>7.07</v>
      </c>
      <c r="R26" s="4">
        <f>'IV. Šelong'!R9</f>
        <v>0.1</v>
      </c>
      <c r="S26" s="6">
        <f>'IV. Šelong'!S9</f>
        <v>9.9700000000000006</v>
      </c>
      <c r="T26" s="4">
        <f>'IV. Šelong'!T9</f>
        <v>3.1</v>
      </c>
      <c r="U26" s="4">
        <f>'IV. Šelong'!U9</f>
        <v>8.75</v>
      </c>
      <c r="V26" s="4">
        <f>'IV. Šelong'!V9</f>
        <v>0</v>
      </c>
      <c r="W26" s="4">
        <f>'IV. Šelong'!W9</f>
        <v>11.85</v>
      </c>
      <c r="X26" s="6">
        <f>'IV. Šelong'!X9</f>
        <v>42.53</v>
      </c>
      <c r="Z26">
        <f>X30</f>
        <v>130.12</v>
      </c>
      <c r="AA26" t="str">
        <f>D23</f>
        <v>Gymnastický klub Vítkovice, z.s.</v>
      </c>
      <c r="AB26">
        <v>4</v>
      </c>
    </row>
    <row r="27" spans="1:28" x14ac:dyDescent="0.25">
      <c r="A27" s="9"/>
      <c r="B27">
        <v>132557</v>
      </c>
      <c r="C27">
        <v>7791</v>
      </c>
      <c r="D27" t="s">
        <v>144</v>
      </c>
      <c r="E27">
        <v>2011</v>
      </c>
      <c r="F27" t="s">
        <v>25</v>
      </c>
      <c r="G27" t="s">
        <v>39</v>
      </c>
      <c r="H27" s="4">
        <f>'IV. Šelong'!H10</f>
        <v>1.6</v>
      </c>
      <c r="I27" s="4">
        <f>'IV. Šelong'!I10</f>
        <v>8.77</v>
      </c>
      <c r="J27" s="4">
        <f>'IV. Šelong'!J10</f>
        <v>0</v>
      </c>
      <c r="K27" s="6">
        <f>'IV. Šelong'!K10</f>
        <v>10.37</v>
      </c>
      <c r="L27" s="4">
        <f>'IV. Šelong'!L10</f>
        <v>2</v>
      </c>
      <c r="M27" s="4">
        <f>'IV. Šelong'!M10</f>
        <v>8.5399999999999991</v>
      </c>
      <c r="N27" s="4">
        <f>'IV. Šelong'!N10</f>
        <v>0</v>
      </c>
      <c r="O27" s="6">
        <f>'IV. Šelong'!O10</f>
        <v>10.54</v>
      </c>
      <c r="P27" s="4">
        <f>'IV. Šelong'!P10</f>
        <v>3.2</v>
      </c>
      <c r="Q27" s="4">
        <f>'IV. Šelong'!Q10</f>
        <v>6.9</v>
      </c>
      <c r="R27" s="4">
        <f>'IV. Šelong'!R10</f>
        <v>0</v>
      </c>
      <c r="S27" s="6">
        <f>'IV. Šelong'!S10</f>
        <v>10.100000000000001</v>
      </c>
      <c r="T27" s="4">
        <f>'IV. Šelong'!T10</f>
        <v>3.2</v>
      </c>
      <c r="U27" s="4">
        <f>'IV. Šelong'!U10</f>
        <v>8.1999999999999993</v>
      </c>
      <c r="V27" s="4">
        <f>'IV. Šelong'!V10</f>
        <v>0</v>
      </c>
      <c r="W27" s="4">
        <f>'IV. Šelong'!W10</f>
        <v>11.399999999999999</v>
      </c>
      <c r="X27" s="6">
        <f>'IV. Šelong'!X10</f>
        <v>42.41</v>
      </c>
      <c r="Z27">
        <f>X30</f>
        <v>130.12</v>
      </c>
      <c r="AA27" t="str">
        <f>D23</f>
        <v>Gymnastický klub Vítkovice, z.s.</v>
      </c>
      <c r="AB27">
        <v>5</v>
      </c>
    </row>
    <row r="28" spans="1:28" x14ac:dyDescent="0.25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>H28+I28-J28</f>
        <v>0</v>
      </c>
      <c r="L28" s="4">
        <v>0</v>
      </c>
      <c r="M28" s="4">
        <v>0</v>
      </c>
      <c r="N28" s="4">
        <v>0</v>
      </c>
      <c r="O28" s="5">
        <f>L28+M28-N28</f>
        <v>0</v>
      </c>
      <c r="P28" s="4">
        <v>0</v>
      </c>
      <c r="Q28" s="4">
        <v>0</v>
      </c>
      <c r="R28" s="4">
        <v>0</v>
      </c>
      <c r="S28" s="5">
        <f>P28+Q28-R28</f>
        <v>0</v>
      </c>
      <c r="T28" s="4">
        <v>0</v>
      </c>
      <c r="U28" s="4">
        <v>0</v>
      </c>
      <c r="V28" s="4">
        <v>0</v>
      </c>
      <c r="W28" s="5">
        <f>T28+U28-V28</f>
        <v>0</v>
      </c>
      <c r="X28" s="5">
        <f>K28+O28+S28+W28</f>
        <v>0</v>
      </c>
      <c r="Z28">
        <f>X30</f>
        <v>130.12</v>
      </c>
      <c r="AA28" t="str">
        <f>D23</f>
        <v>Gymnastický klub Vítkovice, z.s.</v>
      </c>
      <c r="AB28">
        <v>6</v>
      </c>
    </row>
    <row r="29" spans="1:28" x14ac:dyDescent="0.25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>H29+I29-J29</f>
        <v>0</v>
      </c>
      <c r="L29" s="4">
        <v>0</v>
      </c>
      <c r="M29" s="4">
        <v>0</v>
      </c>
      <c r="N29" s="4">
        <v>0</v>
      </c>
      <c r="O29" s="5">
        <f>L29+M29-N29</f>
        <v>0</v>
      </c>
      <c r="P29" s="4">
        <v>0</v>
      </c>
      <c r="Q29" s="4">
        <v>0</v>
      </c>
      <c r="R29" s="4">
        <v>0</v>
      </c>
      <c r="S29" s="5">
        <f>P29+Q29-R29</f>
        <v>0</v>
      </c>
      <c r="T29" s="4">
        <v>0</v>
      </c>
      <c r="U29" s="4">
        <v>0</v>
      </c>
      <c r="V29" s="4">
        <v>0</v>
      </c>
      <c r="W29" s="5">
        <f>T29+U29-V29</f>
        <v>0</v>
      </c>
      <c r="X29" s="5">
        <f>K29+O29+S29+W29</f>
        <v>0</v>
      </c>
      <c r="Z29">
        <f>X30</f>
        <v>130.12</v>
      </c>
      <c r="AA29" t="str">
        <f>D23</f>
        <v>Gymnastický klub Vítkovice, z.s.</v>
      </c>
      <c r="AB29">
        <v>7</v>
      </c>
    </row>
    <row r="30" spans="1:28" x14ac:dyDescent="0.25">
      <c r="A30" s="5"/>
      <c r="B30" s="5"/>
      <c r="C30" s="5"/>
      <c r="D30" s="5" t="s">
        <v>28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31.38</v>
      </c>
      <c r="L30" s="5"/>
      <c r="M30" s="5"/>
      <c r="N30" s="5">
        <v>0</v>
      </c>
      <c r="O30" s="5">
        <f>LARGE(O24:O29,3)+LARGE(O24:O29,2)+LARGE(O24:O29,1)-N30</f>
        <v>31.849999999999998</v>
      </c>
      <c r="P30" s="5"/>
      <c r="Q30" s="5"/>
      <c r="R30" s="5">
        <v>0</v>
      </c>
      <c r="S30" s="5">
        <f>LARGE(S24:S29,3)+LARGE(S24:S29,2)+LARGE(S24:S29,1)-R30</f>
        <v>31.740000000000002</v>
      </c>
      <c r="T30" s="5"/>
      <c r="U30" s="5"/>
      <c r="V30" s="5">
        <v>0</v>
      </c>
      <c r="W30" s="5">
        <f>LARGE(W24:W29,3)+LARGE(W24:W29,2)+LARGE(W24:W29,1)-V30</f>
        <v>35.15</v>
      </c>
      <c r="X30" s="5">
        <f>K30+O30+S30+W30</f>
        <v>130.12</v>
      </c>
      <c r="Z30">
        <f>X30</f>
        <v>130.12</v>
      </c>
      <c r="AA30" t="str">
        <f>D23</f>
        <v>Gymnastický klub Vítkovice, z.s.</v>
      </c>
      <c r="AB30">
        <v>8</v>
      </c>
    </row>
    <row r="31" spans="1:28" x14ac:dyDescent="0.25">
      <c r="A31" s="3"/>
      <c r="B31" s="3">
        <v>5148</v>
      </c>
      <c r="C31" s="3">
        <v>7791</v>
      </c>
      <c r="D31" s="3" t="s">
        <v>37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>
        <f>X38</f>
        <v>129.05000000000001</v>
      </c>
      <c r="AA31" t="str">
        <f>D31</f>
        <v>Gymnastický klub Vítkovice, z.s. D</v>
      </c>
      <c r="AB31">
        <v>1</v>
      </c>
    </row>
    <row r="32" spans="1:28" x14ac:dyDescent="0.25">
      <c r="A32" s="9" t="s">
        <v>198</v>
      </c>
      <c r="B32">
        <v>391823</v>
      </c>
      <c r="C32">
        <v>7791</v>
      </c>
      <c r="D32" t="s">
        <v>153</v>
      </c>
      <c r="E32">
        <v>2010</v>
      </c>
      <c r="F32" t="s">
        <v>25</v>
      </c>
      <c r="G32" t="s">
        <v>39</v>
      </c>
      <c r="H32" s="4">
        <f>'IV. Šelong'!H19</f>
        <v>2.4</v>
      </c>
      <c r="I32" s="4">
        <f>'IV. Šelong'!I19</f>
        <v>8.57</v>
      </c>
      <c r="J32" s="4">
        <f>'IV. Šelong'!J19</f>
        <v>0</v>
      </c>
      <c r="K32" s="6">
        <f>'IV. Šelong'!K19</f>
        <v>10.97</v>
      </c>
      <c r="L32" s="4">
        <f>'IV. Šelong'!L19</f>
        <v>2</v>
      </c>
      <c r="M32" s="4">
        <f>'IV. Šelong'!M19</f>
        <v>8.4</v>
      </c>
      <c r="N32" s="4">
        <f>'IV. Šelong'!N19</f>
        <v>0</v>
      </c>
      <c r="O32" s="6">
        <f>'IV. Šelong'!O19</f>
        <v>10.4</v>
      </c>
      <c r="P32" s="4">
        <f>'IV. Šelong'!P19</f>
        <v>2.6</v>
      </c>
      <c r="Q32" s="4">
        <f>'IV. Šelong'!Q19</f>
        <v>7.4</v>
      </c>
      <c r="R32" s="4">
        <f>'IV. Šelong'!R19</f>
        <v>0</v>
      </c>
      <c r="S32" s="6">
        <f>'IV. Šelong'!S19</f>
        <v>10</v>
      </c>
      <c r="T32" s="4">
        <f>'IV. Šelong'!T19</f>
        <v>3.1</v>
      </c>
      <c r="U32" s="4">
        <f>'IV. Šelong'!U19</f>
        <v>8.6</v>
      </c>
      <c r="V32" s="4">
        <f>'IV. Šelong'!V19</f>
        <v>0</v>
      </c>
      <c r="W32" s="6">
        <f>'IV. Šelong'!W19</f>
        <v>11.7</v>
      </c>
      <c r="X32" s="6">
        <f>'IV. Šelong'!X19</f>
        <v>43.07</v>
      </c>
      <c r="Y32" s="4">
        <f>'IV. Šelong'!Y19</f>
        <v>0</v>
      </c>
      <c r="Z32">
        <f>X38</f>
        <v>129.05000000000001</v>
      </c>
      <c r="AA32" t="str">
        <f>D31</f>
        <v>Gymnastický klub Vítkovice, z.s. D</v>
      </c>
      <c r="AB32">
        <v>2</v>
      </c>
    </row>
    <row r="33" spans="1:28" x14ac:dyDescent="0.25">
      <c r="A33" s="9"/>
      <c r="B33">
        <v>495860</v>
      </c>
      <c r="C33">
        <v>7791</v>
      </c>
      <c r="D33" t="s">
        <v>154</v>
      </c>
      <c r="E33">
        <v>2010</v>
      </c>
      <c r="F33" t="s">
        <v>25</v>
      </c>
      <c r="G33" t="s">
        <v>39</v>
      </c>
      <c r="H33" s="4">
        <f>'IV. Šelong'!H20</f>
        <v>2.4</v>
      </c>
      <c r="I33" s="4">
        <f>'IV. Šelong'!I20</f>
        <v>8.64</v>
      </c>
      <c r="J33" s="4">
        <f>'IV. Šelong'!J20</f>
        <v>0</v>
      </c>
      <c r="K33" s="6">
        <f>'IV. Šelong'!K20</f>
        <v>11.040000000000001</v>
      </c>
      <c r="L33" s="4">
        <f>'IV. Šelong'!L20</f>
        <v>2</v>
      </c>
      <c r="M33" s="4">
        <f>'IV. Šelong'!M20</f>
        <v>8.17</v>
      </c>
      <c r="N33" s="4">
        <f>'IV. Šelong'!N20</f>
        <v>0</v>
      </c>
      <c r="O33" s="6">
        <f>'IV. Šelong'!O20</f>
        <v>10.17</v>
      </c>
      <c r="P33" s="4">
        <f>'IV. Šelong'!P20</f>
        <v>3.1</v>
      </c>
      <c r="Q33" s="4">
        <f>'IV. Šelong'!Q20</f>
        <v>5.6</v>
      </c>
      <c r="R33" s="4">
        <f>'IV. Šelong'!R20</f>
        <v>0</v>
      </c>
      <c r="S33" s="6">
        <f>'IV. Šelong'!S20</f>
        <v>8.6999999999999993</v>
      </c>
      <c r="T33" s="4">
        <f>'IV. Šelong'!T20</f>
        <v>3</v>
      </c>
      <c r="U33" s="4">
        <f>'IV. Šelong'!U20</f>
        <v>8.15</v>
      </c>
      <c r="V33" s="4">
        <f>'IV. Šelong'!V20</f>
        <v>0</v>
      </c>
      <c r="W33" s="6">
        <f>'IV. Šelong'!W20</f>
        <v>11.15</v>
      </c>
      <c r="X33" s="6">
        <f>'IV. Šelong'!X20</f>
        <v>41.06</v>
      </c>
      <c r="Z33">
        <f>X38</f>
        <v>129.05000000000001</v>
      </c>
      <c r="AA33" t="str">
        <f>D31</f>
        <v>Gymnastický klub Vítkovice, z.s. D</v>
      </c>
      <c r="AB33">
        <v>3</v>
      </c>
    </row>
    <row r="34" spans="1:28" x14ac:dyDescent="0.25">
      <c r="A34" s="9"/>
      <c r="B34">
        <v>935210</v>
      </c>
      <c r="C34">
        <v>7791</v>
      </c>
      <c r="D34" t="s">
        <v>155</v>
      </c>
      <c r="E34">
        <v>2011</v>
      </c>
      <c r="F34" t="s">
        <v>25</v>
      </c>
      <c r="G34" t="s">
        <v>156</v>
      </c>
      <c r="H34" s="4">
        <f>'IV. Šelong'!H21</f>
        <v>2.4</v>
      </c>
      <c r="I34" s="4">
        <f>'IV. Šelong'!I21</f>
        <v>8.6999999999999993</v>
      </c>
      <c r="J34" s="4">
        <f>'IV. Šelong'!J21</f>
        <v>0</v>
      </c>
      <c r="K34" s="6">
        <f>'IV. Šelong'!K21</f>
        <v>11.1</v>
      </c>
      <c r="L34" s="4">
        <f>'IV. Šelong'!L21</f>
        <v>2.6</v>
      </c>
      <c r="M34" s="4">
        <f>'IV. Šelong'!M21</f>
        <v>8.9</v>
      </c>
      <c r="N34" s="4">
        <f>'IV. Šelong'!N21</f>
        <v>0</v>
      </c>
      <c r="O34" s="6">
        <f>'IV. Šelong'!O21</f>
        <v>11.5</v>
      </c>
      <c r="P34" s="4">
        <f>'IV. Šelong'!P21</f>
        <v>3.1</v>
      </c>
      <c r="Q34" s="4">
        <f>'IV. Šelong'!Q21</f>
        <v>7.47</v>
      </c>
      <c r="R34" s="4">
        <f>'IV. Šelong'!R21</f>
        <v>0</v>
      </c>
      <c r="S34" s="6">
        <f>'IV. Šelong'!S21</f>
        <v>10.57</v>
      </c>
      <c r="T34" s="4">
        <f>'IV. Šelong'!T21</f>
        <v>3.1</v>
      </c>
      <c r="U34" s="4">
        <f>'IV. Šelong'!U21</f>
        <v>8.65</v>
      </c>
      <c r="V34" s="4">
        <f>'IV. Šelong'!V21</f>
        <v>0</v>
      </c>
      <c r="W34" s="6">
        <f>'IV. Šelong'!W21</f>
        <v>11.75</v>
      </c>
      <c r="X34" s="6">
        <f>'IV. Šelong'!X21</f>
        <v>44.92</v>
      </c>
      <c r="Z34">
        <f>X38</f>
        <v>129.05000000000001</v>
      </c>
      <c r="AA34" t="str">
        <f>D31</f>
        <v>Gymnastický klub Vítkovice, z.s. D</v>
      </c>
      <c r="AB34">
        <v>4</v>
      </c>
    </row>
    <row r="35" spans="1:28" x14ac:dyDescent="0.25">
      <c r="A35" s="9"/>
      <c r="B35">
        <v>0</v>
      </c>
      <c r="C35">
        <v>0</v>
      </c>
      <c r="D35" s="12" t="s">
        <v>248</v>
      </c>
      <c r="E35">
        <v>2011</v>
      </c>
      <c r="F35" t="s">
        <v>25</v>
      </c>
      <c r="H35" s="4">
        <v>0</v>
      </c>
      <c r="I35" s="4">
        <v>0</v>
      </c>
      <c r="J35" s="4">
        <v>0</v>
      </c>
      <c r="K35" s="5">
        <f>H35+I35-J35</f>
        <v>0</v>
      </c>
      <c r="L35" s="4">
        <v>0</v>
      </c>
      <c r="M35" s="4">
        <v>0</v>
      </c>
      <c r="N35" s="4">
        <v>0</v>
      </c>
      <c r="O35" s="5">
        <f>L35+M35-N35</f>
        <v>0</v>
      </c>
      <c r="P35" s="4">
        <v>0</v>
      </c>
      <c r="Q35" s="4">
        <v>0</v>
      </c>
      <c r="R35" s="4">
        <v>0</v>
      </c>
      <c r="S35" s="5">
        <f>P35+Q35-R35</f>
        <v>0</v>
      </c>
      <c r="T35" s="4">
        <v>0</v>
      </c>
      <c r="U35" s="4">
        <v>0</v>
      </c>
      <c r="V35" s="4">
        <v>0</v>
      </c>
      <c r="W35" s="5">
        <f>T35+U35-V35</f>
        <v>0</v>
      </c>
      <c r="X35" s="5">
        <f>K35+O35+S35+W35</f>
        <v>0</v>
      </c>
      <c r="Z35">
        <f>X38</f>
        <v>129.05000000000001</v>
      </c>
      <c r="AA35" t="str">
        <f>D31</f>
        <v>Gymnastický klub Vítkovice, z.s. D</v>
      </c>
      <c r="AB35">
        <v>5</v>
      </c>
    </row>
    <row r="36" spans="1:28" x14ac:dyDescent="0.25">
      <c r="B36">
        <v>0</v>
      </c>
      <c r="C36">
        <v>0</v>
      </c>
      <c r="H36" s="4">
        <v>0</v>
      </c>
      <c r="I36" s="4">
        <v>0</v>
      </c>
      <c r="J36" s="4">
        <v>0</v>
      </c>
      <c r="K36" s="5">
        <f>H36+I36-J36</f>
        <v>0</v>
      </c>
      <c r="L36" s="4">
        <v>0</v>
      </c>
      <c r="M36" s="4">
        <v>0</v>
      </c>
      <c r="N36" s="4">
        <v>0</v>
      </c>
      <c r="O36" s="5">
        <f>L36+M36-N36</f>
        <v>0</v>
      </c>
      <c r="P36" s="4">
        <v>0</v>
      </c>
      <c r="Q36" s="4">
        <v>0</v>
      </c>
      <c r="R36" s="4">
        <v>0</v>
      </c>
      <c r="S36" s="5">
        <f>P36+Q36-R36</f>
        <v>0</v>
      </c>
      <c r="T36" s="4">
        <v>0</v>
      </c>
      <c r="U36" s="4">
        <v>0</v>
      </c>
      <c r="V36" s="4">
        <v>0</v>
      </c>
      <c r="W36" s="5">
        <f>T36+U36-V36</f>
        <v>0</v>
      </c>
      <c r="X36" s="5">
        <f>K36+O36+S36+W36</f>
        <v>0</v>
      </c>
      <c r="Z36">
        <f>X38</f>
        <v>129.05000000000001</v>
      </c>
      <c r="AA36" t="str">
        <f>D31</f>
        <v>Gymnastický klub Vítkovice, z.s. D</v>
      </c>
      <c r="AB36">
        <v>6</v>
      </c>
    </row>
    <row r="37" spans="1:28" x14ac:dyDescent="0.25">
      <c r="B37">
        <v>0</v>
      </c>
      <c r="C37">
        <v>0</v>
      </c>
      <c r="H37" s="4">
        <v>0</v>
      </c>
      <c r="I37" s="4">
        <v>0</v>
      </c>
      <c r="J37" s="4">
        <v>0</v>
      </c>
      <c r="K37" s="5">
        <f>H37+I37-J37</f>
        <v>0</v>
      </c>
      <c r="L37" s="4">
        <v>0</v>
      </c>
      <c r="M37" s="4">
        <v>0</v>
      </c>
      <c r="N37" s="4">
        <v>0</v>
      </c>
      <c r="O37" s="5">
        <f>L37+M37-N37</f>
        <v>0</v>
      </c>
      <c r="P37" s="4">
        <v>0</v>
      </c>
      <c r="Q37" s="4">
        <v>0</v>
      </c>
      <c r="R37" s="4">
        <v>0</v>
      </c>
      <c r="S37" s="5">
        <f>P37+Q37-R37</f>
        <v>0</v>
      </c>
      <c r="T37" s="4">
        <v>0</v>
      </c>
      <c r="U37" s="4">
        <v>0</v>
      </c>
      <c r="V37" s="4">
        <v>0</v>
      </c>
      <c r="W37" s="5">
        <f>T37+U37-V37</f>
        <v>0</v>
      </c>
      <c r="X37" s="5">
        <f>K37+O37+S37+W37</f>
        <v>0</v>
      </c>
      <c r="Z37">
        <f>X38</f>
        <v>129.05000000000001</v>
      </c>
      <c r="AA37" t="str">
        <f>D31</f>
        <v>Gymnastický klub Vítkovice, z.s. D</v>
      </c>
      <c r="AB37">
        <v>7</v>
      </c>
    </row>
    <row r="38" spans="1:28" x14ac:dyDescent="0.25">
      <c r="A38" s="5"/>
      <c r="B38" s="5"/>
      <c r="C38" s="5"/>
      <c r="D38" s="5" t="s">
        <v>28</v>
      </c>
      <c r="E38" s="5"/>
      <c r="F38" s="5"/>
      <c r="G38" s="5"/>
      <c r="H38" s="5"/>
      <c r="I38" s="5"/>
      <c r="J38" s="5">
        <v>0</v>
      </c>
      <c r="K38" s="5">
        <f>LARGE(K32:K37,3)+LARGE(K32:K37,2)+LARGE(K32:K37,1)-J38</f>
        <v>33.11</v>
      </c>
      <c r="L38" s="5"/>
      <c r="M38" s="5"/>
      <c r="N38" s="5">
        <v>0</v>
      </c>
      <c r="O38" s="5">
        <f>LARGE(O32:O37,3)+LARGE(O32:O37,2)+LARGE(O32:O37,1)-N38</f>
        <v>32.07</v>
      </c>
      <c r="P38" s="5"/>
      <c r="Q38" s="5"/>
      <c r="R38" s="5">
        <v>0</v>
      </c>
      <c r="S38" s="5">
        <f>LARGE(S32:S37,3)+LARGE(S32:S37,2)+LARGE(S32:S37,1)-R38</f>
        <v>29.27</v>
      </c>
      <c r="T38" s="5"/>
      <c r="U38" s="5"/>
      <c r="V38" s="5">
        <v>0</v>
      </c>
      <c r="W38" s="5">
        <f>LARGE(W32:W37,3)+LARGE(W32:W37,2)+LARGE(W32:W37,1)-V38</f>
        <v>34.6</v>
      </c>
      <c r="X38" s="5">
        <f>K38+O38+S38+W38</f>
        <v>129.05000000000001</v>
      </c>
      <c r="Z38">
        <f>X38</f>
        <v>129.05000000000001</v>
      </c>
      <c r="AA38" t="str">
        <f>D31</f>
        <v>Gymnastický klub Vítkovice, z.s. D</v>
      </c>
      <c r="AB38">
        <v>8</v>
      </c>
    </row>
    <row r="39" spans="1:28" x14ac:dyDescent="0.25">
      <c r="A39" s="3"/>
      <c r="B39" s="3">
        <v>5126</v>
      </c>
      <c r="C39" s="3">
        <v>5382</v>
      </c>
      <c r="D39" s="3" t="s">
        <v>42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>
        <f>X46</f>
        <v>106.65</v>
      </c>
      <c r="AA39" t="str">
        <f>D39</f>
        <v>Tělocvičná jednota Sokol Moravská Ostrava 1</v>
      </c>
      <c r="AB39">
        <v>1</v>
      </c>
    </row>
    <row r="40" spans="1:28" x14ac:dyDescent="0.25">
      <c r="A40" s="9" t="s">
        <v>199</v>
      </c>
      <c r="B40">
        <v>165987</v>
      </c>
      <c r="C40">
        <v>5382</v>
      </c>
      <c r="D40" t="s">
        <v>163</v>
      </c>
      <c r="E40">
        <v>2011</v>
      </c>
      <c r="F40" t="s">
        <v>44</v>
      </c>
      <c r="G40" t="s">
        <v>45</v>
      </c>
      <c r="H40" s="4">
        <f>'IV. Šelong'!H26</f>
        <v>1.6</v>
      </c>
      <c r="I40" s="4">
        <f>'IV. Šelong'!I26</f>
        <v>8.3000000000000007</v>
      </c>
      <c r="J40" s="4">
        <f>'IV. Šelong'!J26</f>
        <v>0</v>
      </c>
      <c r="K40" s="6">
        <f>'IV. Šelong'!K26</f>
        <v>9.9</v>
      </c>
      <c r="L40" s="4">
        <f>'IV. Šelong'!L26</f>
        <v>2</v>
      </c>
      <c r="M40" s="4">
        <f>'IV. Šelong'!M26</f>
        <v>6.87</v>
      </c>
      <c r="N40" s="4">
        <f>'IV. Šelong'!N26</f>
        <v>0</v>
      </c>
      <c r="O40" s="6">
        <f>'IV. Šelong'!O26</f>
        <v>8.870000000000001</v>
      </c>
      <c r="P40" s="4">
        <f>'IV. Šelong'!P26</f>
        <v>2.7</v>
      </c>
      <c r="Q40" s="4">
        <f>'IV. Šelong'!Q26</f>
        <v>5.37</v>
      </c>
      <c r="R40" s="4">
        <f>'IV. Šelong'!R26</f>
        <v>0</v>
      </c>
      <c r="S40" s="6">
        <f>'IV. Šelong'!S26</f>
        <v>8.07</v>
      </c>
      <c r="T40" s="4">
        <f>'IV. Šelong'!T26</f>
        <v>2.8</v>
      </c>
      <c r="U40" s="4">
        <f>'IV. Šelong'!U26</f>
        <v>7.3</v>
      </c>
      <c r="V40" s="4">
        <f>'IV. Šelong'!V26</f>
        <v>0</v>
      </c>
      <c r="W40" s="4">
        <f>'IV. Šelong'!W26</f>
        <v>10.1</v>
      </c>
      <c r="X40" s="6">
        <f>'IV. Šelong'!X26</f>
        <v>36.940000000000005</v>
      </c>
      <c r="Z40">
        <f>X46</f>
        <v>106.65</v>
      </c>
      <c r="AA40" t="str">
        <f>D39</f>
        <v>Tělocvičná jednota Sokol Moravská Ostrava 1</v>
      </c>
      <c r="AB40">
        <v>2</v>
      </c>
    </row>
    <row r="41" spans="1:28" x14ac:dyDescent="0.25">
      <c r="A41" s="9"/>
      <c r="B41">
        <v>580859</v>
      </c>
      <c r="C41">
        <v>5382</v>
      </c>
      <c r="D41" t="s">
        <v>164</v>
      </c>
      <c r="E41">
        <v>2010</v>
      </c>
      <c r="F41" t="s">
        <v>44</v>
      </c>
      <c r="G41" t="s">
        <v>45</v>
      </c>
      <c r="H41" s="4">
        <f>'IV. Šelong'!H27</f>
        <v>1.6</v>
      </c>
      <c r="I41" s="4">
        <f>'IV. Šelong'!I27</f>
        <v>8.94</v>
      </c>
      <c r="J41" s="4">
        <f>'IV. Šelong'!J27</f>
        <v>0</v>
      </c>
      <c r="K41" s="6">
        <f>'IV. Šelong'!K27</f>
        <v>10.54</v>
      </c>
      <c r="L41" s="4">
        <f>'IV. Šelong'!L27</f>
        <v>2</v>
      </c>
      <c r="M41" s="4">
        <f>'IV. Šelong'!M27</f>
        <v>7.94</v>
      </c>
      <c r="N41" s="4">
        <f>'IV. Šelong'!N27</f>
        <v>0</v>
      </c>
      <c r="O41" s="6">
        <f>'IV. Šelong'!O27</f>
        <v>9.9400000000000013</v>
      </c>
      <c r="P41" s="4">
        <f>'IV. Šelong'!P27</f>
        <v>2.7</v>
      </c>
      <c r="Q41" s="4">
        <f>'IV. Šelong'!Q27</f>
        <v>6.2</v>
      </c>
      <c r="R41" s="4">
        <f>'IV. Šelong'!R27</f>
        <v>0</v>
      </c>
      <c r="S41" s="6">
        <f>'IV. Šelong'!S27</f>
        <v>8.9</v>
      </c>
      <c r="T41" s="4">
        <f>'IV. Šelong'!T27</f>
        <v>3.1</v>
      </c>
      <c r="U41" s="4">
        <f>'IV. Šelong'!U27</f>
        <v>7.7</v>
      </c>
      <c r="V41" s="4">
        <f>'IV. Šelong'!V27</f>
        <v>0</v>
      </c>
      <c r="W41" s="4">
        <f>'IV. Šelong'!W27</f>
        <v>10.8</v>
      </c>
      <c r="X41" s="6">
        <f>'IV. Šelong'!X27</f>
        <v>40.180000000000007</v>
      </c>
      <c r="Z41">
        <f>X46</f>
        <v>106.65</v>
      </c>
      <c r="AA41" t="str">
        <f>D39</f>
        <v>Tělocvičná jednota Sokol Moravská Ostrava 1</v>
      </c>
      <c r="AB41">
        <v>3</v>
      </c>
    </row>
    <row r="42" spans="1:28" x14ac:dyDescent="0.25">
      <c r="A42" s="9"/>
      <c r="B42">
        <v>773407</v>
      </c>
      <c r="C42">
        <v>5382</v>
      </c>
      <c r="D42" t="s">
        <v>165</v>
      </c>
      <c r="E42">
        <v>2010</v>
      </c>
      <c r="F42" t="s">
        <v>44</v>
      </c>
      <c r="G42" t="s">
        <v>45</v>
      </c>
      <c r="H42" s="4">
        <f>'IV. Šelong'!H28</f>
        <v>1.6</v>
      </c>
      <c r="I42" s="4">
        <f>'IV. Šelong'!I28</f>
        <v>7.14</v>
      </c>
      <c r="J42" s="4">
        <f>'IV. Šelong'!J28</f>
        <v>0</v>
      </c>
      <c r="K42" s="6">
        <f>'IV. Šelong'!K28</f>
        <v>8.74</v>
      </c>
      <c r="L42" s="4">
        <f>'IV. Šelong'!L28</f>
        <v>0.8</v>
      </c>
      <c r="M42" s="4">
        <f>'IV. Šelong'!M28</f>
        <v>8.0399999999999991</v>
      </c>
      <c r="N42" s="4">
        <f>'IV. Šelong'!N28</f>
        <v>4</v>
      </c>
      <c r="O42" s="6">
        <f>'IV. Šelong'!O28</f>
        <v>4.84</v>
      </c>
      <c r="P42" s="4">
        <f>'IV. Šelong'!P28</f>
        <v>2.5</v>
      </c>
      <c r="Q42" s="4">
        <f>'IV. Šelong'!Q28</f>
        <v>3.4</v>
      </c>
      <c r="R42" s="4">
        <f>'IV. Šelong'!R28</f>
        <v>0</v>
      </c>
      <c r="S42" s="6">
        <f>'IV. Šelong'!S28</f>
        <v>5.9</v>
      </c>
      <c r="T42" s="4">
        <f>'IV. Šelong'!T28</f>
        <v>2.9</v>
      </c>
      <c r="U42" s="4">
        <f>'IV. Šelong'!U28</f>
        <v>7.15</v>
      </c>
      <c r="V42" s="4">
        <f>'IV. Šelong'!V28</f>
        <v>0</v>
      </c>
      <c r="W42" s="4">
        <f>'IV. Šelong'!W28</f>
        <v>10.050000000000001</v>
      </c>
      <c r="X42" s="6">
        <f>'IV. Šelong'!X28</f>
        <v>29.53</v>
      </c>
      <c r="Z42">
        <f>X46</f>
        <v>106.65</v>
      </c>
      <c r="AA42" t="str">
        <f>D39</f>
        <v>Tělocvičná jednota Sokol Moravská Ostrava 1</v>
      </c>
      <c r="AB42">
        <v>4</v>
      </c>
    </row>
    <row r="43" spans="1:28" x14ac:dyDescent="0.25">
      <c r="B43">
        <v>432317</v>
      </c>
      <c r="C43">
        <v>5382</v>
      </c>
      <c r="H43" s="4">
        <v>0</v>
      </c>
      <c r="I43" s="4">
        <v>0</v>
      </c>
      <c r="J43" s="4">
        <v>0</v>
      </c>
      <c r="K43" s="5">
        <f>H43+I43-J43</f>
        <v>0</v>
      </c>
      <c r="L43" s="4">
        <v>0</v>
      </c>
      <c r="M43" s="4">
        <v>0</v>
      </c>
      <c r="N43" s="4">
        <v>0</v>
      </c>
      <c r="O43" s="5">
        <f>L43+M43-N43</f>
        <v>0</v>
      </c>
      <c r="P43" s="4">
        <v>0</v>
      </c>
      <c r="Q43" s="4">
        <v>0</v>
      </c>
      <c r="R43" s="4">
        <v>0</v>
      </c>
      <c r="S43" s="5">
        <f>P43+Q43-R43</f>
        <v>0</v>
      </c>
      <c r="T43" s="4">
        <v>0</v>
      </c>
      <c r="U43" s="4">
        <v>0</v>
      </c>
      <c r="V43" s="4">
        <v>0</v>
      </c>
      <c r="W43" s="5">
        <f>T43+U43-V43</f>
        <v>0</v>
      </c>
      <c r="X43" s="5">
        <f>K43+O43+S43+W43</f>
        <v>0</v>
      </c>
      <c r="Z43">
        <f>X46</f>
        <v>106.65</v>
      </c>
      <c r="AA43" t="str">
        <f>D39</f>
        <v>Tělocvičná jednota Sokol Moravská Ostrava 1</v>
      </c>
      <c r="AB43">
        <v>5</v>
      </c>
    </row>
    <row r="44" spans="1:28" x14ac:dyDescent="0.25">
      <c r="B44">
        <v>0</v>
      </c>
      <c r="C44">
        <v>0</v>
      </c>
      <c r="H44" s="4">
        <v>0</v>
      </c>
      <c r="I44" s="4">
        <v>0</v>
      </c>
      <c r="J44" s="4">
        <v>0</v>
      </c>
      <c r="K44" s="5">
        <f>H44+I44-J44</f>
        <v>0</v>
      </c>
      <c r="L44" s="4">
        <v>0</v>
      </c>
      <c r="M44" s="4">
        <v>0</v>
      </c>
      <c r="N44" s="4">
        <v>0</v>
      </c>
      <c r="O44" s="5">
        <f>L44+M44-N44</f>
        <v>0</v>
      </c>
      <c r="P44" s="4">
        <v>0</v>
      </c>
      <c r="Q44" s="4">
        <v>0</v>
      </c>
      <c r="R44" s="4">
        <v>0</v>
      </c>
      <c r="S44" s="5">
        <f>P44+Q44-R44</f>
        <v>0</v>
      </c>
      <c r="T44" s="4">
        <v>0</v>
      </c>
      <c r="U44" s="4">
        <v>0</v>
      </c>
      <c r="V44" s="4">
        <v>0</v>
      </c>
      <c r="W44" s="5">
        <f>T44+U44-V44</f>
        <v>0</v>
      </c>
      <c r="X44" s="5">
        <f>K44+O44+S44+W44</f>
        <v>0</v>
      </c>
      <c r="Z44">
        <f>X46</f>
        <v>106.65</v>
      </c>
      <c r="AA44" t="str">
        <f>D39</f>
        <v>Tělocvičná jednota Sokol Moravská Ostrava 1</v>
      </c>
      <c r="AB44">
        <v>6</v>
      </c>
    </row>
    <row r="45" spans="1:28" x14ac:dyDescent="0.25">
      <c r="B45">
        <v>0</v>
      </c>
      <c r="C45">
        <v>0</v>
      </c>
      <c r="H45" s="4">
        <v>0</v>
      </c>
      <c r="I45" s="4">
        <v>0</v>
      </c>
      <c r="J45" s="4">
        <v>0</v>
      </c>
      <c r="K45" s="5">
        <f>H45+I45-J45</f>
        <v>0</v>
      </c>
      <c r="L45" s="4">
        <v>0</v>
      </c>
      <c r="M45" s="4">
        <v>0</v>
      </c>
      <c r="N45" s="4">
        <v>0</v>
      </c>
      <c r="O45" s="5">
        <f>L45+M45-N45</f>
        <v>0</v>
      </c>
      <c r="P45" s="4">
        <v>0</v>
      </c>
      <c r="Q45" s="4">
        <v>0</v>
      </c>
      <c r="R45" s="4">
        <v>0</v>
      </c>
      <c r="S45" s="5">
        <f>P45+Q45-R45</f>
        <v>0</v>
      </c>
      <c r="T45" s="4">
        <v>0</v>
      </c>
      <c r="U45" s="4">
        <v>0</v>
      </c>
      <c r="V45" s="4">
        <v>0</v>
      </c>
      <c r="W45" s="5">
        <f>T45+U45-V45</f>
        <v>0</v>
      </c>
      <c r="X45" s="5">
        <f>K45+O45+S45+W45</f>
        <v>0</v>
      </c>
      <c r="Z45">
        <f>X46</f>
        <v>106.65</v>
      </c>
      <c r="AA45" t="str">
        <f>D39</f>
        <v>Tělocvičná jednota Sokol Moravská Ostrava 1</v>
      </c>
      <c r="AB45">
        <v>7</v>
      </c>
    </row>
    <row r="46" spans="1:28" x14ac:dyDescent="0.25">
      <c r="A46" s="5"/>
      <c r="B46" s="5"/>
      <c r="C46" s="5"/>
      <c r="D46" s="5" t="s">
        <v>28</v>
      </c>
      <c r="E46" s="5"/>
      <c r="F46" s="5"/>
      <c r="G46" s="5"/>
      <c r="H46" s="5"/>
      <c r="I46" s="5"/>
      <c r="J46" s="5">
        <v>0</v>
      </c>
      <c r="K46" s="5">
        <f>LARGE(K40:K45,3)+LARGE(K40:K45,2)+LARGE(K40:K45,1)-J46</f>
        <v>29.18</v>
      </c>
      <c r="L46" s="5"/>
      <c r="M46" s="5"/>
      <c r="N46" s="5">
        <v>0</v>
      </c>
      <c r="O46" s="5">
        <f>LARGE(O40:O45,3)+LARGE(O40:O45,2)+LARGE(O40:O45,1)-N46</f>
        <v>23.650000000000002</v>
      </c>
      <c r="P46" s="5"/>
      <c r="Q46" s="5"/>
      <c r="R46" s="5">
        <v>0</v>
      </c>
      <c r="S46" s="5">
        <f>LARGE(S40:S45,3)+LARGE(S40:S45,2)+LARGE(S40:S45,1)-R46</f>
        <v>22.87</v>
      </c>
      <c r="T46" s="5"/>
      <c r="U46" s="5"/>
      <c r="V46" s="5">
        <v>0</v>
      </c>
      <c r="W46" s="5">
        <f>LARGE(W40:W45,3)+LARGE(W40:W45,2)+LARGE(W40:W45,1)-V46</f>
        <v>30.95</v>
      </c>
      <c r="X46" s="5">
        <f>K46+O46+S46+W46</f>
        <v>106.65</v>
      </c>
      <c r="Z46">
        <f>X46</f>
        <v>106.65</v>
      </c>
      <c r="AA46" t="str">
        <f>D39</f>
        <v>Tělocvičná jednota Sokol Moravská Ostrava 1</v>
      </c>
      <c r="AB46">
        <v>8</v>
      </c>
    </row>
    <row r="48" spans="1:28" x14ac:dyDescent="0.25">
      <c r="D48" s="17" t="s">
        <v>236</v>
      </c>
    </row>
    <row r="49" spans="4:22" x14ac:dyDescent="0.25">
      <c r="D49" s="17" t="s">
        <v>239</v>
      </c>
      <c r="E49" t="s">
        <v>245</v>
      </c>
    </row>
    <row r="50" spans="4:22" ht="15.75" x14ac:dyDescent="0.25">
      <c r="D50" s="17" t="s">
        <v>240</v>
      </c>
      <c r="E50" t="s">
        <v>237</v>
      </c>
      <c r="P50" s="11" t="s">
        <v>243</v>
      </c>
      <c r="T50" s="13"/>
      <c r="V50" s="14" t="s">
        <v>209</v>
      </c>
    </row>
    <row r="51" spans="4:22" ht="15.75" x14ac:dyDescent="0.25">
      <c r="D51" s="17" t="s">
        <v>241</v>
      </c>
      <c r="E51" t="s">
        <v>246</v>
      </c>
      <c r="P51" t="s">
        <v>244</v>
      </c>
      <c r="T51" s="13"/>
      <c r="V51" s="13" t="s">
        <v>210</v>
      </c>
    </row>
    <row r="52" spans="4:22" x14ac:dyDescent="0.25">
      <c r="D52" s="17" t="s">
        <v>242</v>
      </c>
      <c r="E52" t="s">
        <v>238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8:A11"/>
    <mergeCell ref="A16:A19"/>
    <mergeCell ref="A24:A27"/>
    <mergeCell ref="A32:A35"/>
    <mergeCell ref="A40:A42"/>
  </mergeCells>
  <pageMargins left="0.11811023622047245" right="0.11811023622047245" top="0.15748031496062992" bottom="0.15748031496062992" header="0" footer="0"/>
  <pageSetup paperSize="9" scale="66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5209F-76A5-4CD2-9A9D-90C0E28AA1AB}">
  <sheetPr>
    <pageSetUpPr fitToPage="1"/>
  </sheetPr>
  <dimension ref="A1:X24"/>
  <sheetViews>
    <sheetView view="pageLayout" zoomScaleNormal="100" workbookViewId="0">
      <selection activeCell="D17" sqref="D17"/>
    </sheetView>
  </sheetViews>
  <sheetFormatPr defaultRowHeight="15" x14ac:dyDescent="0.25"/>
  <cols>
    <col min="1" max="1" width="6.85546875" customWidth="1"/>
    <col min="2" max="3" width="10" hidden="1" customWidth="1"/>
    <col min="4" max="4" width="21.85546875" customWidth="1"/>
    <col min="5" max="5" width="6.42578125" bestFit="1" customWidth="1"/>
    <col min="6" max="6" width="12" bestFit="1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</cols>
  <sheetData>
    <row r="1" spans="1:24" ht="18.75" x14ac:dyDescent="0.3">
      <c r="D1" s="1" t="s">
        <v>194</v>
      </c>
    </row>
    <row r="2" spans="1:24" ht="18.75" x14ac:dyDescent="0.3">
      <c r="D2" s="1" t="s">
        <v>1</v>
      </c>
    </row>
    <row r="3" spans="1:24" ht="18.75" x14ac:dyDescent="0.3">
      <c r="D3" s="1" t="s">
        <v>166</v>
      </c>
    </row>
    <row r="6" spans="1:2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15" t="s">
        <v>195</v>
      </c>
      <c r="B7">
        <v>757754</v>
      </c>
      <c r="C7">
        <v>7791</v>
      </c>
      <c r="D7" t="s">
        <v>167</v>
      </c>
      <c r="E7">
        <v>2015</v>
      </c>
      <c r="F7" t="s">
        <v>25</v>
      </c>
      <c r="G7" t="s">
        <v>98</v>
      </c>
      <c r="H7" s="4">
        <v>3</v>
      </c>
      <c r="I7" s="4">
        <v>8.3000000000000007</v>
      </c>
      <c r="J7" s="4">
        <v>0</v>
      </c>
      <c r="K7" s="5">
        <f>H7+I7-J7</f>
        <v>11.3</v>
      </c>
      <c r="L7" s="4">
        <v>1.1000000000000001</v>
      </c>
      <c r="M7" s="4">
        <v>7.84</v>
      </c>
      <c r="N7" s="4">
        <v>0</v>
      </c>
      <c r="O7" s="5">
        <f>L7+M7-N7</f>
        <v>8.94</v>
      </c>
      <c r="P7" s="4">
        <v>2.9</v>
      </c>
      <c r="Q7" s="4">
        <v>7.7</v>
      </c>
      <c r="R7" s="4">
        <v>0</v>
      </c>
      <c r="S7" s="5">
        <f>P7+Q7-R7</f>
        <v>10.6</v>
      </c>
      <c r="T7" s="4">
        <v>2.8</v>
      </c>
      <c r="U7" s="4">
        <v>8.35</v>
      </c>
      <c r="V7" s="4">
        <v>0</v>
      </c>
      <c r="W7" s="5">
        <f>T7+U7-V7</f>
        <v>11.149999999999999</v>
      </c>
      <c r="X7" s="5">
        <f>K7+O7+S7+W7</f>
        <v>41.99</v>
      </c>
    </row>
    <row r="8" spans="1:24" x14ac:dyDescent="0.25">
      <c r="A8" s="15" t="s">
        <v>196</v>
      </c>
      <c r="B8">
        <v>292229</v>
      </c>
      <c r="C8">
        <v>7791</v>
      </c>
      <c r="D8" t="s">
        <v>168</v>
      </c>
      <c r="E8">
        <v>2013</v>
      </c>
      <c r="F8" t="s">
        <v>25</v>
      </c>
      <c r="G8" t="s">
        <v>39</v>
      </c>
      <c r="H8" s="4">
        <v>3</v>
      </c>
      <c r="I8" s="4">
        <v>8.84</v>
      </c>
      <c r="J8" s="4">
        <v>0</v>
      </c>
      <c r="K8" s="5">
        <f>H8+I8-J8</f>
        <v>11.84</v>
      </c>
      <c r="L8" s="4">
        <v>1.1000000000000001</v>
      </c>
      <c r="M8" s="4">
        <v>8.3699999999999992</v>
      </c>
      <c r="N8" s="4">
        <v>0</v>
      </c>
      <c r="O8" s="5">
        <f>L8+M8-N8</f>
        <v>9.4699999999999989</v>
      </c>
      <c r="P8" s="4">
        <v>2.2000000000000002</v>
      </c>
      <c r="Q8" s="4">
        <v>7.86</v>
      </c>
      <c r="R8" s="4">
        <v>0</v>
      </c>
      <c r="S8" s="5">
        <f>P8+Q8-R8</f>
        <v>10.06</v>
      </c>
      <c r="T8" s="4">
        <v>2.7</v>
      </c>
      <c r="U8" s="4">
        <v>8.3000000000000007</v>
      </c>
      <c r="V8" s="4">
        <v>0</v>
      </c>
      <c r="W8" s="5">
        <f>T8+U8-V8</f>
        <v>11</v>
      </c>
      <c r="X8" s="5">
        <f>K8+O8+S8+W8</f>
        <v>42.37</v>
      </c>
    </row>
    <row r="9" spans="1:24" x14ac:dyDescent="0.25">
      <c r="A9" s="15" t="s">
        <v>197</v>
      </c>
      <c r="B9">
        <v>168629</v>
      </c>
      <c r="C9">
        <v>7791</v>
      </c>
      <c r="D9" t="s">
        <v>169</v>
      </c>
      <c r="E9">
        <v>2015</v>
      </c>
      <c r="F9" t="s">
        <v>25</v>
      </c>
      <c r="G9" t="s">
        <v>98</v>
      </c>
      <c r="H9" s="4">
        <v>3</v>
      </c>
      <c r="I9" s="4">
        <v>8.57</v>
      </c>
      <c r="J9" s="4">
        <v>0</v>
      </c>
      <c r="K9" s="5">
        <f>H9+I9-J9</f>
        <v>11.57</v>
      </c>
      <c r="L9" s="4">
        <v>1.6</v>
      </c>
      <c r="M9" s="4">
        <v>9.0399999999999991</v>
      </c>
      <c r="N9" s="4">
        <v>0</v>
      </c>
      <c r="O9" s="5">
        <f>L9+M9-N9</f>
        <v>10.639999999999999</v>
      </c>
      <c r="P9" s="4">
        <v>3</v>
      </c>
      <c r="Q9" s="4">
        <v>8.66</v>
      </c>
      <c r="R9" s="4">
        <v>0</v>
      </c>
      <c r="S9" s="5">
        <f>P9+Q9-R9</f>
        <v>11.66</v>
      </c>
      <c r="T9" s="4">
        <v>2.8</v>
      </c>
      <c r="U9" s="4">
        <v>8.9</v>
      </c>
      <c r="V9" s="4">
        <v>0</v>
      </c>
      <c r="W9" s="5">
        <f>T9+U9-V9</f>
        <v>11.7</v>
      </c>
      <c r="X9" s="5">
        <f>K9+O9+S9+W9</f>
        <v>45.570000000000007</v>
      </c>
    </row>
    <row r="10" spans="1:24" x14ac:dyDescent="0.25">
      <c r="A10" s="15" t="s">
        <v>198</v>
      </c>
      <c r="B10">
        <v>764499</v>
      </c>
      <c r="C10">
        <v>7791</v>
      </c>
      <c r="D10" t="s">
        <v>170</v>
      </c>
      <c r="E10">
        <v>2014</v>
      </c>
      <c r="F10" t="s">
        <v>25</v>
      </c>
      <c r="G10" t="s">
        <v>171</v>
      </c>
      <c r="H10" s="4">
        <v>3</v>
      </c>
      <c r="I10" s="4">
        <v>8.94</v>
      </c>
      <c r="J10" s="4">
        <v>0</v>
      </c>
      <c r="K10" s="5">
        <f>H10+I10-J10</f>
        <v>11.94</v>
      </c>
      <c r="L10" s="4">
        <v>1.1000000000000001</v>
      </c>
      <c r="M10" s="4">
        <v>8.74</v>
      </c>
      <c r="N10" s="4">
        <v>0</v>
      </c>
      <c r="O10" s="5">
        <f>L10+M10-N10</f>
        <v>9.84</v>
      </c>
      <c r="P10" s="4">
        <v>2.6</v>
      </c>
      <c r="Q10" s="4">
        <v>8.9</v>
      </c>
      <c r="R10" s="4">
        <v>0</v>
      </c>
      <c r="S10" s="5">
        <f>P10+Q10-R10</f>
        <v>11.5</v>
      </c>
      <c r="T10" s="4">
        <v>2.7</v>
      </c>
      <c r="U10" s="4">
        <v>9.15</v>
      </c>
      <c r="V10" s="4">
        <v>0</v>
      </c>
      <c r="W10" s="5">
        <f>T10+U10-V10</f>
        <v>11.850000000000001</v>
      </c>
      <c r="X10" s="5">
        <f>K10+O10+S10+W10</f>
        <v>45.13</v>
      </c>
    </row>
    <row r="11" spans="1:24" x14ac:dyDescent="0.25">
      <c r="A11" s="15" t="s">
        <v>199</v>
      </c>
      <c r="B11">
        <v>896479</v>
      </c>
      <c r="C11">
        <v>7791</v>
      </c>
      <c r="D11" t="s">
        <v>172</v>
      </c>
      <c r="E11">
        <v>2014</v>
      </c>
      <c r="F11" t="s">
        <v>25</v>
      </c>
      <c r="G11" t="s">
        <v>171</v>
      </c>
      <c r="H11" s="4">
        <v>3</v>
      </c>
      <c r="I11" s="4">
        <v>9.17</v>
      </c>
      <c r="J11" s="4">
        <v>0</v>
      </c>
      <c r="K11" s="5">
        <f>H11+I11-J11</f>
        <v>12.17</v>
      </c>
      <c r="L11" s="4">
        <v>1.6</v>
      </c>
      <c r="M11" s="4">
        <v>9.14</v>
      </c>
      <c r="N11" s="4">
        <v>0</v>
      </c>
      <c r="O11" s="5">
        <f>L11+M11-N11</f>
        <v>10.74</v>
      </c>
      <c r="P11" s="4">
        <v>2.8</v>
      </c>
      <c r="Q11" s="4">
        <v>9.27</v>
      </c>
      <c r="R11" s="4">
        <v>0</v>
      </c>
      <c r="S11" s="5">
        <f>P11+Q11-R11</f>
        <v>12.07</v>
      </c>
      <c r="T11" s="4">
        <v>2.8</v>
      </c>
      <c r="U11" s="4">
        <v>9</v>
      </c>
      <c r="V11" s="4">
        <v>0</v>
      </c>
      <c r="W11" s="5">
        <f>T11+U11-V11</f>
        <v>11.8</v>
      </c>
      <c r="X11" s="5">
        <f>K11+O11+S11+W11</f>
        <v>46.78</v>
      </c>
    </row>
    <row r="12" spans="1:24" x14ac:dyDescent="0.25">
      <c r="A12" s="15" t="s">
        <v>211</v>
      </c>
      <c r="B12">
        <v>903208</v>
      </c>
      <c r="C12">
        <v>7791</v>
      </c>
      <c r="D12" t="s">
        <v>173</v>
      </c>
      <c r="E12">
        <v>2014</v>
      </c>
      <c r="F12" t="s">
        <v>25</v>
      </c>
      <c r="G12" t="s">
        <v>171</v>
      </c>
      <c r="H12" s="4">
        <v>3</v>
      </c>
      <c r="I12" s="4">
        <v>9.34</v>
      </c>
      <c r="J12" s="4">
        <v>0</v>
      </c>
      <c r="K12" s="5">
        <f>H12+I12-J12</f>
        <v>12.34</v>
      </c>
      <c r="L12" s="4">
        <v>1.6</v>
      </c>
      <c r="M12" s="4">
        <v>9.67</v>
      </c>
      <c r="N12" s="4">
        <v>0</v>
      </c>
      <c r="O12" s="5">
        <f>L12+M12-N12</f>
        <v>11.27</v>
      </c>
      <c r="P12" s="4">
        <v>2.8</v>
      </c>
      <c r="Q12" s="4">
        <v>9.27</v>
      </c>
      <c r="R12" s="4">
        <v>0</v>
      </c>
      <c r="S12" s="5">
        <f>P12+Q12-R12</f>
        <v>12.07</v>
      </c>
      <c r="T12" s="4">
        <v>2.9</v>
      </c>
      <c r="U12" s="4">
        <v>9</v>
      </c>
      <c r="V12" s="4">
        <v>0</v>
      </c>
      <c r="W12" s="5">
        <f>T12+U12-V12</f>
        <v>11.9</v>
      </c>
      <c r="X12" s="5">
        <f>K12+O12+S12+W12</f>
        <v>47.58</v>
      </c>
    </row>
    <row r="13" spans="1:24" x14ac:dyDescent="0.25">
      <c r="A13" s="15" t="s">
        <v>212</v>
      </c>
      <c r="B13">
        <v>237556</v>
      </c>
      <c r="C13">
        <v>7791</v>
      </c>
      <c r="D13" t="s">
        <v>174</v>
      </c>
      <c r="E13">
        <v>2014</v>
      </c>
      <c r="F13" t="s">
        <v>25</v>
      </c>
      <c r="G13" t="s">
        <v>171</v>
      </c>
      <c r="H13" s="4">
        <v>3</v>
      </c>
      <c r="I13" s="4">
        <v>8.9</v>
      </c>
      <c r="J13" s="4">
        <v>0</v>
      </c>
      <c r="K13" s="5">
        <f>H13+I13-J13</f>
        <v>11.9</v>
      </c>
      <c r="L13" s="4">
        <v>1.6</v>
      </c>
      <c r="M13" s="4">
        <v>9.1999999999999993</v>
      </c>
      <c r="N13" s="4">
        <v>0</v>
      </c>
      <c r="O13" s="5">
        <f>L13+M13-N13</f>
        <v>10.799999999999999</v>
      </c>
      <c r="P13" s="4">
        <v>2.8</v>
      </c>
      <c r="Q13" s="4">
        <v>9.34</v>
      </c>
      <c r="R13" s="4">
        <v>0</v>
      </c>
      <c r="S13" s="5">
        <f>P13+Q13-R13</f>
        <v>12.14</v>
      </c>
      <c r="T13" s="4">
        <v>2.8</v>
      </c>
      <c r="U13" s="4">
        <v>9.0500000000000007</v>
      </c>
      <c r="V13" s="4">
        <v>0</v>
      </c>
      <c r="W13" s="5">
        <f>T13+U13-V13</f>
        <v>11.850000000000001</v>
      </c>
      <c r="X13" s="5">
        <f>K13+O13+S13+W13</f>
        <v>46.690000000000005</v>
      </c>
    </row>
    <row r="14" spans="1:24" x14ac:dyDescent="0.25">
      <c r="A14" s="15" t="s">
        <v>213</v>
      </c>
      <c r="B14">
        <v>350262</v>
      </c>
      <c r="C14">
        <v>7791</v>
      </c>
      <c r="D14" t="s">
        <v>175</v>
      </c>
      <c r="E14">
        <v>2015</v>
      </c>
      <c r="F14" t="s">
        <v>25</v>
      </c>
      <c r="G14" t="s">
        <v>171</v>
      </c>
      <c r="H14" s="4">
        <v>3</v>
      </c>
      <c r="I14" s="4">
        <v>8.9700000000000006</v>
      </c>
      <c r="J14" s="4">
        <v>0</v>
      </c>
      <c r="K14" s="5">
        <f>H14+I14-J14</f>
        <v>11.97</v>
      </c>
      <c r="L14" s="4">
        <v>1.6</v>
      </c>
      <c r="M14" s="4">
        <v>9.4700000000000006</v>
      </c>
      <c r="N14" s="4">
        <v>0</v>
      </c>
      <c r="O14" s="5">
        <f>L14+M14-N14</f>
        <v>11.07</v>
      </c>
      <c r="P14" s="4">
        <v>2.7</v>
      </c>
      <c r="Q14" s="4">
        <v>9.06</v>
      </c>
      <c r="R14" s="4">
        <v>0</v>
      </c>
      <c r="S14" s="5">
        <f>P14+Q14-R14</f>
        <v>11.760000000000002</v>
      </c>
      <c r="T14" s="4">
        <v>2.8</v>
      </c>
      <c r="U14" s="4">
        <v>9.4</v>
      </c>
      <c r="V14" s="4">
        <v>0</v>
      </c>
      <c r="W14" s="5">
        <f>T14+U14-V14</f>
        <v>12.2</v>
      </c>
      <c r="X14" s="5">
        <f>K14+O14+S14+W14</f>
        <v>47</v>
      </c>
    </row>
    <row r="15" spans="1:24" x14ac:dyDescent="0.25">
      <c r="A15" s="15" t="s">
        <v>214</v>
      </c>
      <c r="B15">
        <v>631648</v>
      </c>
      <c r="C15">
        <v>7791</v>
      </c>
      <c r="D15" t="s">
        <v>176</v>
      </c>
      <c r="E15">
        <v>2015</v>
      </c>
      <c r="F15" t="s">
        <v>25</v>
      </c>
      <c r="G15" t="s">
        <v>171</v>
      </c>
      <c r="H15" s="4">
        <v>3</v>
      </c>
      <c r="I15" s="4">
        <v>9.4</v>
      </c>
      <c r="J15" s="4">
        <v>0</v>
      </c>
      <c r="K15" s="5">
        <f>H15+I15-J15</f>
        <v>12.4</v>
      </c>
      <c r="L15" s="4">
        <v>1.6</v>
      </c>
      <c r="M15" s="4">
        <v>9.3000000000000007</v>
      </c>
      <c r="N15" s="4">
        <v>0</v>
      </c>
      <c r="O15" s="5">
        <f>L15+M15-N15</f>
        <v>10.9</v>
      </c>
      <c r="P15" s="4">
        <v>2.7</v>
      </c>
      <c r="Q15" s="4">
        <v>9.0299999999999994</v>
      </c>
      <c r="R15" s="4">
        <v>0</v>
      </c>
      <c r="S15" s="5">
        <f>P15+Q15-R15</f>
        <v>11.73</v>
      </c>
      <c r="T15" s="4">
        <v>2.8</v>
      </c>
      <c r="U15" s="4">
        <v>9.15</v>
      </c>
      <c r="V15" s="4">
        <v>0</v>
      </c>
      <c r="W15" s="5">
        <f>T15+U15-V15</f>
        <v>11.95</v>
      </c>
      <c r="X15" s="5">
        <f>K15+O15+S15+W15</f>
        <v>46.980000000000004</v>
      </c>
    </row>
    <row r="20" spans="4:20" x14ac:dyDescent="0.25">
      <c r="D20" s="17" t="s">
        <v>236</v>
      </c>
    </row>
    <row r="21" spans="4:20" ht="15.75" x14ac:dyDescent="0.25">
      <c r="D21" s="17" t="s">
        <v>239</v>
      </c>
      <c r="F21" t="s">
        <v>245</v>
      </c>
      <c r="N21" s="11" t="s">
        <v>243</v>
      </c>
      <c r="R21" s="13"/>
      <c r="T21" s="14" t="s">
        <v>209</v>
      </c>
    </row>
    <row r="22" spans="4:20" ht="15.75" x14ac:dyDescent="0.25">
      <c r="D22" s="17" t="s">
        <v>240</v>
      </c>
      <c r="F22" t="s">
        <v>237</v>
      </c>
      <c r="N22" t="s">
        <v>244</v>
      </c>
      <c r="R22" s="13"/>
      <c r="T22" s="13" t="s">
        <v>210</v>
      </c>
    </row>
    <row r="23" spans="4:20" x14ac:dyDescent="0.25">
      <c r="D23" s="17" t="s">
        <v>241</v>
      </c>
      <c r="E23" t="s">
        <v>245</v>
      </c>
      <c r="F23" t="s">
        <v>246</v>
      </c>
    </row>
    <row r="24" spans="4:20" x14ac:dyDescent="0.25">
      <c r="D24" s="17" t="s">
        <v>242</v>
      </c>
      <c r="E24" t="s">
        <v>237</v>
      </c>
      <c r="F24" t="s">
        <v>238</v>
      </c>
    </row>
  </sheetData>
  <phoneticPr fontId="10" type="noConversion"/>
  <pageMargins left="0.31496062992125984" right="0.11811023622047245" top="0.39370078740157483" bottom="0.39370078740157483" header="0" footer="0"/>
  <pageSetup paperSize="9" scale="83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36"/>
  <sheetViews>
    <sheetView view="pageLayout" topLeftCell="A10" zoomScale="70" zoomScaleNormal="100" zoomScalePageLayoutView="70" workbookViewId="0">
      <selection activeCell="J39" sqref="J39"/>
    </sheetView>
  </sheetViews>
  <sheetFormatPr defaultRowHeight="15" x14ac:dyDescent="0.25"/>
  <cols>
    <col min="1" max="1" width="6.85546875" customWidth="1"/>
    <col min="2" max="3" width="10" hidden="1" customWidth="1"/>
    <col min="4" max="4" width="21.85546875" customWidth="1"/>
    <col min="5" max="5" width="6.42578125" bestFit="1" customWidth="1"/>
    <col min="6" max="6" width="12" bestFit="1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8" t="s">
        <v>247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/>
      <c r="B7" s="3">
        <v>5137</v>
      </c>
      <c r="C7" s="3">
        <v>7791</v>
      </c>
      <c r="D7" s="3" t="s">
        <v>33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140.66999999999999</v>
      </c>
      <c r="AA7" t="str">
        <f>D7</f>
        <v>Gymnastický klub Vítkovice, z.s. C</v>
      </c>
      <c r="AB7">
        <v>1</v>
      </c>
    </row>
    <row r="8" spans="1:29" x14ac:dyDescent="0.25">
      <c r="A8" s="9" t="s">
        <v>195</v>
      </c>
      <c r="B8">
        <v>757754</v>
      </c>
      <c r="C8">
        <v>7791</v>
      </c>
      <c r="D8" t="s">
        <v>174</v>
      </c>
      <c r="E8">
        <v>2014</v>
      </c>
      <c r="F8" t="s">
        <v>25</v>
      </c>
      <c r="G8" t="s">
        <v>171</v>
      </c>
      <c r="H8" s="4">
        <f>'V. liga Šelong'!H13</f>
        <v>3</v>
      </c>
      <c r="I8" s="4">
        <f>'V. liga Šelong'!I13</f>
        <v>8.9</v>
      </c>
      <c r="J8" s="4">
        <f>'V. liga Šelong'!J13</f>
        <v>0</v>
      </c>
      <c r="K8" s="6">
        <f>'V. liga Šelong'!K13</f>
        <v>11.9</v>
      </c>
      <c r="L8" s="4">
        <f>'V. liga Šelong'!L13</f>
        <v>1.6</v>
      </c>
      <c r="M8" s="4">
        <f>'V. liga Šelong'!M13</f>
        <v>9.1999999999999993</v>
      </c>
      <c r="N8" s="4">
        <f>'V. liga Šelong'!N13</f>
        <v>0</v>
      </c>
      <c r="O8" s="6">
        <f>'V. liga Šelong'!O13</f>
        <v>10.799999999999999</v>
      </c>
      <c r="P8" s="4">
        <f>'V. liga Šelong'!P13</f>
        <v>2.8</v>
      </c>
      <c r="Q8" s="4">
        <f>'V. liga Šelong'!Q13</f>
        <v>9.34</v>
      </c>
      <c r="R8" s="4">
        <f>'V. liga Šelong'!R13</f>
        <v>0</v>
      </c>
      <c r="S8" s="6">
        <f>'V. liga Šelong'!S13</f>
        <v>12.14</v>
      </c>
      <c r="T8" s="4">
        <f>'V. liga Šelong'!T13</f>
        <v>2.8</v>
      </c>
      <c r="U8" s="4">
        <f>'V. liga Šelong'!U13</f>
        <v>9.0500000000000007</v>
      </c>
      <c r="V8" s="4">
        <f>'V. liga Šelong'!V13</f>
        <v>0</v>
      </c>
      <c r="W8" s="6">
        <f>'V. liga Šelong'!W13</f>
        <v>11.850000000000001</v>
      </c>
      <c r="X8" s="6">
        <f>'V. liga Šelong'!X13</f>
        <v>46.690000000000005</v>
      </c>
      <c r="Z8">
        <f>X14</f>
        <v>140.66999999999999</v>
      </c>
      <c r="AA8" t="str">
        <f>D7</f>
        <v>Gymnastický klub Vítkovice, z.s. C</v>
      </c>
      <c r="AB8">
        <v>2</v>
      </c>
    </row>
    <row r="9" spans="1:29" x14ac:dyDescent="0.25">
      <c r="A9" s="9"/>
      <c r="B9">
        <v>292229</v>
      </c>
      <c r="C9">
        <v>7791</v>
      </c>
      <c r="D9" t="s">
        <v>175</v>
      </c>
      <c r="E9">
        <v>2015</v>
      </c>
      <c r="F9" t="s">
        <v>25</v>
      </c>
      <c r="G9" t="s">
        <v>171</v>
      </c>
      <c r="H9" s="4">
        <f>'V. liga Šelong'!H14</f>
        <v>3</v>
      </c>
      <c r="I9" s="4">
        <f>'V. liga Šelong'!I14</f>
        <v>8.9700000000000006</v>
      </c>
      <c r="J9" s="4">
        <f>'V. liga Šelong'!J14</f>
        <v>0</v>
      </c>
      <c r="K9" s="6">
        <f>'V. liga Šelong'!K14</f>
        <v>11.97</v>
      </c>
      <c r="L9" s="4">
        <f>'V. liga Šelong'!L14</f>
        <v>1.6</v>
      </c>
      <c r="M9" s="4">
        <f>'V. liga Šelong'!M14</f>
        <v>9.4700000000000006</v>
      </c>
      <c r="N9" s="4">
        <f>'V. liga Šelong'!N14</f>
        <v>0</v>
      </c>
      <c r="O9" s="6">
        <f>'V. liga Šelong'!O14</f>
        <v>11.07</v>
      </c>
      <c r="P9" s="4">
        <f>'V. liga Šelong'!P14</f>
        <v>2.7</v>
      </c>
      <c r="Q9" s="4">
        <f>'V. liga Šelong'!Q14</f>
        <v>9.06</v>
      </c>
      <c r="R9" s="4">
        <f>'V. liga Šelong'!R14</f>
        <v>0</v>
      </c>
      <c r="S9" s="6">
        <f>'V. liga Šelong'!S14</f>
        <v>11.760000000000002</v>
      </c>
      <c r="T9" s="4">
        <f>'V. liga Šelong'!T14</f>
        <v>2.8</v>
      </c>
      <c r="U9" s="4">
        <f>'V. liga Šelong'!U14</f>
        <v>9.4</v>
      </c>
      <c r="V9" s="4">
        <f>'V. liga Šelong'!V14</f>
        <v>0</v>
      </c>
      <c r="W9" s="6">
        <f>'V. liga Šelong'!W14</f>
        <v>12.2</v>
      </c>
      <c r="X9" s="6">
        <f>'V. liga Šelong'!X14</f>
        <v>47</v>
      </c>
      <c r="Z9">
        <f>X14</f>
        <v>140.66999999999999</v>
      </c>
      <c r="AA9" t="str">
        <f>D7</f>
        <v>Gymnastický klub Vítkovice, z.s. C</v>
      </c>
      <c r="AB9">
        <v>3</v>
      </c>
    </row>
    <row r="10" spans="1:29" x14ac:dyDescent="0.25">
      <c r="A10" s="9"/>
      <c r="B10">
        <v>168629</v>
      </c>
      <c r="C10">
        <v>7791</v>
      </c>
      <c r="D10" t="s">
        <v>176</v>
      </c>
      <c r="E10">
        <v>2015</v>
      </c>
      <c r="F10" t="s">
        <v>25</v>
      </c>
      <c r="G10" t="s">
        <v>171</v>
      </c>
      <c r="H10" s="4">
        <f>'V. liga Šelong'!H15</f>
        <v>3</v>
      </c>
      <c r="I10" s="4">
        <f>'V. liga Šelong'!I15</f>
        <v>9.4</v>
      </c>
      <c r="J10" s="4">
        <f>'V. liga Šelong'!J15</f>
        <v>0</v>
      </c>
      <c r="K10" s="6">
        <f>'V. liga Šelong'!K15</f>
        <v>12.4</v>
      </c>
      <c r="L10" s="4">
        <f>'V. liga Šelong'!L15</f>
        <v>1.6</v>
      </c>
      <c r="M10" s="4">
        <f>'V. liga Šelong'!M15</f>
        <v>9.3000000000000007</v>
      </c>
      <c r="N10" s="4">
        <f>'V. liga Šelong'!N15</f>
        <v>0</v>
      </c>
      <c r="O10" s="6">
        <f>'V. liga Šelong'!O15</f>
        <v>10.9</v>
      </c>
      <c r="P10" s="4">
        <f>'V. liga Šelong'!P15</f>
        <v>2.7</v>
      </c>
      <c r="Q10" s="4">
        <f>'V. liga Šelong'!Q15</f>
        <v>9.0299999999999994</v>
      </c>
      <c r="R10" s="4">
        <f>'V. liga Šelong'!R15</f>
        <v>0</v>
      </c>
      <c r="S10" s="6">
        <f>'V. liga Šelong'!S15</f>
        <v>11.73</v>
      </c>
      <c r="T10" s="4">
        <f>'V. liga Šelong'!T15</f>
        <v>2.8</v>
      </c>
      <c r="U10" s="4">
        <f>'V. liga Šelong'!U15</f>
        <v>9.15</v>
      </c>
      <c r="V10" s="4">
        <f>'V. liga Šelong'!V15</f>
        <v>0</v>
      </c>
      <c r="W10" s="6">
        <f>'V. liga Šelong'!W15</f>
        <v>11.95</v>
      </c>
      <c r="X10" s="6">
        <f>'V. liga Šelong'!X15</f>
        <v>46.980000000000004</v>
      </c>
      <c r="Z10">
        <f>X14</f>
        <v>140.66999999999999</v>
      </c>
      <c r="AA10" t="str">
        <f>D7</f>
        <v>Gymnastický klub Vítkovice, z.s. C</v>
      </c>
      <c r="AB10">
        <v>4</v>
      </c>
    </row>
    <row r="11" spans="1:29" x14ac:dyDescent="0.25">
      <c r="B11">
        <v>0</v>
      </c>
      <c r="C11">
        <v>0</v>
      </c>
      <c r="H11" s="4">
        <v>0</v>
      </c>
      <c r="I11" s="4">
        <v>0</v>
      </c>
      <c r="J11" s="4">
        <v>0</v>
      </c>
      <c r="K11" s="5">
        <f>H11+I11-J11</f>
        <v>0</v>
      </c>
      <c r="L11" s="4">
        <v>0</v>
      </c>
      <c r="M11" s="4">
        <v>0</v>
      </c>
      <c r="N11" s="4">
        <v>0</v>
      </c>
      <c r="O11" s="5">
        <f>L11+M11-N11</f>
        <v>0</v>
      </c>
      <c r="P11" s="4">
        <v>0</v>
      </c>
      <c r="Q11" s="4">
        <v>0</v>
      </c>
      <c r="R11" s="4">
        <v>0</v>
      </c>
      <c r="S11" s="5">
        <f>P11+Q11-R11</f>
        <v>0</v>
      </c>
      <c r="T11" s="4">
        <v>0</v>
      </c>
      <c r="U11" s="4">
        <v>0</v>
      </c>
      <c r="V11" s="4">
        <v>0</v>
      </c>
      <c r="W11" s="5">
        <f>T11+U11-V11</f>
        <v>0</v>
      </c>
      <c r="X11" s="5">
        <f>K11+O11+S11+W11</f>
        <v>0</v>
      </c>
      <c r="Z11">
        <f>X14</f>
        <v>140.66999999999999</v>
      </c>
      <c r="AA11" t="str">
        <f>D7</f>
        <v>Gymnastický klub Vítkovice, z.s. C</v>
      </c>
      <c r="AB11">
        <v>5</v>
      </c>
    </row>
    <row r="12" spans="1:29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>H12+I12-J12</f>
        <v>0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0</v>
      </c>
      <c r="Q12" s="4">
        <v>0</v>
      </c>
      <c r="R12" s="4">
        <v>0</v>
      </c>
      <c r="S12" s="5">
        <f>P12+Q12-R12</f>
        <v>0</v>
      </c>
      <c r="T12" s="4">
        <v>0</v>
      </c>
      <c r="U12" s="4">
        <v>0</v>
      </c>
      <c r="V12" s="4">
        <v>0</v>
      </c>
      <c r="W12" s="5">
        <f>T12+U12-V12</f>
        <v>0</v>
      </c>
      <c r="X12" s="5">
        <f>K12+O12+S12+W12</f>
        <v>0</v>
      </c>
      <c r="Z12">
        <f>X14</f>
        <v>140.66999999999999</v>
      </c>
      <c r="AA12" t="str">
        <f>D7</f>
        <v>Gymnastický klub Vítkovice, z.s. C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>H13+I13-J13</f>
        <v>0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0</v>
      </c>
      <c r="Q13" s="4">
        <v>0</v>
      </c>
      <c r="R13" s="4">
        <v>0</v>
      </c>
      <c r="S13" s="5">
        <f>P13+Q13-R13</f>
        <v>0</v>
      </c>
      <c r="T13" s="4">
        <v>0</v>
      </c>
      <c r="U13" s="4">
        <v>0</v>
      </c>
      <c r="V13" s="4">
        <v>0</v>
      </c>
      <c r="W13" s="5">
        <f>T13+U13-V13</f>
        <v>0</v>
      </c>
      <c r="X13" s="5">
        <f>K13+O13+S13+W13</f>
        <v>0</v>
      </c>
      <c r="Z13">
        <f>X14</f>
        <v>140.66999999999999</v>
      </c>
      <c r="AA13" t="str">
        <f>D7</f>
        <v>Gymnastický klub Vítkovice, z.s. C</v>
      </c>
      <c r="AB13">
        <v>7</v>
      </c>
    </row>
    <row r="14" spans="1:29" x14ac:dyDescent="0.25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36.270000000000003</v>
      </c>
      <c r="L14" s="5"/>
      <c r="M14" s="5"/>
      <c r="N14" s="5">
        <v>0</v>
      </c>
      <c r="O14" s="5">
        <f>LARGE(O8:O13,3)+LARGE(O8:O13,2)+LARGE(O8:O13,1)-N14</f>
        <v>32.769999999999996</v>
      </c>
      <c r="P14" s="5"/>
      <c r="Q14" s="5"/>
      <c r="R14" s="5">
        <v>0</v>
      </c>
      <c r="S14" s="5">
        <f>LARGE(S8:S13,3)+LARGE(S8:S13,2)+LARGE(S8:S13,1)-R14</f>
        <v>35.630000000000003</v>
      </c>
      <c r="T14" s="5"/>
      <c r="U14" s="5"/>
      <c r="V14" s="5">
        <v>0</v>
      </c>
      <c r="W14" s="5">
        <f>LARGE(W8:W13,3)+LARGE(W8:W13,2)+LARGE(W8:W13,1)-V14</f>
        <v>36</v>
      </c>
      <c r="X14" s="5">
        <f>K14+O14+S14+W14</f>
        <v>140.66999999999999</v>
      </c>
      <c r="Z14">
        <f>X14</f>
        <v>140.66999999999999</v>
      </c>
      <c r="AA14" t="str">
        <f>D7</f>
        <v>Gymnastický klub Vítkovice, z.s. C</v>
      </c>
      <c r="AB14">
        <v>8</v>
      </c>
    </row>
    <row r="15" spans="1:29" x14ac:dyDescent="0.25">
      <c r="A15" s="3"/>
      <c r="B15" s="3">
        <v>5138</v>
      </c>
      <c r="C15" s="3">
        <v>7791</v>
      </c>
      <c r="D15" s="3" t="s">
        <v>29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>
        <f>X22</f>
        <v>139.49</v>
      </c>
      <c r="AA15" t="str">
        <f>D15</f>
        <v>Gymnastický klub Vítkovice, z.s. B</v>
      </c>
      <c r="AB15">
        <v>1</v>
      </c>
    </row>
    <row r="16" spans="1:29" x14ac:dyDescent="0.25">
      <c r="A16" s="9" t="s">
        <v>196</v>
      </c>
      <c r="B16">
        <v>764499</v>
      </c>
      <c r="C16">
        <v>7791</v>
      </c>
      <c r="D16" t="s">
        <v>170</v>
      </c>
      <c r="E16">
        <v>2014</v>
      </c>
      <c r="F16" t="s">
        <v>25</v>
      </c>
      <c r="G16" t="s">
        <v>171</v>
      </c>
      <c r="H16" s="4">
        <f>'V. liga Šelong'!H10</f>
        <v>3</v>
      </c>
      <c r="I16" s="4">
        <f>'V. liga Šelong'!I10</f>
        <v>8.94</v>
      </c>
      <c r="J16" s="4">
        <f>'V. liga Šelong'!J10</f>
        <v>0</v>
      </c>
      <c r="K16" s="6">
        <f>'V. liga Šelong'!K10</f>
        <v>11.94</v>
      </c>
      <c r="L16" s="4">
        <f>'V. liga Šelong'!L10</f>
        <v>1.1000000000000001</v>
      </c>
      <c r="M16" s="4">
        <f>'V. liga Šelong'!M10</f>
        <v>8.74</v>
      </c>
      <c r="N16" s="4">
        <f>'V. liga Šelong'!N10</f>
        <v>0</v>
      </c>
      <c r="O16" s="6">
        <f>'V. liga Šelong'!O10</f>
        <v>9.84</v>
      </c>
      <c r="P16" s="4">
        <f>'V. liga Šelong'!P10</f>
        <v>2.6</v>
      </c>
      <c r="Q16" s="4">
        <f>'V. liga Šelong'!Q10</f>
        <v>8.9</v>
      </c>
      <c r="R16" s="4">
        <f>'V. liga Šelong'!R10</f>
        <v>0</v>
      </c>
      <c r="S16" s="6">
        <f>'V. liga Šelong'!S10</f>
        <v>11.5</v>
      </c>
      <c r="T16" s="4">
        <f>'V. liga Šelong'!T10</f>
        <v>2.7</v>
      </c>
      <c r="U16" s="4">
        <f>'V. liga Šelong'!U10</f>
        <v>9.15</v>
      </c>
      <c r="V16" s="4">
        <f>'V. liga Šelong'!V10</f>
        <v>0</v>
      </c>
      <c r="W16" s="6">
        <f>'V. liga Šelong'!W10</f>
        <v>11.850000000000001</v>
      </c>
      <c r="X16" s="6">
        <f>'V. liga Šelong'!X10</f>
        <v>45.13</v>
      </c>
      <c r="Z16">
        <f>X22</f>
        <v>139.49</v>
      </c>
      <c r="AA16" t="str">
        <f>D15</f>
        <v>Gymnastický klub Vítkovice, z.s. B</v>
      </c>
      <c r="AB16">
        <v>2</v>
      </c>
    </row>
    <row r="17" spans="1:28" x14ac:dyDescent="0.25">
      <c r="A17" s="9"/>
      <c r="B17">
        <v>896479</v>
      </c>
      <c r="C17">
        <v>7791</v>
      </c>
      <c r="D17" t="s">
        <v>172</v>
      </c>
      <c r="E17">
        <v>2014</v>
      </c>
      <c r="F17" t="s">
        <v>25</v>
      </c>
      <c r="G17" t="s">
        <v>171</v>
      </c>
      <c r="H17" s="4">
        <f>'V. liga Šelong'!H11</f>
        <v>3</v>
      </c>
      <c r="I17" s="4">
        <f>'V. liga Šelong'!I11</f>
        <v>9.17</v>
      </c>
      <c r="J17" s="4">
        <f>'V. liga Šelong'!J11</f>
        <v>0</v>
      </c>
      <c r="K17" s="6">
        <f>'V. liga Šelong'!K11</f>
        <v>12.17</v>
      </c>
      <c r="L17" s="4">
        <f>'V. liga Šelong'!L11</f>
        <v>1.6</v>
      </c>
      <c r="M17" s="4">
        <f>'V. liga Šelong'!M11</f>
        <v>9.14</v>
      </c>
      <c r="N17" s="4">
        <f>'V. liga Šelong'!N11</f>
        <v>0</v>
      </c>
      <c r="O17" s="6">
        <f>'V. liga Šelong'!O11</f>
        <v>10.74</v>
      </c>
      <c r="P17" s="4">
        <f>'V. liga Šelong'!P11</f>
        <v>2.8</v>
      </c>
      <c r="Q17" s="4">
        <f>'V. liga Šelong'!Q11</f>
        <v>9.27</v>
      </c>
      <c r="R17" s="4">
        <f>'V. liga Šelong'!R11</f>
        <v>0</v>
      </c>
      <c r="S17" s="6">
        <f>'V. liga Šelong'!S11</f>
        <v>12.07</v>
      </c>
      <c r="T17" s="4">
        <f>'V. liga Šelong'!T11</f>
        <v>2.8</v>
      </c>
      <c r="U17" s="4">
        <f>'V. liga Šelong'!U11</f>
        <v>9</v>
      </c>
      <c r="V17" s="4">
        <f>'V. liga Šelong'!V11</f>
        <v>0</v>
      </c>
      <c r="W17" s="6">
        <f>'V. liga Šelong'!W11</f>
        <v>11.8</v>
      </c>
      <c r="X17" s="6">
        <f>'V. liga Šelong'!X11</f>
        <v>46.78</v>
      </c>
      <c r="Z17">
        <f>X22</f>
        <v>139.49</v>
      </c>
      <c r="AA17" t="str">
        <f>D15</f>
        <v>Gymnastický klub Vítkovice, z.s. B</v>
      </c>
      <c r="AB17">
        <v>3</v>
      </c>
    </row>
    <row r="18" spans="1:28" x14ac:dyDescent="0.25">
      <c r="A18" s="9"/>
      <c r="B18">
        <v>903208</v>
      </c>
      <c r="C18">
        <v>7791</v>
      </c>
      <c r="D18" t="s">
        <v>173</v>
      </c>
      <c r="E18">
        <v>2014</v>
      </c>
      <c r="F18" t="s">
        <v>25</v>
      </c>
      <c r="G18" t="s">
        <v>171</v>
      </c>
      <c r="H18" s="4">
        <f>'V. liga Šelong'!H12</f>
        <v>3</v>
      </c>
      <c r="I18" s="4">
        <f>'V. liga Šelong'!I12</f>
        <v>9.34</v>
      </c>
      <c r="J18" s="4">
        <f>'V. liga Šelong'!J12</f>
        <v>0</v>
      </c>
      <c r="K18" s="6">
        <f>'V. liga Šelong'!K12</f>
        <v>12.34</v>
      </c>
      <c r="L18" s="4">
        <f>'V. liga Šelong'!L12</f>
        <v>1.6</v>
      </c>
      <c r="M18" s="4">
        <f>'V. liga Šelong'!M12</f>
        <v>9.67</v>
      </c>
      <c r="N18" s="4">
        <f>'V. liga Šelong'!N12</f>
        <v>0</v>
      </c>
      <c r="O18" s="6">
        <f>'V. liga Šelong'!O12</f>
        <v>11.27</v>
      </c>
      <c r="P18" s="4">
        <f>'V. liga Šelong'!P12</f>
        <v>2.8</v>
      </c>
      <c r="Q18" s="4">
        <f>'V. liga Šelong'!Q12</f>
        <v>9.27</v>
      </c>
      <c r="R18" s="4">
        <f>'V. liga Šelong'!R12</f>
        <v>0</v>
      </c>
      <c r="S18" s="6">
        <f>'V. liga Šelong'!S12</f>
        <v>12.07</v>
      </c>
      <c r="T18" s="4">
        <f>'V. liga Šelong'!T12</f>
        <v>2.9</v>
      </c>
      <c r="U18" s="4">
        <f>'V. liga Šelong'!U12</f>
        <v>9</v>
      </c>
      <c r="V18" s="4">
        <f>'V. liga Šelong'!V12</f>
        <v>0</v>
      </c>
      <c r="W18" s="6">
        <f>'V. liga Šelong'!W12</f>
        <v>11.9</v>
      </c>
      <c r="X18" s="6">
        <f>'V. liga Šelong'!X12</f>
        <v>47.58</v>
      </c>
      <c r="Z18">
        <f>X22</f>
        <v>139.49</v>
      </c>
      <c r="AA18" t="str">
        <f>D15</f>
        <v>Gymnastický klub Vítkovice, z.s. B</v>
      </c>
      <c r="AB18">
        <v>4</v>
      </c>
    </row>
    <row r="19" spans="1:28" x14ac:dyDescent="0.25">
      <c r="B19">
        <v>0</v>
      </c>
      <c r="C19">
        <v>0</v>
      </c>
      <c r="H19" s="4">
        <v>0</v>
      </c>
      <c r="I19" s="4">
        <v>0</v>
      </c>
      <c r="J19" s="4">
        <v>0</v>
      </c>
      <c r="K19" s="5">
        <f>H19+I19-J19</f>
        <v>0</v>
      </c>
      <c r="L19" s="4">
        <v>0</v>
      </c>
      <c r="M19" s="4">
        <v>0</v>
      </c>
      <c r="N19" s="4">
        <v>0</v>
      </c>
      <c r="O19" s="5">
        <f>L19+M19-N19</f>
        <v>0</v>
      </c>
      <c r="P19" s="4">
        <v>0</v>
      </c>
      <c r="Q19" s="4">
        <v>0</v>
      </c>
      <c r="R19" s="4">
        <v>0</v>
      </c>
      <c r="S19" s="5">
        <f>P19+Q19-R19</f>
        <v>0</v>
      </c>
      <c r="T19" s="4">
        <v>0</v>
      </c>
      <c r="U19" s="4">
        <v>0</v>
      </c>
      <c r="V19" s="4">
        <v>0</v>
      </c>
      <c r="W19" s="5">
        <f>T19+U19-V19</f>
        <v>0</v>
      </c>
      <c r="X19" s="5">
        <f>K19+O19+S19+W19</f>
        <v>0</v>
      </c>
      <c r="Z19">
        <f>X22</f>
        <v>139.49</v>
      </c>
      <c r="AA19" t="str">
        <f>D15</f>
        <v>Gymnastický klub Vítkovice, z.s. B</v>
      </c>
      <c r="AB19">
        <v>5</v>
      </c>
    </row>
    <row r="20" spans="1:28" x14ac:dyDescent="0.25"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>H20+I20-J20</f>
        <v>0</v>
      </c>
      <c r="L20" s="4">
        <v>0</v>
      </c>
      <c r="M20" s="4">
        <v>0</v>
      </c>
      <c r="N20" s="4">
        <v>0</v>
      </c>
      <c r="O20" s="5">
        <f>L20+M20-N20</f>
        <v>0</v>
      </c>
      <c r="P20" s="4">
        <v>0</v>
      </c>
      <c r="Q20" s="4">
        <v>0</v>
      </c>
      <c r="R20" s="4">
        <v>0</v>
      </c>
      <c r="S20" s="5">
        <f>P20+Q20-R20</f>
        <v>0</v>
      </c>
      <c r="T20" s="4">
        <v>0</v>
      </c>
      <c r="U20" s="4">
        <v>0</v>
      </c>
      <c r="V20" s="4">
        <v>0</v>
      </c>
      <c r="W20" s="5">
        <f>T20+U20-V20</f>
        <v>0</v>
      </c>
      <c r="X20" s="5">
        <f>K20+O20+S20+W20</f>
        <v>0</v>
      </c>
      <c r="Z20">
        <f>X22</f>
        <v>139.49</v>
      </c>
      <c r="AA20" t="str">
        <f>D15</f>
        <v>Gymnastický klub Vítkovice, z.s. B</v>
      </c>
      <c r="AB20">
        <v>6</v>
      </c>
    </row>
    <row r="21" spans="1:28" x14ac:dyDescent="0.25"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>H21+I21-J21</f>
        <v>0</v>
      </c>
      <c r="L21" s="4">
        <v>0</v>
      </c>
      <c r="M21" s="4">
        <v>0</v>
      </c>
      <c r="N21" s="4">
        <v>0</v>
      </c>
      <c r="O21" s="5">
        <f>L21+M21-N21</f>
        <v>0</v>
      </c>
      <c r="P21" s="4">
        <v>0</v>
      </c>
      <c r="Q21" s="4">
        <v>0</v>
      </c>
      <c r="R21" s="4">
        <v>0</v>
      </c>
      <c r="S21" s="5">
        <f>P21+Q21-R21</f>
        <v>0</v>
      </c>
      <c r="T21" s="4">
        <v>0</v>
      </c>
      <c r="U21" s="4">
        <v>0</v>
      </c>
      <c r="V21" s="4">
        <v>0</v>
      </c>
      <c r="W21" s="5">
        <f>T21+U21-V21</f>
        <v>0</v>
      </c>
      <c r="X21" s="5">
        <f>K21+O21+S21+W21</f>
        <v>0</v>
      </c>
      <c r="Z21">
        <f>X22</f>
        <v>139.49</v>
      </c>
      <c r="AA21" t="str">
        <f>D15</f>
        <v>Gymnastický klub Vítkovice, z.s. B</v>
      </c>
      <c r="AB21">
        <v>7</v>
      </c>
    </row>
    <row r="22" spans="1:28" x14ac:dyDescent="0.25">
      <c r="A22" s="5"/>
      <c r="B22" s="5"/>
      <c r="C22" s="5"/>
      <c r="D22" s="5" t="s">
        <v>28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36.450000000000003</v>
      </c>
      <c r="L22" s="5"/>
      <c r="M22" s="5"/>
      <c r="N22" s="5">
        <v>0</v>
      </c>
      <c r="O22" s="5">
        <f>LARGE(O16:O21,3)+LARGE(O16:O21,2)+LARGE(O16:O21,1)-N22</f>
        <v>31.849999999999998</v>
      </c>
      <c r="P22" s="5"/>
      <c r="Q22" s="5"/>
      <c r="R22" s="5">
        <v>0</v>
      </c>
      <c r="S22" s="5">
        <f>LARGE(S16:S21,3)+LARGE(S16:S21,2)+LARGE(S16:S21,1)-R22</f>
        <v>35.64</v>
      </c>
      <c r="T22" s="5"/>
      <c r="U22" s="5"/>
      <c r="V22" s="5">
        <v>0</v>
      </c>
      <c r="W22" s="5">
        <f>LARGE(W16:W21,3)+LARGE(W16:W21,2)+LARGE(W16:W21,1)-V22</f>
        <v>35.550000000000004</v>
      </c>
      <c r="X22" s="5">
        <f>K22+O22+S22+W22</f>
        <v>139.49</v>
      </c>
      <c r="Z22">
        <f>X22</f>
        <v>139.49</v>
      </c>
      <c r="AA22" t="str">
        <f>D15</f>
        <v>Gymnastický klub Vítkovice, z.s. B</v>
      </c>
      <c r="AB22">
        <v>8</v>
      </c>
    </row>
    <row r="23" spans="1:28" x14ac:dyDescent="0.25">
      <c r="A23" s="3"/>
      <c r="B23" s="3">
        <v>5139</v>
      </c>
      <c r="C23" s="3">
        <v>7791</v>
      </c>
      <c r="D23" s="3" t="s">
        <v>23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>
        <f>X30</f>
        <v>129.93</v>
      </c>
      <c r="AA23" t="str">
        <f>D23</f>
        <v>Gymnastický klub Vítkovice, z.s.</v>
      </c>
      <c r="AB23">
        <v>1</v>
      </c>
    </row>
    <row r="24" spans="1:28" x14ac:dyDescent="0.25">
      <c r="A24" s="9" t="s">
        <v>197</v>
      </c>
      <c r="B24">
        <v>237556</v>
      </c>
      <c r="C24">
        <v>7791</v>
      </c>
      <c r="D24" t="s">
        <v>167</v>
      </c>
      <c r="E24">
        <v>2015</v>
      </c>
      <c r="F24" t="s">
        <v>25</v>
      </c>
      <c r="G24" t="s">
        <v>98</v>
      </c>
      <c r="H24" s="4">
        <f>'V. liga Šelong'!H7</f>
        <v>3</v>
      </c>
      <c r="I24" s="4">
        <f>'V. liga Šelong'!I7</f>
        <v>8.3000000000000007</v>
      </c>
      <c r="J24" s="4">
        <f>'V. liga Šelong'!J7</f>
        <v>0</v>
      </c>
      <c r="K24" s="6">
        <f>'V. liga Šelong'!K7</f>
        <v>11.3</v>
      </c>
      <c r="L24" s="4">
        <f>'V. liga Šelong'!L7</f>
        <v>1.1000000000000001</v>
      </c>
      <c r="M24" s="4">
        <f>'V. liga Šelong'!M7</f>
        <v>7.84</v>
      </c>
      <c r="N24" s="4">
        <f>'V. liga Šelong'!N7</f>
        <v>0</v>
      </c>
      <c r="O24" s="6">
        <f>'V. liga Šelong'!O7</f>
        <v>8.94</v>
      </c>
      <c r="P24" s="4">
        <f>'V. liga Šelong'!P7</f>
        <v>2.9</v>
      </c>
      <c r="Q24" s="4">
        <f>'V. liga Šelong'!Q7</f>
        <v>7.7</v>
      </c>
      <c r="R24" s="4">
        <f>'V. liga Šelong'!R7</f>
        <v>0</v>
      </c>
      <c r="S24" s="6">
        <f>'V. liga Šelong'!S7</f>
        <v>10.6</v>
      </c>
      <c r="T24" s="4">
        <f>'V. liga Šelong'!T7</f>
        <v>2.8</v>
      </c>
      <c r="U24" s="4">
        <f>'V. liga Šelong'!U7</f>
        <v>8.35</v>
      </c>
      <c r="V24" s="4">
        <f>'V. liga Šelong'!V7</f>
        <v>0</v>
      </c>
      <c r="W24" s="6">
        <f>'V. liga Šelong'!W7</f>
        <v>11.149999999999999</v>
      </c>
      <c r="X24" s="6">
        <f>'V. liga Šelong'!X7</f>
        <v>41.99</v>
      </c>
      <c r="Z24">
        <f>X30</f>
        <v>129.93</v>
      </c>
      <c r="AA24" t="str">
        <f>D23</f>
        <v>Gymnastický klub Vítkovice, z.s.</v>
      </c>
      <c r="AB24">
        <v>2</v>
      </c>
    </row>
    <row r="25" spans="1:28" x14ac:dyDescent="0.25">
      <c r="A25" s="9"/>
      <c r="B25">
        <v>350262</v>
      </c>
      <c r="C25">
        <v>7791</v>
      </c>
      <c r="D25" t="s">
        <v>168</v>
      </c>
      <c r="E25">
        <v>2013</v>
      </c>
      <c r="F25" t="s">
        <v>25</v>
      </c>
      <c r="G25" t="s">
        <v>39</v>
      </c>
      <c r="H25" s="4">
        <f>'V. liga Šelong'!H8</f>
        <v>3</v>
      </c>
      <c r="I25" s="4">
        <f>'V. liga Šelong'!I8</f>
        <v>8.84</v>
      </c>
      <c r="J25" s="4">
        <f>'V. liga Šelong'!J8</f>
        <v>0</v>
      </c>
      <c r="K25" s="6">
        <f>'V. liga Šelong'!K8</f>
        <v>11.84</v>
      </c>
      <c r="L25" s="4">
        <f>'V. liga Šelong'!L8</f>
        <v>1.1000000000000001</v>
      </c>
      <c r="M25" s="4">
        <f>'V. liga Šelong'!M8</f>
        <v>8.3699999999999992</v>
      </c>
      <c r="N25" s="4">
        <f>'V. liga Šelong'!N8</f>
        <v>0</v>
      </c>
      <c r="O25" s="6">
        <f>'V. liga Šelong'!O8</f>
        <v>9.4699999999999989</v>
      </c>
      <c r="P25" s="4">
        <f>'V. liga Šelong'!P8</f>
        <v>2.2000000000000002</v>
      </c>
      <c r="Q25" s="4">
        <f>'V. liga Šelong'!Q8</f>
        <v>7.86</v>
      </c>
      <c r="R25" s="4">
        <f>'V. liga Šelong'!R8</f>
        <v>0</v>
      </c>
      <c r="S25" s="6">
        <f>'V. liga Šelong'!S8</f>
        <v>10.06</v>
      </c>
      <c r="T25" s="4">
        <f>'V. liga Šelong'!T8</f>
        <v>2.7</v>
      </c>
      <c r="U25" s="4">
        <f>'V. liga Šelong'!U8</f>
        <v>8.3000000000000007</v>
      </c>
      <c r="V25" s="4">
        <f>'V. liga Šelong'!V8</f>
        <v>0</v>
      </c>
      <c r="W25" s="6">
        <f>'V. liga Šelong'!W8</f>
        <v>11</v>
      </c>
      <c r="X25" s="6">
        <f>'V. liga Šelong'!X8</f>
        <v>42.37</v>
      </c>
      <c r="Z25">
        <f>X30</f>
        <v>129.93</v>
      </c>
      <c r="AA25" t="str">
        <f>D23</f>
        <v>Gymnastický klub Vítkovice, z.s.</v>
      </c>
      <c r="AB25">
        <v>3</v>
      </c>
    </row>
    <row r="26" spans="1:28" x14ac:dyDescent="0.25">
      <c r="A26" s="9"/>
      <c r="B26">
        <v>631648</v>
      </c>
      <c r="C26">
        <v>7791</v>
      </c>
      <c r="D26" t="s">
        <v>169</v>
      </c>
      <c r="E26">
        <v>2015</v>
      </c>
      <c r="F26" t="s">
        <v>25</v>
      </c>
      <c r="G26" t="s">
        <v>98</v>
      </c>
      <c r="H26" s="4">
        <f>'V. liga Šelong'!H9</f>
        <v>3</v>
      </c>
      <c r="I26" s="4">
        <f>'V. liga Šelong'!I9</f>
        <v>8.57</v>
      </c>
      <c r="J26" s="4">
        <f>'V. liga Šelong'!J9</f>
        <v>0</v>
      </c>
      <c r="K26" s="6">
        <f>'V. liga Šelong'!K9</f>
        <v>11.57</v>
      </c>
      <c r="L26" s="4">
        <f>'V. liga Šelong'!L9</f>
        <v>1.6</v>
      </c>
      <c r="M26" s="4">
        <f>'V. liga Šelong'!M9</f>
        <v>9.0399999999999991</v>
      </c>
      <c r="N26" s="4">
        <f>'V. liga Šelong'!N9</f>
        <v>0</v>
      </c>
      <c r="O26" s="6">
        <f>'V. liga Šelong'!O9</f>
        <v>10.639999999999999</v>
      </c>
      <c r="P26" s="4">
        <f>'V. liga Šelong'!P9</f>
        <v>3</v>
      </c>
      <c r="Q26" s="4">
        <f>'V. liga Šelong'!Q9</f>
        <v>8.66</v>
      </c>
      <c r="R26" s="4">
        <f>'V. liga Šelong'!R9</f>
        <v>0</v>
      </c>
      <c r="S26" s="6">
        <f>'V. liga Šelong'!S9</f>
        <v>11.66</v>
      </c>
      <c r="T26" s="4">
        <f>'V. liga Šelong'!T9</f>
        <v>2.8</v>
      </c>
      <c r="U26" s="4">
        <f>'V. liga Šelong'!U9</f>
        <v>8.9</v>
      </c>
      <c r="V26" s="4">
        <f>'V. liga Šelong'!V9</f>
        <v>0</v>
      </c>
      <c r="W26" s="6">
        <f>'V. liga Šelong'!W9</f>
        <v>11.7</v>
      </c>
      <c r="X26" s="6">
        <f>'V. liga Šelong'!X9</f>
        <v>45.570000000000007</v>
      </c>
      <c r="Z26">
        <f>X30</f>
        <v>129.93</v>
      </c>
      <c r="AA26" t="str">
        <f>D23</f>
        <v>Gymnastický klub Vítkovice, z.s.</v>
      </c>
      <c r="AB26">
        <v>4</v>
      </c>
    </row>
    <row r="27" spans="1:28" x14ac:dyDescent="0.25">
      <c r="B27">
        <v>0</v>
      </c>
      <c r="C27">
        <v>0</v>
      </c>
      <c r="H27" s="4">
        <v>0</v>
      </c>
      <c r="I27" s="4">
        <v>0</v>
      </c>
      <c r="J27" s="4">
        <v>0</v>
      </c>
      <c r="K27" s="6">
        <f>H27+I27-J27</f>
        <v>0</v>
      </c>
      <c r="L27" s="4">
        <v>0</v>
      </c>
      <c r="M27" s="4">
        <v>0</v>
      </c>
      <c r="N27" s="4">
        <v>0</v>
      </c>
      <c r="O27" s="5">
        <f>L27+M27-N27</f>
        <v>0</v>
      </c>
      <c r="P27" s="4">
        <v>0</v>
      </c>
      <c r="Q27" s="4">
        <v>0</v>
      </c>
      <c r="R27" s="4">
        <v>0</v>
      </c>
      <c r="S27" s="5">
        <f>P27+Q27-R27</f>
        <v>0</v>
      </c>
      <c r="T27" s="4">
        <v>0</v>
      </c>
      <c r="U27" s="4">
        <v>0</v>
      </c>
      <c r="V27" s="4">
        <v>0</v>
      </c>
      <c r="W27" s="5">
        <f>T27+U27-V27</f>
        <v>0</v>
      </c>
      <c r="X27" s="5">
        <f>K27+O27+S27+W27</f>
        <v>0</v>
      </c>
      <c r="Z27">
        <f>X30</f>
        <v>129.93</v>
      </c>
      <c r="AA27" t="str">
        <f>D23</f>
        <v>Gymnastický klub Vítkovice, z.s.</v>
      </c>
      <c r="AB27">
        <v>5</v>
      </c>
    </row>
    <row r="28" spans="1:28" x14ac:dyDescent="0.25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>H28+I28-J28</f>
        <v>0</v>
      </c>
      <c r="L28" s="4">
        <v>0</v>
      </c>
      <c r="M28" s="4">
        <v>0</v>
      </c>
      <c r="N28" s="4">
        <v>0</v>
      </c>
      <c r="O28" s="5">
        <f>L28+M28-N28</f>
        <v>0</v>
      </c>
      <c r="P28" s="4">
        <v>0</v>
      </c>
      <c r="Q28" s="4">
        <v>0</v>
      </c>
      <c r="R28" s="4">
        <v>0</v>
      </c>
      <c r="S28" s="5">
        <f>P28+Q28-R28</f>
        <v>0</v>
      </c>
      <c r="T28" s="4">
        <v>0</v>
      </c>
      <c r="U28" s="4">
        <v>0</v>
      </c>
      <c r="V28" s="4">
        <v>0</v>
      </c>
      <c r="W28" s="5">
        <f>T28+U28-V28</f>
        <v>0</v>
      </c>
      <c r="X28" s="5">
        <f>K28+O28+S28+W28</f>
        <v>0</v>
      </c>
      <c r="Z28">
        <f>X30</f>
        <v>129.93</v>
      </c>
      <c r="AA28" t="str">
        <f>D23</f>
        <v>Gymnastický klub Vítkovice, z.s.</v>
      </c>
      <c r="AB28">
        <v>6</v>
      </c>
    </row>
    <row r="29" spans="1:28" x14ac:dyDescent="0.25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>H29+I29-J29</f>
        <v>0</v>
      </c>
      <c r="L29" s="4">
        <v>0</v>
      </c>
      <c r="M29" s="4">
        <v>0</v>
      </c>
      <c r="N29" s="4">
        <v>0</v>
      </c>
      <c r="O29" s="5">
        <f>L29+M29-N29</f>
        <v>0</v>
      </c>
      <c r="P29" s="4">
        <v>0</v>
      </c>
      <c r="Q29" s="4">
        <v>0</v>
      </c>
      <c r="R29" s="4">
        <v>0</v>
      </c>
      <c r="S29" s="5">
        <f>P29+Q29-R29</f>
        <v>0</v>
      </c>
      <c r="T29" s="4">
        <v>0</v>
      </c>
      <c r="U29" s="4">
        <v>0</v>
      </c>
      <c r="V29" s="4">
        <v>0</v>
      </c>
      <c r="W29" s="5">
        <f>T29+U29-V29</f>
        <v>0</v>
      </c>
      <c r="X29" s="5">
        <f>K29+O29+S29+W29</f>
        <v>0</v>
      </c>
      <c r="Z29">
        <f>X30</f>
        <v>129.93</v>
      </c>
      <c r="AA29" t="str">
        <f>D23</f>
        <v>Gymnastický klub Vítkovice, z.s.</v>
      </c>
      <c r="AB29">
        <v>7</v>
      </c>
    </row>
    <row r="30" spans="1:28" x14ac:dyDescent="0.25">
      <c r="A30" s="5"/>
      <c r="B30" s="5"/>
      <c r="C30" s="5"/>
      <c r="D30" s="5" t="s">
        <v>28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34.71</v>
      </c>
      <c r="L30" s="5"/>
      <c r="M30" s="5"/>
      <c r="N30" s="5">
        <v>0</v>
      </c>
      <c r="O30" s="5">
        <f>LARGE(O24:O29,3)+LARGE(O24:O29,2)+LARGE(O24:O29,1)-N30</f>
        <v>29.049999999999997</v>
      </c>
      <c r="P30" s="5"/>
      <c r="Q30" s="5"/>
      <c r="R30" s="5">
        <v>0</v>
      </c>
      <c r="S30" s="5">
        <f>LARGE(S24:S29,3)+LARGE(S24:S29,2)+LARGE(S24:S29,1)-R30</f>
        <v>32.32</v>
      </c>
      <c r="T30" s="5"/>
      <c r="U30" s="5"/>
      <c r="V30" s="5">
        <v>0</v>
      </c>
      <c r="W30" s="5">
        <f>LARGE(W24:W29,3)+LARGE(W24:W29,2)+LARGE(W24:W29,1)-V30</f>
        <v>33.849999999999994</v>
      </c>
      <c r="X30" s="5">
        <f>K30+O30+S30+W30</f>
        <v>129.93</v>
      </c>
      <c r="Z30">
        <f>X30</f>
        <v>129.93</v>
      </c>
      <c r="AA30" t="str">
        <f>D23</f>
        <v>Gymnastický klub Vítkovice, z.s.</v>
      </c>
      <c r="AB30">
        <v>8</v>
      </c>
    </row>
    <row r="32" spans="1:28" x14ac:dyDescent="0.25">
      <c r="D32" s="17" t="s">
        <v>236</v>
      </c>
    </row>
    <row r="33" spans="4:20" ht="15.75" x14ac:dyDescent="0.25">
      <c r="D33" s="17" t="s">
        <v>239</v>
      </c>
      <c r="E33" t="s">
        <v>245</v>
      </c>
      <c r="N33" s="11" t="s">
        <v>244</v>
      </c>
      <c r="O33" s="11"/>
      <c r="R33" s="13"/>
      <c r="T33" s="14" t="s">
        <v>209</v>
      </c>
    </row>
    <row r="34" spans="4:20" ht="15.75" x14ac:dyDescent="0.25">
      <c r="D34" s="17" t="s">
        <v>240</v>
      </c>
      <c r="E34" t="s">
        <v>237</v>
      </c>
      <c r="N34" s="12" t="s">
        <v>250</v>
      </c>
      <c r="R34" s="13"/>
      <c r="T34" s="13" t="s">
        <v>210</v>
      </c>
    </row>
    <row r="35" spans="4:20" x14ac:dyDescent="0.25">
      <c r="D35" s="17" t="s">
        <v>241</v>
      </c>
      <c r="E35" t="s">
        <v>246</v>
      </c>
    </row>
    <row r="36" spans="4:20" x14ac:dyDescent="0.25">
      <c r="D36" s="17" t="s">
        <v>242</v>
      </c>
      <c r="E36" t="s">
        <v>238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D7:Z30">
    <sortCondition descending="1" ref="Z30"/>
  </sortState>
  <mergeCells count="3">
    <mergeCell ref="A8:A10"/>
    <mergeCell ref="A16:A18"/>
    <mergeCell ref="A24:A26"/>
  </mergeCells>
  <pageMargins left="0.11811023622047245" right="0.11811023622047245" top="0.15748031496062992" bottom="0.15748031496062992" header="0" footer="0"/>
  <pageSetup paperSize="9" scale="84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6"/>
  <sheetViews>
    <sheetView workbookViewId="0">
      <selection activeCell="A6" sqref="A6"/>
    </sheetView>
  </sheetViews>
  <sheetFormatPr defaultRowHeight="15" x14ac:dyDescent="0.25"/>
  <cols>
    <col min="1" max="4" width="30" customWidth="1"/>
  </cols>
  <sheetData>
    <row r="1" spans="1:4" ht="18.75" x14ac:dyDescent="0.3">
      <c r="A1" s="1" t="s">
        <v>0</v>
      </c>
    </row>
    <row r="2" spans="1:4" ht="18.75" x14ac:dyDescent="0.3">
      <c r="A2" s="1" t="s">
        <v>1</v>
      </c>
    </row>
    <row r="3" spans="1:4" ht="18.75" x14ac:dyDescent="0.3">
      <c r="A3" s="1"/>
    </row>
    <row r="6" spans="1:4" x14ac:dyDescent="0.25">
      <c r="A6" s="2" t="s">
        <v>6</v>
      </c>
      <c r="B6" s="2" t="s">
        <v>177</v>
      </c>
      <c r="C6" s="2" t="s">
        <v>178</v>
      </c>
      <c r="D6" s="2" t="s">
        <v>179</v>
      </c>
    </row>
    <row r="7" spans="1:4" x14ac:dyDescent="0.25">
      <c r="A7" t="s">
        <v>180</v>
      </c>
      <c r="B7" t="s">
        <v>181</v>
      </c>
      <c r="C7" t="s">
        <v>25</v>
      </c>
    </row>
    <row r="8" spans="1:4" x14ac:dyDescent="0.25">
      <c r="A8" t="s">
        <v>182</v>
      </c>
      <c r="B8" t="s">
        <v>181</v>
      </c>
      <c r="C8" t="s">
        <v>25</v>
      </c>
    </row>
    <row r="9" spans="1:4" x14ac:dyDescent="0.25">
      <c r="A9" t="s">
        <v>183</v>
      </c>
      <c r="B9" t="s">
        <v>184</v>
      </c>
      <c r="C9" t="s">
        <v>25</v>
      </c>
    </row>
    <row r="10" spans="1:4" x14ac:dyDescent="0.25">
      <c r="A10" t="s">
        <v>185</v>
      </c>
      <c r="B10" t="s">
        <v>184</v>
      </c>
      <c r="C10" t="s">
        <v>25</v>
      </c>
    </row>
    <row r="11" spans="1:4" x14ac:dyDescent="0.25">
      <c r="A11" t="s">
        <v>186</v>
      </c>
      <c r="B11" t="s">
        <v>184</v>
      </c>
      <c r="C11" t="s">
        <v>25</v>
      </c>
    </row>
    <row r="12" spans="1:4" x14ac:dyDescent="0.25">
      <c r="A12" t="s">
        <v>187</v>
      </c>
      <c r="C12" t="s">
        <v>66</v>
      </c>
    </row>
    <row r="13" spans="1:4" x14ac:dyDescent="0.25">
      <c r="A13" t="s">
        <v>188</v>
      </c>
      <c r="B13" t="s">
        <v>189</v>
      </c>
      <c r="C13" t="s">
        <v>79</v>
      </c>
    </row>
    <row r="14" spans="1:4" x14ac:dyDescent="0.25">
      <c r="A14" t="s">
        <v>190</v>
      </c>
      <c r="B14" t="s">
        <v>191</v>
      </c>
      <c r="C14" t="s">
        <v>44</v>
      </c>
    </row>
    <row r="15" spans="1:4" x14ac:dyDescent="0.25">
      <c r="A15" t="s">
        <v>192</v>
      </c>
      <c r="C15" t="s">
        <v>51</v>
      </c>
    </row>
    <row r="16" spans="1:4" x14ac:dyDescent="0.25">
      <c r="A16" t="s">
        <v>193</v>
      </c>
      <c r="C16" t="s">
        <v>51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178</v>
      </c>
      <c r="B6" s="2" t="s">
        <v>177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6"/>
  <sheetViews>
    <sheetView view="pageLayout" topLeftCell="A16" zoomScaleNormal="85" workbookViewId="0">
      <selection activeCell="I11" sqref="I11"/>
    </sheetView>
  </sheetViews>
  <sheetFormatPr defaultRowHeight="15" x14ac:dyDescent="0.25"/>
  <cols>
    <col min="1" max="1" width="6.7109375" bestFit="1" customWidth="1"/>
    <col min="2" max="2" width="15.42578125" hidden="1" customWidth="1"/>
    <col min="3" max="3" width="10" hidden="1" customWidth="1"/>
    <col min="4" max="4" width="19.5703125" customWidth="1"/>
    <col min="5" max="5" width="6.42578125" bestFit="1" customWidth="1"/>
    <col min="6" max="6" width="25" customWidth="1"/>
    <col min="7" max="7" width="19.5703125" hidden="1" customWidth="1"/>
    <col min="8" max="8" width="5.5703125" bestFit="1" customWidth="1"/>
    <col min="9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7.42578125" bestFit="1" customWidth="1"/>
    <col min="25" max="25" width="30" hidden="1" customWidth="1"/>
    <col min="26" max="26" width="9.140625" customWidth="1"/>
  </cols>
  <sheetData>
    <row r="1" spans="1:25" ht="18.75" x14ac:dyDescent="0.3">
      <c r="D1" s="1" t="s">
        <v>194</v>
      </c>
    </row>
    <row r="2" spans="1:25" ht="18.75" x14ac:dyDescent="0.3">
      <c r="D2" s="1" t="s">
        <v>1</v>
      </c>
    </row>
    <row r="3" spans="1:25" ht="18.75" x14ac:dyDescent="0.3">
      <c r="D3" s="1" t="s">
        <v>2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A7" s="7">
        <v>1</v>
      </c>
      <c r="B7">
        <v>617915</v>
      </c>
      <c r="C7">
        <v>7791</v>
      </c>
      <c r="D7" t="s">
        <v>35</v>
      </c>
      <c r="E7">
        <v>2016</v>
      </c>
      <c r="F7" t="s">
        <v>25</v>
      </c>
      <c r="G7" t="s">
        <v>36</v>
      </c>
      <c r="H7" s="4">
        <v>2</v>
      </c>
      <c r="I7" s="4">
        <v>9.1999999999999993</v>
      </c>
      <c r="J7" s="4">
        <v>0</v>
      </c>
      <c r="K7" s="5">
        <f>H7+I7-J7</f>
        <v>11.2</v>
      </c>
      <c r="L7" s="4">
        <v>0</v>
      </c>
      <c r="M7" s="4">
        <v>0</v>
      </c>
      <c r="N7" s="4">
        <v>0</v>
      </c>
      <c r="O7" s="5">
        <f>L7+M7-N7</f>
        <v>0</v>
      </c>
      <c r="P7" s="4">
        <v>2.5</v>
      </c>
      <c r="Q7" s="4">
        <v>7.7</v>
      </c>
      <c r="R7" s="4">
        <v>0</v>
      </c>
      <c r="S7" s="5">
        <f>P7+Q7-R7</f>
        <v>10.199999999999999</v>
      </c>
      <c r="T7" s="4">
        <v>2.5</v>
      </c>
      <c r="U7" s="4">
        <v>9.4</v>
      </c>
      <c r="V7" s="4">
        <v>0</v>
      </c>
      <c r="W7" s="5">
        <f>T7+U7-V7</f>
        <v>11.9</v>
      </c>
      <c r="X7" s="5">
        <f>K7+O7+S7+W7</f>
        <v>33.299999999999997</v>
      </c>
    </row>
    <row r="8" spans="1:25" x14ac:dyDescent="0.25">
      <c r="A8" s="7">
        <v>2</v>
      </c>
      <c r="B8">
        <v>340069</v>
      </c>
      <c r="C8">
        <v>7791</v>
      </c>
      <c r="D8" t="s">
        <v>27</v>
      </c>
      <c r="E8">
        <v>2015</v>
      </c>
      <c r="F8" t="s">
        <v>25</v>
      </c>
      <c r="G8" t="s">
        <v>26</v>
      </c>
      <c r="H8" s="4">
        <v>2</v>
      </c>
      <c r="I8" s="4">
        <v>8.8000000000000007</v>
      </c>
      <c r="J8" s="4">
        <v>0</v>
      </c>
      <c r="K8" s="5">
        <f>H8+I8-J8</f>
        <v>10.8</v>
      </c>
      <c r="L8" s="4">
        <v>0</v>
      </c>
      <c r="M8" s="4">
        <v>0</v>
      </c>
      <c r="N8" s="4">
        <v>0</v>
      </c>
      <c r="O8" s="5">
        <f>L8+M8-N8</f>
        <v>0</v>
      </c>
      <c r="P8" s="4">
        <v>2.5</v>
      </c>
      <c r="Q8" s="4">
        <v>8.1999999999999993</v>
      </c>
      <c r="R8" s="4">
        <v>0</v>
      </c>
      <c r="S8" s="5">
        <f>P8+Q8-R8</f>
        <v>10.7</v>
      </c>
      <c r="T8" s="4">
        <v>2.5</v>
      </c>
      <c r="U8" s="4">
        <v>8.6</v>
      </c>
      <c r="V8" s="4">
        <v>0</v>
      </c>
      <c r="W8" s="5">
        <f>T8+U8-V8</f>
        <v>11.1</v>
      </c>
      <c r="X8" s="5">
        <f>K8+O8+S8+W8</f>
        <v>32.6</v>
      </c>
    </row>
    <row r="9" spans="1:25" x14ac:dyDescent="0.25">
      <c r="A9" s="7">
        <v>3</v>
      </c>
      <c r="B9">
        <v>543497</v>
      </c>
      <c r="C9">
        <v>7791</v>
      </c>
      <c r="D9" t="s">
        <v>43</v>
      </c>
      <c r="E9">
        <v>2015</v>
      </c>
      <c r="F9" t="s">
        <v>44</v>
      </c>
      <c r="G9" t="s">
        <v>45</v>
      </c>
      <c r="H9" s="4">
        <v>2</v>
      </c>
      <c r="I9" s="4">
        <v>9.1999999999999993</v>
      </c>
      <c r="J9" s="4">
        <v>0</v>
      </c>
      <c r="K9" s="5">
        <f>H9+I9-J9</f>
        <v>11.2</v>
      </c>
      <c r="L9" s="4">
        <v>0</v>
      </c>
      <c r="M9" s="4">
        <v>0</v>
      </c>
      <c r="N9" s="4">
        <v>0</v>
      </c>
      <c r="O9" s="5">
        <f>L9+M9-N9</f>
        <v>0</v>
      </c>
      <c r="P9" s="4">
        <v>2.5</v>
      </c>
      <c r="Q9" s="4">
        <v>7.35</v>
      </c>
      <c r="R9" s="4">
        <v>0</v>
      </c>
      <c r="S9" s="5">
        <f>P9+Q9-R9</f>
        <v>9.85</v>
      </c>
      <c r="T9" s="4">
        <v>2.5</v>
      </c>
      <c r="U9" s="4">
        <v>8.75</v>
      </c>
      <c r="V9" s="4">
        <v>0</v>
      </c>
      <c r="W9" s="5">
        <f>T9+U9-V9</f>
        <v>11.25</v>
      </c>
      <c r="X9" s="5">
        <f>K9+O9+S9+W9</f>
        <v>32.299999999999997</v>
      </c>
    </row>
    <row r="10" spans="1:25" x14ac:dyDescent="0.25">
      <c r="A10" s="7">
        <v>4</v>
      </c>
      <c r="B10">
        <v>939132</v>
      </c>
      <c r="C10">
        <v>7791</v>
      </c>
      <c r="D10" t="s">
        <v>41</v>
      </c>
      <c r="E10">
        <v>2015</v>
      </c>
      <c r="F10" t="s">
        <v>25</v>
      </c>
      <c r="G10" t="s">
        <v>39</v>
      </c>
      <c r="H10" s="4">
        <v>2</v>
      </c>
      <c r="I10" s="4">
        <v>9.4</v>
      </c>
      <c r="J10" s="4">
        <v>0</v>
      </c>
      <c r="K10" s="5">
        <f>H10+I10-J10</f>
        <v>11.4</v>
      </c>
      <c r="L10" s="4">
        <v>0</v>
      </c>
      <c r="M10" s="4">
        <v>0</v>
      </c>
      <c r="N10" s="4">
        <v>0</v>
      </c>
      <c r="O10" s="5">
        <f>L10+M10-N10</f>
        <v>0</v>
      </c>
      <c r="P10" s="4">
        <v>2</v>
      </c>
      <c r="Q10" s="4">
        <v>7.45</v>
      </c>
      <c r="R10" s="4">
        <v>0</v>
      </c>
      <c r="S10" s="5">
        <f>P10+Q10-R10</f>
        <v>9.4499999999999993</v>
      </c>
      <c r="T10" s="4">
        <v>2.5</v>
      </c>
      <c r="U10" s="4">
        <v>8.5</v>
      </c>
      <c r="V10" s="4">
        <v>0</v>
      </c>
      <c r="W10" s="5">
        <f>T10+U10-V10</f>
        <v>11</v>
      </c>
      <c r="X10" s="5">
        <f>K10+O10+S10+W10</f>
        <v>31.85</v>
      </c>
    </row>
    <row r="11" spans="1:25" x14ac:dyDescent="0.25">
      <c r="A11" s="7">
        <v>5</v>
      </c>
      <c r="B11">
        <v>431432</v>
      </c>
      <c r="C11">
        <v>7791</v>
      </c>
      <c r="D11" t="s">
        <v>38</v>
      </c>
      <c r="E11">
        <v>2015</v>
      </c>
      <c r="F11" t="s">
        <v>25</v>
      </c>
      <c r="G11" t="s">
        <v>39</v>
      </c>
      <c r="H11" s="4">
        <v>2</v>
      </c>
      <c r="I11" s="4">
        <v>8.9499999999999993</v>
      </c>
      <c r="J11" s="4">
        <v>0</v>
      </c>
      <c r="K11" s="5">
        <f>H11+I11-J11</f>
        <v>10.95</v>
      </c>
      <c r="L11" s="4">
        <v>0</v>
      </c>
      <c r="M11" s="4">
        <v>0</v>
      </c>
      <c r="N11" s="4">
        <v>0</v>
      </c>
      <c r="O11" s="5">
        <f>L11+M11-N11</f>
        <v>0</v>
      </c>
      <c r="P11" s="4">
        <v>2</v>
      </c>
      <c r="Q11" s="4">
        <v>7.7</v>
      </c>
      <c r="R11" s="4">
        <v>0</v>
      </c>
      <c r="S11" s="5">
        <f>P11+Q11-R11</f>
        <v>9.6999999999999993</v>
      </c>
      <c r="T11" s="4">
        <v>2.5</v>
      </c>
      <c r="U11" s="4">
        <v>8.4</v>
      </c>
      <c r="V11" s="4">
        <v>0</v>
      </c>
      <c r="W11" s="5">
        <f>T11+U11-V11</f>
        <v>10.9</v>
      </c>
      <c r="X11" s="5">
        <f>K11+O11+S11+W11</f>
        <v>31.549999999999997</v>
      </c>
    </row>
    <row r="12" spans="1:25" x14ac:dyDescent="0.25">
      <c r="A12" s="7">
        <v>6</v>
      </c>
      <c r="B12">
        <v>952981</v>
      </c>
      <c r="C12">
        <v>7791</v>
      </c>
      <c r="D12" t="s">
        <v>30</v>
      </c>
      <c r="E12">
        <v>2015</v>
      </c>
      <c r="F12" t="s">
        <v>25</v>
      </c>
      <c r="G12" t="s">
        <v>26</v>
      </c>
      <c r="H12" s="4">
        <v>2</v>
      </c>
      <c r="I12" s="4">
        <v>8.65</v>
      </c>
      <c r="J12" s="4">
        <v>0</v>
      </c>
      <c r="K12" s="5">
        <f>H12+I12-J12</f>
        <v>10.65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2.5</v>
      </c>
      <c r="Q12" s="4">
        <v>7</v>
      </c>
      <c r="R12" s="4">
        <v>0</v>
      </c>
      <c r="S12" s="5">
        <f>P12+Q12-R12</f>
        <v>9.5</v>
      </c>
      <c r="T12" s="4">
        <v>2.5</v>
      </c>
      <c r="U12" s="4">
        <v>8.5</v>
      </c>
      <c r="V12" s="4">
        <v>0</v>
      </c>
      <c r="W12" s="5">
        <f>T12+U12-V12</f>
        <v>11</v>
      </c>
      <c r="X12" s="5">
        <f>K12+O12+S12+W12</f>
        <v>31.15</v>
      </c>
    </row>
    <row r="13" spans="1:25" x14ac:dyDescent="0.25">
      <c r="A13" s="7">
        <v>7</v>
      </c>
      <c r="B13">
        <v>258182</v>
      </c>
      <c r="C13">
        <v>7791</v>
      </c>
      <c r="D13" t="s">
        <v>47</v>
      </c>
      <c r="E13">
        <v>2015</v>
      </c>
      <c r="F13" t="s">
        <v>44</v>
      </c>
      <c r="G13" t="s">
        <v>45</v>
      </c>
      <c r="H13" s="4">
        <v>2</v>
      </c>
      <c r="I13" s="4">
        <v>9.1</v>
      </c>
      <c r="J13" s="4">
        <v>0</v>
      </c>
      <c r="K13" s="5">
        <f>H13+I13-J13</f>
        <v>11.1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2</v>
      </c>
      <c r="Q13" s="4">
        <v>7.25</v>
      </c>
      <c r="R13" s="4">
        <v>0</v>
      </c>
      <c r="S13" s="5">
        <f>P13+Q13-R13</f>
        <v>9.25</v>
      </c>
      <c r="T13" s="4">
        <v>2.5</v>
      </c>
      <c r="U13" s="4">
        <v>8.15</v>
      </c>
      <c r="V13" s="4">
        <v>0</v>
      </c>
      <c r="W13" s="5">
        <f>T13+U13-V13</f>
        <v>10.65</v>
      </c>
      <c r="X13" s="5">
        <f>K13+O13+S13+W13</f>
        <v>31</v>
      </c>
    </row>
    <row r="14" spans="1:25" x14ac:dyDescent="0.25">
      <c r="A14" s="7">
        <v>8</v>
      </c>
      <c r="B14">
        <v>477675</v>
      </c>
      <c r="C14">
        <v>7791</v>
      </c>
      <c r="D14" t="s">
        <v>46</v>
      </c>
      <c r="E14">
        <v>2015</v>
      </c>
      <c r="F14" t="s">
        <v>44</v>
      </c>
      <c r="G14" t="s">
        <v>45</v>
      </c>
      <c r="H14" s="4">
        <v>2</v>
      </c>
      <c r="I14" s="4">
        <v>8.25</v>
      </c>
      <c r="J14" s="4">
        <v>0</v>
      </c>
      <c r="K14" s="5">
        <f>H14+I14-J14</f>
        <v>10.25</v>
      </c>
      <c r="L14" s="4">
        <v>0</v>
      </c>
      <c r="M14" s="4">
        <v>0</v>
      </c>
      <c r="N14" s="4">
        <v>0</v>
      </c>
      <c r="O14" s="5">
        <f>L14+M14-N14</f>
        <v>0</v>
      </c>
      <c r="P14" s="4">
        <v>2</v>
      </c>
      <c r="Q14" s="4">
        <v>7.25</v>
      </c>
      <c r="R14" s="4">
        <v>0</v>
      </c>
      <c r="S14" s="5">
        <f>P14+Q14-R14</f>
        <v>9.25</v>
      </c>
      <c r="T14" s="4">
        <v>2.5</v>
      </c>
      <c r="U14" s="4">
        <v>8.1999999999999993</v>
      </c>
      <c r="V14" s="4">
        <v>0</v>
      </c>
      <c r="W14" s="5">
        <f>T14+U14-V14</f>
        <v>10.7</v>
      </c>
      <c r="X14" s="5">
        <f>K14+O14+S14+W14</f>
        <v>30.2</v>
      </c>
    </row>
    <row r="15" spans="1:25" x14ac:dyDescent="0.25">
      <c r="A15" s="7">
        <v>9</v>
      </c>
      <c r="B15">
        <v>218302</v>
      </c>
      <c r="C15">
        <v>7791</v>
      </c>
      <c r="D15" t="s">
        <v>54</v>
      </c>
      <c r="E15">
        <v>2015</v>
      </c>
      <c r="F15" t="s">
        <v>51</v>
      </c>
      <c r="G15" t="s">
        <v>52</v>
      </c>
      <c r="H15" s="4">
        <v>2</v>
      </c>
      <c r="I15" s="4">
        <v>8.1</v>
      </c>
      <c r="J15" s="4">
        <v>0</v>
      </c>
      <c r="K15" s="5">
        <f>H15+I15-J15</f>
        <v>10.1</v>
      </c>
      <c r="L15" s="4">
        <v>0</v>
      </c>
      <c r="M15" s="4">
        <v>0</v>
      </c>
      <c r="N15" s="4">
        <v>0</v>
      </c>
      <c r="O15" s="5">
        <f>L15+M15-N15</f>
        <v>0</v>
      </c>
      <c r="P15" s="4">
        <v>2.5</v>
      </c>
      <c r="Q15" s="4">
        <v>6.65</v>
      </c>
      <c r="R15" s="4">
        <v>0</v>
      </c>
      <c r="S15" s="5">
        <f>P15+Q15-R15</f>
        <v>9.15</v>
      </c>
      <c r="T15" s="4">
        <v>2.5</v>
      </c>
      <c r="U15" s="4">
        <v>7.85</v>
      </c>
      <c r="V15" s="4">
        <v>0</v>
      </c>
      <c r="W15" s="5">
        <f>T15+U15-V15</f>
        <v>10.35</v>
      </c>
      <c r="X15" s="5">
        <f>K15+O15+S15+W15</f>
        <v>29.6</v>
      </c>
    </row>
    <row r="16" spans="1:25" x14ac:dyDescent="0.25">
      <c r="A16" s="7">
        <v>10</v>
      </c>
      <c r="B16">
        <v>479615</v>
      </c>
      <c r="C16">
        <v>4142</v>
      </c>
      <c r="D16" t="s">
        <v>40</v>
      </c>
      <c r="E16">
        <v>2015</v>
      </c>
      <c r="F16" t="s">
        <v>25</v>
      </c>
      <c r="G16" t="s">
        <v>39</v>
      </c>
      <c r="H16" s="4">
        <v>2</v>
      </c>
      <c r="I16" s="4">
        <v>8.3000000000000007</v>
      </c>
      <c r="J16" s="4">
        <v>0</v>
      </c>
      <c r="K16" s="5">
        <f>H16+I16-J16</f>
        <v>10.3</v>
      </c>
      <c r="L16" s="4">
        <v>0</v>
      </c>
      <c r="M16" s="4">
        <v>0</v>
      </c>
      <c r="N16" s="4">
        <v>0</v>
      </c>
      <c r="O16" s="5">
        <f>L16+M16-N16</f>
        <v>0</v>
      </c>
      <c r="P16" s="4">
        <v>2</v>
      </c>
      <c r="Q16" s="4">
        <v>7.15</v>
      </c>
      <c r="R16" s="4">
        <v>0</v>
      </c>
      <c r="S16" s="5">
        <f>P16+Q16-R16</f>
        <v>9.15</v>
      </c>
      <c r="T16" s="4">
        <v>2.5</v>
      </c>
      <c r="U16" s="4">
        <v>7.45</v>
      </c>
      <c r="V16" s="4">
        <v>0</v>
      </c>
      <c r="W16" s="5">
        <f>T16+U16-V16</f>
        <v>9.9499999999999993</v>
      </c>
      <c r="X16" s="5">
        <f>K16+O16+S16+W16</f>
        <v>29.400000000000002</v>
      </c>
    </row>
    <row r="17" spans="1:24" x14ac:dyDescent="0.25">
      <c r="A17" s="7">
        <v>11</v>
      </c>
      <c r="B17">
        <v>349598</v>
      </c>
      <c r="C17">
        <v>4142</v>
      </c>
      <c r="D17" t="s">
        <v>50</v>
      </c>
      <c r="E17">
        <v>2016</v>
      </c>
      <c r="F17" t="s">
        <v>51</v>
      </c>
      <c r="G17" t="s">
        <v>52</v>
      </c>
      <c r="H17" s="4">
        <v>2</v>
      </c>
      <c r="I17" s="4">
        <v>8.6</v>
      </c>
      <c r="J17" s="4">
        <v>0</v>
      </c>
      <c r="K17" s="5">
        <f>H17+I17-J17</f>
        <v>10.6</v>
      </c>
      <c r="L17" s="4">
        <v>0</v>
      </c>
      <c r="M17" s="4">
        <v>0</v>
      </c>
      <c r="N17" s="4">
        <v>0</v>
      </c>
      <c r="O17" s="5">
        <f>L17+M17-N17</f>
        <v>0</v>
      </c>
      <c r="P17" s="4">
        <v>2.5</v>
      </c>
      <c r="Q17" s="4">
        <v>6.15</v>
      </c>
      <c r="R17" s="4">
        <v>0</v>
      </c>
      <c r="S17" s="5">
        <f>P17+Q17-R17</f>
        <v>8.65</v>
      </c>
      <c r="T17" s="4">
        <v>2.5</v>
      </c>
      <c r="U17" s="4">
        <v>7.6</v>
      </c>
      <c r="V17" s="4">
        <v>0</v>
      </c>
      <c r="W17" s="5">
        <f>T17+U17-V17</f>
        <v>10.1</v>
      </c>
      <c r="X17" s="5">
        <f>K17+O17+S17+W17</f>
        <v>29.35</v>
      </c>
    </row>
    <row r="18" spans="1:24" x14ac:dyDescent="0.25">
      <c r="A18" s="7">
        <v>12</v>
      </c>
      <c r="B18">
        <v>499059</v>
      </c>
      <c r="C18">
        <v>4142</v>
      </c>
      <c r="D18" t="s">
        <v>61</v>
      </c>
      <c r="E18">
        <v>2015</v>
      </c>
      <c r="F18" t="s">
        <v>57</v>
      </c>
      <c r="G18" t="s">
        <v>58</v>
      </c>
      <c r="H18" s="4">
        <v>2</v>
      </c>
      <c r="I18" s="4">
        <v>9.15</v>
      </c>
      <c r="J18" s="4">
        <v>0</v>
      </c>
      <c r="K18" s="5">
        <f>H18+I18-J18</f>
        <v>11.15</v>
      </c>
      <c r="L18" s="4">
        <v>0</v>
      </c>
      <c r="M18" s="4">
        <v>0</v>
      </c>
      <c r="N18" s="4">
        <v>0</v>
      </c>
      <c r="O18" s="5">
        <f>L18+M18-N18</f>
        <v>0</v>
      </c>
      <c r="P18" s="4">
        <v>2.5</v>
      </c>
      <c r="Q18" s="4">
        <v>6.45</v>
      </c>
      <c r="R18" s="4">
        <v>2</v>
      </c>
      <c r="S18" s="5">
        <f>P18+Q18-R18</f>
        <v>6.9499999999999993</v>
      </c>
      <c r="T18" s="4">
        <v>2.5</v>
      </c>
      <c r="U18" s="4">
        <v>8.6999999999999993</v>
      </c>
      <c r="V18" s="4">
        <v>0</v>
      </c>
      <c r="W18" s="5">
        <f>T18+U18-V18</f>
        <v>11.2</v>
      </c>
      <c r="X18" s="5">
        <f>K18+O18+S18+W18</f>
        <v>29.3</v>
      </c>
    </row>
    <row r="19" spans="1:24" x14ac:dyDescent="0.25">
      <c r="A19" s="7">
        <v>13</v>
      </c>
      <c r="B19">
        <v>305304</v>
      </c>
      <c r="C19">
        <v>4142</v>
      </c>
      <c r="D19" t="s">
        <v>24</v>
      </c>
      <c r="E19">
        <v>2015</v>
      </c>
      <c r="F19" t="s">
        <v>25</v>
      </c>
      <c r="G19" t="s">
        <v>26</v>
      </c>
      <c r="H19" s="4">
        <v>2</v>
      </c>
      <c r="I19" s="4">
        <v>7.95</v>
      </c>
      <c r="J19" s="4">
        <v>0</v>
      </c>
      <c r="K19" s="5">
        <f>H19+I19-J19</f>
        <v>9.9499999999999993</v>
      </c>
      <c r="L19" s="4">
        <v>0</v>
      </c>
      <c r="M19" s="4">
        <v>0</v>
      </c>
      <c r="N19" s="4">
        <v>0</v>
      </c>
      <c r="O19" s="5">
        <f>L19+M19-N19</f>
        <v>0</v>
      </c>
      <c r="P19" s="4">
        <v>2</v>
      </c>
      <c r="Q19" s="4">
        <v>7.25</v>
      </c>
      <c r="R19" s="4">
        <v>0</v>
      </c>
      <c r="S19" s="5">
        <f>P19+Q19-R19</f>
        <v>9.25</v>
      </c>
      <c r="T19" s="4">
        <v>2.5</v>
      </c>
      <c r="U19" s="4">
        <v>7.45</v>
      </c>
      <c r="V19" s="4">
        <v>0</v>
      </c>
      <c r="W19" s="5">
        <f>T19+U19-V19</f>
        <v>9.9499999999999993</v>
      </c>
      <c r="X19" s="5">
        <f>K19+O19+S19+W19</f>
        <v>29.15</v>
      </c>
    </row>
    <row r="20" spans="1:24" x14ac:dyDescent="0.25">
      <c r="A20" s="7">
        <v>14</v>
      </c>
      <c r="B20">
        <v>380793</v>
      </c>
      <c r="C20">
        <v>9763</v>
      </c>
      <c r="D20" t="s">
        <v>31</v>
      </c>
      <c r="E20">
        <v>2015</v>
      </c>
      <c r="F20" t="s">
        <v>25</v>
      </c>
      <c r="G20" t="s">
        <v>26</v>
      </c>
      <c r="H20" s="4">
        <v>2</v>
      </c>
      <c r="I20" s="4">
        <v>8.1</v>
      </c>
      <c r="J20" s="4">
        <v>0</v>
      </c>
      <c r="K20" s="5">
        <f>H20+I20-J20</f>
        <v>10.1</v>
      </c>
      <c r="L20" s="4">
        <v>0</v>
      </c>
      <c r="M20" s="4">
        <v>0</v>
      </c>
      <c r="N20" s="4">
        <v>0</v>
      </c>
      <c r="O20" s="5">
        <f>L20+M20-N20</f>
        <v>0</v>
      </c>
      <c r="P20" s="4">
        <v>2.5</v>
      </c>
      <c r="Q20" s="4">
        <v>7.8</v>
      </c>
      <c r="R20" s="4">
        <v>2</v>
      </c>
      <c r="S20" s="5">
        <f>P20+Q20-R20</f>
        <v>8.3000000000000007</v>
      </c>
      <c r="T20" s="4">
        <v>2.5</v>
      </c>
      <c r="U20" s="4">
        <v>8.25</v>
      </c>
      <c r="V20" s="4">
        <v>0</v>
      </c>
      <c r="W20" s="5">
        <f>T20+U20-V20</f>
        <v>10.75</v>
      </c>
      <c r="X20" s="5">
        <f>K20+O20+S20+W20</f>
        <v>29.15</v>
      </c>
    </row>
    <row r="21" spans="1:24" x14ac:dyDescent="0.25">
      <c r="A21" s="7">
        <v>15</v>
      </c>
      <c r="B21">
        <v>0</v>
      </c>
      <c r="C21">
        <v>9763</v>
      </c>
      <c r="D21" t="s">
        <v>49</v>
      </c>
      <c r="E21">
        <v>2015</v>
      </c>
      <c r="F21" t="s">
        <v>44</v>
      </c>
      <c r="G21" t="s">
        <v>45</v>
      </c>
      <c r="H21" s="4">
        <v>2</v>
      </c>
      <c r="I21" s="4">
        <v>8.25</v>
      </c>
      <c r="J21" s="4">
        <v>0</v>
      </c>
      <c r="K21" s="5">
        <f>H21+I21-J21</f>
        <v>10.25</v>
      </c>
      <c r="L21" s="4">
        <v>0</v>
      </c>
      <c r="M21" s="4">
        <v>0</v>
      </c>
      <c r="N21" s="4">
        <v>0</v>
      </c>
      <c r="O21" s="5">
        <f>L21+M21-N21</f>
        <v>0</v>
      </c>
      <c r="P21" s="4">
        <v>2</v>
      </c>
      <c r="Q21" s="4">
        <v>6.5</v>
      </c>
      <c r="R21" s="4">
        <v>0</v>
      </c>
      <c r="S21" s="5">
        <f>P21+Q21-R21</f>
        <v>8.5</v>
      </c>
      <c r="T21" s="4">
        <v>2.5</v>
      </c>
      <c r="U21" s="4">
        <v>7.55</v>
      </c>
      <c r="V21" s="4">
        <v>0</v>
      </c>
      <c r="W21" s="5">
        <f>T21+U21-V21</f>
        <v>10.050000000000001</v>
      </c>
      <c r="X21" s="5">
        <f>K21+O21+S21+W21</f>
        <v>28.8</v>
      </c>
    </row>
    <row r="22" spans="1:24" x14ac:dyDescent="0.25">
      <c r="A22" s="7">
        <v>16</v>
      </c>
      <c r="B22">
        <v>732351</v>
      </c>
      <c r="C22">
        <v>9763</v>
      </c>
      <c r="D22" t="s">
        <v>32</v>
      </c>
      <c r="E22">
        <v>2015</v>
      </c>
      <c r="F22" t="s">
        <v>25</v>
      </c>
      <c r="G22" t="s">
        <v>26</v>
      </c>
      <c r="H22" s="4">
        <v>2</v>
      </c>
      <c r="I22" s="4">
        <v>6.7</v>
      </c>
      <c r="J22" s="4">
        <v>0</v>
      </c>
      <c r="K22" s="5">
        <f>H22+I22-J22</f>
        <v>8.6999999999999993</v>
      </c>
      <c r="L22" s="4">
        <v>0</v>
      </c>
      <c r="M22" s="4">
        <v>0</v>
      </c>
      <c r="N22" s="4">
        <v>0</v>
      </c>
      <c r="O22" s="5">
        <f>L22+M22-N22</f>
        <v>0</v>
      </c>
      <c r="P22" s="4">
        <v>2.5</v>
      </c>
      <c r="Q22" s="4">
        <v>7.3</v>
      </c>
      <c r="R22" s="4">
        <v>0</v>
      </c>
      <c r="S22" s="5">
        <f>P22+Q22-R22</f>
        <v>9.8000000000000007</v>
      </c>
      <c r="T22" s="4">
        <v>2</v>
      </c>
      <c r="U22" s="4">
        <v>7.7</v>
      </c>
      <c r="V22" s="4">
        <v>0</v>
      </c>
      <c r="W22" s="5">
        <f>T22+U22-V22</f>
        <v>9.6999999999999993</v>
      </c>
      <c r="X22" s="5">
        <f>K22+O22+S22+W22</f>
        <v>28.2</v>
      </c>
    </row>
    <row r="23" spans="1:24" x14ac:dyDescent="0.25">
      <c r="A23" s="7">
        <v>17</v>
      </c>
      <c r="B23">
        <v>0</v>
      </c>
      <c r="C23">
        <v>9381</v>
      </c>
      <c r="D23" t="s">
        <v>53</v>
      </c>
      <c r="E23">
        <v>2016</v>
      </c>
      <c r="F23" t="s">
        <v>51</v>
      </c>
      <c r="G23" t="s">
        <v>52</v>
      </c>
      <c r="H23" s="4">
        <v>2</v>
      </c>
      <c r="I23" s="4">
        <v>6.45</v>
      </c>
      <c r="J23" s="4">
        <v>0</v>
      </c>
      <c r="K23" s="5">
        <f>H23+I23-J23</f>
        <v>8.4499999999999993</v>
      </c>
      <c r="L23" s="4">
        <v>0</v>
      </c>
      <c r="M23" s="4">
        <v>0</v>
      </c>
      <c r="N23" s="4">
        <v>0</v>
      </c>
      <c r="O23" s="5">
        <f>L23+M23-N23</f>
        <v>0</v>
      </c>
      <c r="P23" s="4">
        <v>2.5</v>
      </c>
      <c r="Q23" s="4">
        <v>7.65</v>
      </c>
      <c r="R23" s="4">
        <v>0</v>
      </c>
      <c r="S23" s="5">
        <f>P23+Q23-R23</f>
        <v>10.15</v>
      </c>
      <c r="T23" s="4">
        <v>2.5</v>
      </c>
      <c r="U23" s="4">
        <v>7.05</v>
      </c>
      <c r="V23" s="4">
        <v>0</v>
      </c>
      <c r="W23" s="5">
        <f>T23+U23-V23</f>
        <v>9.5500000000000007</v>
      </c>
      <c r="X23" s="5">
        <f>K23+O23+S23+W23</f>
        <v>28.150000000000002</v>
      </c>
    </row>
    <row r="24" spans="1:24" x14ac:dyDescent="0.25">
      <c r="A24" s="7">
        <v>18</v>
      </c>
      <c r="B24">
        <v>0</v>
      </c>
      <c r="C24">
        <v>9381</v>
      </c>
      <c r="D24" t="s">
        <v>56</v>
      </c>
      <c r="E24">
        <v>2015</v>
      </c>
      <c r="F24" t="s">
        <v>57</v>
      </c>
      <c r="G24" t="s">
        <v>58</v>
      </c>
      <c r="H24" s="4">
        <v>2</v>
      </c>
      <c r="I24" s="4">
        <v>8.25</v>
      </c>
      <c r="J24" s="4">
        <v>0</v>
      </c>
      <c r="K24" s="5">
        <f>H24+I24-J24</f>
        <v>10.25</v>
      </c>
      <c r="L24" s="4">
        <v>0</v>
      </c>
      <c r="M24" s="4">
        <v>0</v>
      </c>
      <c r="N24" s="4">
        <v>0</v>
      </c>
      <c r="O24" s="5">
        <f>L24+M24-N24</f>
        <v>0</v>
      </c>
      <c r="P24" s="4">
        <v>2</v>
      </c>
      <c r="Q24" s="4">
        <v>6.75</v>
      </c>
      <c r="R24" s="4">
        <v>2</v>
      </c>
      <c r="S24" s="5">
        <f>P24+Q24-R24</f>
        <v>6.75</v>
      </c>
      <c r="T24" s="4">
        <v>2.5</v>
      </c>
      <c r="U24" s="4">
        <v>8.4</v>
      </c>
      <c r="V24" s="4">
        <v>0</v>
      </c>
      <c r="W24" s="5">
        <f>T24+U24-V24</f>
        <v>10.9</v>
      </c>
      <c r="X24" s="5">
        <f>K24+O24+S24+W24</f>
        <v>27.9</v>
      </c>
    </row>
    <row r="25" spans="1:24" x14ac:dyDescent="0.25">
      <c r="A25" s="7">
        <v>19</v>
      </c>
      <c r="B25">
        <v>0</v>
      </c>
      <c r="C25">
        <v>9381</v>
      </c>
      <c r="D25" t="s">
        <v>59</v>
      </c>
      <c r="E25">
        <v>2015</v>
      </c>
      <c r="F25" t="s">
        <v>57</v>
      </c>
      <c r="G25" t="s">
        <v>60</v>
      </c>
      <c r="H25" s="4">
        <v>2</v>
      </c>
      <c r="I25" s="4">
        <v>8.1</v>
      </c>
      <c r="J25" s="4">
        <v>0</v>
      </c>
      <c r="K25" s="5">
        <f>H25+I25-J25</f>
        <v>10.1</v>
      </c>
      <c r="L25" s="4">
        <v>0</v>
      </c>
      <c r="M25" s="4">
        <v>0</v>
      </c>
      <c r="N25" s="4">
        <v>0</v>
      </c>
      <c r="O25" s="5">
        <f>L25+M25-N25</f>
        <v>0</v>
      </c>
      <c r="P25" s="4">
        <v>2</v>
      </c>
      <c r="Q25" s="4">
        <v>3.7</v>
      </c>
      <c r="R25" s="4">
        <v>2</v>
      </c>
      <c r="S25" s="5">
        <f>P25+Q25-R25</f>
        <v>3.7</v>
      </c>
      <c r="T25" s="4">
        <v>2.5</v>
      </c>
      <c r="U25" s="4">
        <v>7.9</v>
      </c>
      <c r="V25" s="4">
        <v>0</v>
      </c>
      <c r="W25" s="5">
        <f>T25+U25-V25</f>
        <v>10.4</v>
      </c>
      <c r="X25" s="5">
        <f>K25+O25+S25+W25</f>
        <v>24.200000000000003</v>
      </c>
    </row>
    <row r="33" spans="4:23" ht="15.75" x14ac:dyDescent="0.25">
      <c r="D33" s="11" t="s">
        <v>206</v>
      </c>
      <c r="I33" s="11" t="s">
        <v>205</v>
      </c>
      <c r="M33" s="11" t="s">
        <v>204</v>
      </c>
      <c r="Q33" s="11" t="s">
        <v>243</v>
      </c>
      <c r="U33" s="13"/>
      <c r="W33" s="14" t="s">
        <v>209</v>
      </c>
    </row>
    <row r="34" spans="4:23" ht="15.75" x14ac:dyDescent="0.25">
      <c r="D34" t="s">
        <v>201</v>
      </c>
      <c r="I34" s="12" t="s">
        <v>203</v>
      </c>
      <c r="M34" s="12" t="s">
        <v>207</v>
      </c>
      <c r="Q34" t="s">
        <v>244</v>
      </c>
      <c r="U34" s="13"/>
      <c r="W34" s="13" t="s">
        <v>210</v>
      </c>
    </row>
    <row r="35" spans="4:23" x14ac:dyDescent="0.25">
      <c r="D35" t="s">
        <v>200</v>
      </c>
      <c r="I35" t="s">
        <v>202</v>
      </c>
      <c r="M35" s="12" t="s">
        <v>208</v>
      </c>
    </row>
    <row r="36" spans="4:23" x14ac:dyDescent="0.25">
      <c r="M36" s="12" t="s">
        <v>34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D7:X25">
    <sortCondition descending="1" ref="X25"/>
  </sortState>
  <pageMargins left="0.11811023622047245" right="0.11811023622047245" top="0.35433070866141736" bottom="0.35433070866141736" header="0" footer="0"/>
  <pageSetup paperSize="9" scale="8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63BAC-F285-439D-9E0B-582390D6E423}">
  <sheetPr>
    <pageSetUpPr fitToPage="1"/>
  </sheetPr>
  <dimension ref="A1:AC37"/>
  <sheetViews>
    <sheetView view="pageLayout" topLeftCell="A4" zoomScale="85" zoomScaleNormal="100" zoomScalePageLayoutView="85" workbookViewId="0">
      <selection activeCell="A13" sqref="A13:A15"/>
    </sheetView>
  </sheetViews>
  <sheetFormatPr defaultRowHeight="15" x14ac:dyDescent="0.25"/>
  <cols>
    <col min="1" max="1" width="10" customWidth="1"/>
    <col min="2" max="3" width="10" hidden="1" customWidth="1"/>
    <col min="4" max="4" width="23.140625" customWidth="1"/>
    <col min="5" max="5" width="6.42578125" bestFit="1" customWidth="1"/>
    <col min="6" max="6" width="22.85546875" bestFit="1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62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ht="15" customHeight="1" x14ac:dyDescent="0.25">
      <c r="A7" s="22" t="s">
        <v>195</v>
      </c>
      <c r="B7" s="3">
        <v>5149</v>
      </c>
      <c r="C7" s="3">
        <v>3198</v>
      </c>
      <c r="D7" s="3" t="s">
        <v>64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X11</f>
        <v>64.39</v>
      </c>
      <c r="AA7" t="str">
        <f>D7</f>
        <v>Sportovní gymnastické centrum Ostrava, z.s.</v>
      </c>
      <c r="AB7">
        <v>1</v>
      </c>
    </row>
    <row r="8" spans="1:29" ht="15" customHeight="1" x14ac:dyDescent="0.25">
      <c r="A8" s="22"/>
      <c r="B8">
        <v>410155</v>
      </c>
      <c r="C8">
        <v>3198</v>
      </c>
      <c r="D8" t="s">
        <v>65</v>
      </c>
      <c r="E8">
        <v>2013</v>
      </c>
      <c r="F8" t="s">
        <v>66</v>
      </c>
      <c r="G8" t="s">
        <v>67</v>
      </c>
      <c r="H8" s="4">
        <f>'Šelong B'!H8</f>
        <v>2</v>
      </c>
      <c r="I8" s="4">
        <f>'Šelong B'!I8</f>
        <v>9.44</v>
      </c>
      <c r="J8" s="4">
        <f>'Šelong B'!J8</f>
        <v>0</v>
      </c>
      <c r="K8" s="6">
        <f>'Šelong B'!K8</f>
        <v>11.44</v>
      </c>
      <c r="L8" s="4">
        <f>'Šelong B'!L8</f>
        <v>0</v>
      </c>
      <c r="M8" s="4">
        <f>'Šelong B'!M8</f>
        <v>0</v>
      </c>
      <c r="N8" s="4">
        <f>'Šelong B'!N8</f>
        <v>0</v>
      </c>
      <c r="O8" s="6">
        <f>'Šelong B'!O8</f>
        <v>0</v>
      </c>
      <c r="P8" s="4">
        <f>'Šelong B'!P8</f>
        <v>1.4</v>
      </c>
      <c r="Q8" s="4">
        <f>'Šelong B'!Q8</f>
        <v>7.83</v>
      </c>
      <c r="R8" s="4">
        <f>'Šelong B'!R8</f>
        <v>0</v>
      </c>
      <c r="S8" s="6">
        <f>'Šelong B'!S8</f>
        <v>9.23</v>
      </c>
      <c r="T8" s="4">
        <f>'Šelong B'!T8</f>
        <v>1.9</v>
      </c>
      <c r="U8" s="4">
        <f>'Šelong B'!U8</f>
        <v>9</v>
      </c>
      <c r="V8" s="4">
        <f>'Šelong B'!V8</f>
        <v>0</v>
      </c>
      <c r="W8" s="6">
        <f>'Šelong B'!W8</f>
        <v>10.9</v>
      </c>
      <c r="X8" s="6">
        <f>'Šelong B'!X8</f>
        <v>31.57</v>
      </c>
      <c r="Z8">
        <f>X11</f>
        <v>64.39</v>
      </c>
      <c r="AA8" t="str">
        <f>D7</f>
        <v>Sportovní gymnastické centrum Ostrava, z.s.</v>
      </c>
      <c r="AB8">
        <v>2</v>
      </c>
    </row>
    <row r="9" spans="1:29" ht="15" customHeight="1" x14ac:dyDescent="0.25">
      <c r="A9" s="22"/>
      <c r="B9">
        <v>248779</v>
      </c>
      <c r="C9">
        <v>3198</v>
      </c>
      <c r="D9" t="s">
        <v>68</v>
      </c>
      <c r="E9">
        <v>2013</v>
      </c>
      <c r="F9" t="s">
        <v>66</v>
      </c>
      <c r="G9" t="s">
        <v>67</v>
      </c>
      <c r="H9" s="4">
        <f>'Šelong B'!H9</f>
        <v>2</v>
      </c>
      <c r="I9" s="4">
        <f>'Šelong B'!I9</f>
        <v>9.3699999999999992</v>
      </c>
      <c r="J9" s="4">
        <f>'Šelong B'!J9</f>
        <v>0</v>
      </c>
      <c r="K9" s="6">
        <f>'Šelong B'!K9</f>
        <v>11.37</v>
      </c>
      <c r="L9" s="4">
        <f>'Šelong B'!L9</f>
        <v>0</v>
      </c>
      <c r="M9" s="4">
        <f>'Šelong B'!M9</f>
        <v>0</v>
      </c>
      <c r="N9" s="4">
        <f>'Šelong B'!N9</f>
        <v>0</v>
      </c>
      <c r="O9" s="6">
        <f>'Šelong B'!O9</f>
        <v>0</v>
      </c>
      <c r="P9" s="4">
        <f>'Šelong B'!P9</f>
        <v>1.4</v>
      </c>
      <c r="Q9" s="4">
        <f>'Šelong B'!Q9</f>
        <v>9</v>
      </c>
      <c r="R9" s="4">
        <f>'Šelong B'!R9</f>
        <v>0</v>
      </c>
      <c r="S9" s="6">
        <f>'Šelong B'!S9</f>
        <v>10.4</v>
      </c>
      <c r="T9" s="4">
        <f>'Šelong B'!T9</f>
        <v>1.9</v>
      </c>
      <c r="U9" s="4">
        <f>'Šelong B'!U9</f>
        <v>9.15</v>
      </c>
      <c r="V9" s="4">
        <f>'Šelong B'!V9</f>
        <v>0</v>
      </c>
      <c r="W9" s="6">
        <f>'Šelong B'!W9</f>
        <v>11.05</v>
      </c>
      <c r="X9" s="6">
        <f>'Šelong B'!X9</f>
        <v>32.82</v>
      </c>
      <c r="Z9">
        <f>X11</f>
        <v>64.39</v>
      </c>
      <c r="AA9" t="str">
        <f>D7</f>
        <v>Sportovní gymnastické centrum Ostrava, z.s.</v>
      </c>
      <c r="AB9">
        <v>3</v>
      </c>
    </row>
    <row r="10" spans="1:29" x14ac:dyDescent="0.25">
      <c r="B10">
        <v>0</v>
      </c>
      <c r="C10">
        <v>0</v>
      </c>
      <c r="H10" s="4">
        <v>0</v>
      </c>
      <c r="I10" s="4">
        <v>0</v>
      </c>
      <c r="J10" s="4">
        <v>0</v>
      </c>
      <c r="K10" s="5">
        <f>H10+I10-J10</f>
        <v>0</v>
      </c>
      <c r="L10" s="4">
        <v>0</v>
      </c>
      <c r="M10" s="4">
        <v>0</v>
      </c>
      <c r="N10" s="4">
        <v>0</v>
      </c>
      <c r="O10" s="5">
        <f>L10+M10-N10</f>
        <v>0</v>
      </c>
      <c r="P10" s="4">
        <v>0</v>
      </c>
      <c r="Q10" s="4">
        <v>0</v>
      </c>
      <c r="R10" s="4">
        <v>0</v>
      </c>
      <c r="S10" s="5">
        <f>P10+Q10-R10</f>
        <v>0</v>
      </c>
      <c r="T10" s="4">
        <v>0</v>
      </c>
      <c r="U10" s="4">
        <v>0</v>
      </c>
      <c r="V10" s="4">
        <v>0</v>
      </c>
      <c r="W10" s="5">
        <f>T10+U10-V10</f>
        <v>0</v>
      </c>
      <c r="X10" s="6">
        <f>K10+O10+S10+W10</f>
        <v>0</v>
      </c>
      <c r="Z10">
        <f>X11</f>
        <v>64.39</v>
      </c>
      <c r="AA10" t="str">
        <f>D7</f>
        <v>Sportovní gymnastické centrum Ostrava, z.s.</v>
      </c>
      <c r="AB10">
        <v>4</v>
      </c>
    </row>
    <row r="11" spans="1:29" x14ac:dyDescent="0.25">
      <c r="A11" s="5"/>
      <c r="B11" s="5"/>
      <c r="C11" s="5"/>
      <c r="D11" s="5" t="s">
        <v>28</v>
      </c>
      <c r="E11" s="5"/>
      <c r="F11" s="5"/>
      <c r="G11" s="5"/>
      <c r="H11" s="5"/>
      <c r="I11" s="5"/>
      <c r="J11" s="5">
        <v>0</v>
      </c>
      <c r="K11" s="5">
        <f>LARGE(K8:K10,2)+LARGE(K8:K10,1)-J11</f>
        <v>22.81</v>
      </c>
      <c r="L11" s="5"/>
      <c r="M11" s="5"/>
      <c r="N11" s="5">
        <v>0</v>
      </c>
      <c r="O11" s="5">
        <f>LARGE(O8:O10,2)+LARGE(O8:O10,1)-N11</f>
        <v>0</v>
      </c>
      <c r="P11" s="5"/>
      <c r="Q11" s="5"/>
      <c r="R11" s="5">
        <v>0</v>
      </c>
      <c r="S11" s="5">
        <f>LARGE(S8:S10,2)+LARGE(S8:S10,1)-R11</f>
        <v>19.630000000000003</v>
      </c>
      <c r="T11" s="5"/>
      <c r="U11" s="5"/>
      <c r="V11" s="5">
        <v>0</v>
      </c>
      <c r="W11" s="5">
        <f>LARGE(W8:W10,2)+LARGE(W8:W10,1)-V11</f>
        <v>21.950000000000003</v>
      </c>
      <c r="X11" s="5">
        <f>K11+O11+S11+W11</f>
        <v>64.39</v>
      </c>
      <c r="Z11">
        <f>X11</f>
        <v>64.39</v>
      </c>
      <c r="AA11" t="str">
        <f>D7</f>
        <v>Sportovní gymnastické centrum Ostrava, z.s.</v>
      </c>
      <c r="AB11">
        <v>5</v>
      </c>
    </row>
    <row r="12" spans="1:29" x14ac:dyDescent="0.25">
      <c r="A12" s="3"/>
      <c r="B12" s="3">
        <v>5150</v>
      </c>
      <c r="C12" s="3">
        <v>3198</v>
      </c>
      <c r="D12" s="3" t="s">
        <v>69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>
        <f>X16</f>
        <v>62.22</v>
      </c>
      <c r="AA12" t="str">
        <f>D12</f>
        <v>Sportovní gymnastické centrum Ostrava, z.s. B</v>
      </c>
      <c r="AB12">
        <v>1</v>
      </c>
    </row>
    <row r="13" spans="1:29" x14ac:dyDescent="0.25">
      <c r="A13" s="9" t="s">
        <v>196</v>
      </c>
      <c r="B13">
        <v>957726</v>
      </c>
      <c r="C13">
        <v>3198</v>
      </c>
      <c r="D13" t="s">
        <v>70</v>
      </c>
      <c r="E13">
        <v>2012</v>
      </c>
      <c r="F13" t="s">
        <v>66</v>
      </c>
      <c r="G13" t="s">
        <v>71</v>
      </c>
      <c r="H13" s="4">
        <f>'Šelong B'!H10</f>
        <v>2</v>
      </c>
      <c r="I13" s="4">
        <f>'Šelong B'!I10</f>
        <v>8.4700000000000006</v>
      </c>
      <c r="J13" s="4">
        <f>'Šelong B'!J10</f>
        <v>0</v>
      </c>
      <c r="K13" s="6">
        <f>'Šelong B'!K10</f>
        <v>10.47</v>
      </c>
      <c r="L13" s="4">
        <f>'Šelong B'!L10</f>
        <v>0</v>
      </c>
      <c r="M13" s="4">
        <f>'Šelong B'!M10</f>
        <v>0</v>
      </c>
      <c r="N13" s="4">
        <f>'Šelong B'!N10</f>
        <v>0</v>
      </c>
      <c r="O13" s="6">
        <f>'Šelong B'!O10</f>
        <v>0</v>
      </c>
      <c r="P13" s="4">
        <f>'Šelong B'!P10</f>
        <v>1.4</v>
      </c>
      <c r="Q13" s="4">
        <f>'Šelong B'!Q10</f>
        <v>7.93</v>
      </c>
      <c r="R13" s="4">
        <f>'Šelong B'!R10</f>
        <v>0</v>
      </c>
      <c r="S13" s="6">
        <f>'Šelong B'!S10</f>
        <v>9.33</v>
      </c>
      <c r="T13" s="4">
        <f>'Šelong B'!T10</f>
        <v>1.9</v>
      </c>
      <c r="U13" s="4">
        <f>'Šelong B'!U10</f>
        <v>8.9</v>
      </c>
      <c r="V13" s="4">
        <f>'Šelong B'!V10</f>
        <v>0</v>
      </c>
      <c r="W13" s="6">
        <f>'Šelong B'!W10</f>
        <v>10.8</v>
      </c>
      <c r="X13" s="6">
        <f>'Šelong B'!X10</f>
        <v>30.6</v>
      </c>
      <c r="Z13">
        <f>X16</f>
        <v>62.22</v>
      </c>
      <c r="AA13" t="str">
        <f>D12</f>
        <v>Sportovní gymnastické centrum Ostrava, z.s. B</v>
      </c>
      <c r="AB13">
        <v>2</v>
      </c>
    </row>
    <row r="14" spans="1:29" x14ac:dyDescent="0.25">
      <c r="A14" s="9"/>
      <c r="B14">
        <v>672580</v>
      </c>
      <c r="C14">
        <v>3198</v>
      </c>
      <c r="D14" t="s">
        <v>72</v>
      </c>
      <c r="E14">
        <v>2014</v>
      </c>
      <c r="F14" t="s">
        <v>66</v>
      </c>
      <c r="G14" t="s">
        <v>71</v>
      </c>
      <c r="H14" s="4">
        <f>'Šelong B'!H11</f>
        <v>2</v>
      </c>
      <c r="I14" s="4">
        <f>'Šelong B'!I11</f>
        <v>8.94</v>
      </c>
      <c r="J14" s="4">
        <f>'Šelong B'!J11</f>
        <v>0</v>
      </c>
      <c r="K14" s="6">
        <f>'Šelong B'!K11</f>
        <v>10.94</v>
      </c>
      <c r="L14" s="4">
        <f>'Šelong B'!L11</f>
        <v>0</v>
      </c>
      <c r="M14" s="4">
        <f>'Šelong B'!M11</f>
        <v>0</v>
      </c>
      <c r="N14" s="4">
        <f>'Šelong B'!N11</f>
        <v>0</v>
      </c>
      <c r="O14" s="6">
        <f>'Šelong B'!O11</f>
        <v>0</v>
      </c>
      <c r="P14" s="4">
        <f>'Šelong B'!P11</f>
        <v>1.4</v>
      </c>
      <c r="Q14" s="4">
        <f>'Šelong B'!Q11</f>
        <v>8.43</v>
      </c>
      <c r="R14" s="4">
        <f>'Šelong B'!R11</f>
        <v>0</v>
      </c>
      <c r="S14" s="6">
        <f>'Šelong B'!S11</f>
        <v>9.83</v>
      </c>
      <c r="T14" s="4">
        <f>'Šelong B'!T11</f>
        <v>2</v>
      </c>
      <c r="U14" s="4">
        <f>'Šelong B'!U11</f>
        <v>8.85</v>
      </c>
      <c r="V14" s="4">
        <f>'Šelong B'!V11</f>
        <v>0</v>
      </c>
      <c r="W14" s="6">
        <f>'Šelong B'!W11</f>
        <v>10.85</v>
      </c>
      <c r="X14" s="6">
        <f>'Šelong B'!X11</f>
        <v>31.619999999999997</v>
      </c>
      <c r="Z14">
        <f>X16</f>
        <v>62.22</v>
      </c>
      <c r="AA14" t="str">
        <f>D12</f>
        <v>Sportovní gymnastické centrum Ostrava, z.s. B</v>
      </c>
      <c r="AB14">
        <v>3</v>
      </c>
    </row>
    <row r="15" spans="1:29" x14ac:dyDescent="0.25">
      <c r="A15" s="9"/>
      <c r="B15">
        <v>544445</v>
      </c>
      <c r="C15">
        <v>3198</v>
      </c>
      <c r="D15" t="s">
        <v>73</v>
      </c>
      <c r="E15">
        <v>2012</v>
      </c>
      <c r="F15" t="s">
        <v>66</v>
      </c>
      <c r="G15" t="s">
        <v>71</v>
      </c>
      <c r="H15" s="4">
        <f>'Šelong B'!H12</f>
        <v>2</v>
      </c>
      <c r="I15" s="4">
        <f>'Šelong B'!I12</f>
        <v>7.6</v>
      </c>
      <c r="J15" s="4">
        <f>'Šelong B'!J12</f>
        <v>0</v>
      </c>
      <c r="K15" s="6">
        <f>'Šelong B'!K12</f>
        <v>9.6</v>
      </c>
      <c r="L15" s="4">
        <f>'Šelong B'!L12</f>
        <v>0</v>
      </c>
      <c r="M15" s="4">
        <f>'Šelong B'!M12</f>
        <v>0</v>
      </c>
      <c r="N15" s="4">
        <f>'Šelong B'!N12</f>
        <v>0</v>
      </c>
      <c r="O15" s="6">
        <f>'Šelong B'!O12</f>
        <v>0</v>
      </c>
      <c r="P15" s="4">
        <f>'Šelong B'!P12</f>
        <v>1.4</v>
      </c>
      <c r="Q15" s="4">
        <f>'Šelong B'!Q12</f>
        <v>7.7</v>
      </c>
      <c r="R15" s="4">
        <f>'Šelong B'!R12</f>
        <v>0</v>
      </c>
      <c r="S15" s="6">
        <f>'Šelong B'!S12</f>
        <v>9.1</v>
      </c>
      <c r="T15" s="4">
        <f>'Šelong B'!T12</f>
        <v>1.4</v>
      </c>
      <c r="U15" s="4">
        <f>'Šelong B'!U12</f>
        <v>8.1</v>
      </c>
      <c r="V15" s="4">
        <f>'Šelong B'!V12</f>
        <v>0</v>
      </c>
      <c r="W15" s="6">
        <f>'Šelong B'!W12</f>
        <v>9.5</v>
      </c>
      <c r="X15" s="6">
        <f>'Šelong B'!X12</f>
        <v>28.2</v>
      </c>
      <c r="Z15">
        <f>X16</f>
        <v>62.22</v>
      </c>
      <c r="AA15" t="str">
        <f>D12</f>
        <v>Sportovní gymnastické centrum Ostrava, z.s. B</v>
      </c>
      <c r="AB15">
        <v>4</v>
      </c>
    </row>
    <row r="16" spans="1:29" x14ac:dyDescent="0.25">
      <c r="A16" s="5"/>
      <c r="B16" s="5"/>
      <c r="C16" s="5"/>
      <c r="D16" s="5" t="s">
        <v>28</v>
      </c>
      <c r="E16" s="5"/>
      <c r="F16" s="5"/>
      <c r="G16" s="5"/>
      <c r="H16" s="5"/>
      <c r="I16" s="5"/>
      <c r="J16" s="5">
        <v>0</v>
      </c>
      <c r="K16" s="5">
        <f>LARGE(K13:K15,2)+LARGE(K13:K15,1)-J16</f>
        <v>21.41</v>
      </c>
      <c r="L16" s="5"/>
      <c r="M16" s="5"/>
      <c r="N16" s="5">
        <v>0</v>
      </c>
      <c r="O16" s="5">
        <f>LARGE(O13:O15,2)+LARGE(O13:O15,1)-N16</f>
        <v>0</v>
      </c>
      <c r="P16" s="5"/>
      <c r="Q16" s="5"/>
      <c r="R16" s="5">
        <v>0</v>
      </c>
      <c r="S16" s="5">
        <f>LARGE(S13:S15,2)+LARGE(S13:S15,1)-R16</f>
        <v>19.16</v>
      </c>
      <c r="T16" s="5"/>
      <c r="U16" s="5"/>
      <c r="V16" s="5">
        <v>0</v>
      </c>
      <c r="W16" s="5">
        <f>LARGE(W13:W15,2)+LARGE(W13:W15,1)-V16</f>
        <v>21.65</v>
      </c>
      <c r="X16" s="5">
        <f>K16+O16+S16+W16</f>
        <v>62.22</v>
      </c>
      <c r="Z16">
        <f>X16</f>
        <v>62.22</v>
      </c>
      <c r="AA16" t="str">
        <f>D12</f>
        <v>Sportovní gymnastické centrum Ostrava, z.s. B</v>
      </c>
      <c r="AB16">
        <v>5</v>
      </c>
    </row>
    <row r="17" spans="1:28" x14ac:dyDescent="0.25">
      <c r="A17" s="3"/>
      <c r="B17" s="3">
        <v>5151</v>
      </c>
      <c r="C17" s="3">
        <v>3198</v>
      </c>
      <c r="D17" s="3" t="s">
        <v>55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>
        <f>X21</f>
        <v>60.089999999999996</v>
      </c>
      <c r="AA17" t="str">
        <f>D17</f>
        <v>Tělovýchovná jednota VOKD Ostrava - Poruba, z.s.</v>
      </c>
      <c r="AB17">
        <v>1</v>
      </c>
    </row>
    <row r="18" spans="1:28" x14ac:dyDescent="0.25">
      <c r="A18" s="9" t="s">
        <v>197</v>
      </c>
      <c r="B18">
        <v>665990</v>
      </c>
      <c r="C18">
        <v>3198</v>
      </c>
      <c r="D18" t="s">
        <v>83</v>
      </c>
      <c r="E18">
        <v>2011</v>
      </c>
      <c r="F18" t="s">
        <v>57</v>
      </c>
      <c r="G18" t="s">
        <v>58</v>
      </c>
      <c r="H18" s="4">
        <f>'Šelong B'!H19</f>
        <v>2</v>
      </c>
      <c r="I18" s="4">
        <f>'Šelong B'!I19</f>
        <v>8.8699999999999992</v>
      </c>
      <c r="J18" s="4">
        <f>'Šelong B'!J19</f>
        <v>0</v>
      </c>
      <c r="K18" s="6">
        <f>'Šelong B'!K19</f>
        <v>10.87</v>
      </c>
      <c r="L18" s="4">
        <f>'Šelong B'!L19</f>
        <v>0</v>
      </c>
      <c r="M18" s="4">
        <f>'Šelong B'!M19</f>
        <v>0</v>
      </c>
      <c r="N18" s="4">
        <f>'Šelong B'!N19</f>
        <v>0</v>
      </c>
      <c r="O18" s="6">
        <f>'Šelong B'!O19</f>
        <v>0</v>
      </c>
      <c r="P18" s="4">
        <f>'Šelong B'!P19</f>
        <v>1.5</v>
      </c>
      <c r="Q18" s="4">
        <f>'Šelong B'!Q19</f>
        <v>7.4</v>
      </c>
      <c r="R18" s="4">
        <f>'Šelong B'!R19</f>
        <v>0</v>
      </c>
      <c r="S18" s="6">
        <f>'Šelong B'!S19</f>
        <v>8.9</v>
      </c>
      <c r="T18" s="4">
        <f>'Šelong B'!T19</f>
        <v>1.9</v>
      </c>
      <c r="U18" s="4">
        <f>'Šelong B'!U19</f>
        <v>8.15</v>
      </c>
      <c r="V18" s="4">
        <f>'Šelong B'!V19</f>
        <v>0</v>
      </c>
      <c r="W18" s="6">
        <f>'Šelong B'!W19</f>
        <v>10.050000000000001</v>
      </c>
      <c r="X18" s="6">
        <f>'Šelong B'!X19</f>
        <v>29.82</v>
      </c>
      <c r="Z18">
        <f>X21</f>
        <v>60.089999999999996</v>
      </c>
      <c r="AA18" t="str">
        <f>D17</f>
        <v>Tělovýchovná jednota VOKD Ostrava - Poruba, z.s.</v>
      </c>
      <c r="AB18">
        <v>2</v>
      </c>
    </row>
    <row r="19" spans="1:28" x14ac:dyDescent="0.25">
      <c r="A19" s="9"/>
      <c r="B19">
        <v>855906</v>
      </c>
      <c r="C19">
        <v>3198</v>
      </c>
      <c r="D19" t="s">
        <v>84</v>
      </c>
      <c r="E19">
        <v>2013</v>
      </c>
      <c r="F19" t="s">
        <v>57</v>
      </c>
      <c r="G19" t="s">
        <v>58</v>
      </c>
      <c r="H19" s="4">
        <f>'Šelong B'!H20</f>
        <v>2</v>
      </c>
      <c r="I19" s="4">
        <f>'Šelong B'!I20</f>
        <v>8.3699999999999992</v>
      </c>
      <c r="J19" s="4">
        <f>'Šelong B'!J20</f>
        <v>0</v>
      </c>
      <c r="K19" s="6">
        <f>'Šelong B'!K20</f>
        <v>10.37</v>
      </c>
      <c r="L19" s="4">
        <f>'Šelong B'!L20</f>
        <v>0</v>
      </c>
      <c r="M19" s="4">
        <f>'Šelong B'!M20</f>
        <v>0</v>
      </c>
      <c r="N19" s="4">
        <f>'Šelong B'!N20</f>
        <v>0</v>
      </c>
      <c r="O19" s="6">
        <f>'Šelong B'!O20</f>
        <v>0</v>
      </c>
      <c r="P19" s="4">
        <f>'Šelong B'!P20</f>
        <v>1.5</v>
      </c>
      <c r="Q19" s="4">
        <f>'Šelong B'!Q20</f>
        <v>7.6</v>
      </c>
      <c r="R19" s="4">
        <f>'Šelong B'!R20</f>
        <v>0</v>
      </c>
      <c r="S19" s="6">
        <f>'Šelong B'!S20</f>
        <v>9.1</v>
      </c>
      <c r="T19" s="4">
        <f>'Šelong B'!T20</f>
        <v>1.9</v>
      </c>
      <c r="U19" s="4">
        <f>'Šelong B'!U20</f>
        <v>8.35</v>
      </c>
      <c r="V19" s="4">
        <f>'Šelong B'!V20</f>
        <v>0</v>
      </c>
      <c r="W19" s="6">
        <f>'Šelong B'!W20</f>
        <v>10.25</v>
      </c>
      <c r="X19" s="6">
        <f>'Šelong B'!X20</f>
        <v>29.72</v>
      </c>
      <c r="Z19">
        <f>X21</f>
        <v>60.089999999999996</v>
      </c>
      <c r="AA19" t="str">
        <f>D17</f>
        <v>Tělovýchovná jednota VOKD Ostrava - Poruba, z.s.</v>
      </c>
      <c r="AB19">
        <v>3</v>
      </c>
    </row>
    <row r="20" spans="1:28" x14ac:dyDescent="0.25">
      <c r="A20" s="9"/>
      <c r="B20">
        <v>449015</v>
      </c>
      <c r="C20">
        <v>3198</v>
      </c>
      <c r="D20" t="s">
        <v>63</v>
      </c>
      <c r="E20">
        <v>2013</v>
      </c>
      <c r="F20" t="s">
        <v>25</v>
      </c>
      <c r="G20" t="s">
        <v>39</v>
      </c>
      <c r="H20" s="4">
        <f>'Šelong B'!H7</f>
        <v>2</v>
      </c>
      <c r="I20" s="4">
        <f>'Šelong B'!I7</f>
        <v>8.1999999999999993</v>
      </c>
      <c r="J20" s="4">
        <f>'Šelong B'!J7</f>
        <v>0</v>
      </c>
      <c r="K20" s="6">
        <f>'Šelong B'!K7</f>
        <v>10.199999999999999</v>
      </c>
      <c r="L20" s="4">
        <f>'Šelong B'!L7</f>
        <v>0</v>
      </c>
      <c r="M20" s="4">
        <f>'Šelong B'!M7</f>
        <v>0</v>
      </c>
      <c r="N20" s="4">
        <f>'Šelong B'!N7</f>
        <v>0</v>
      </c>
      <c r="O20" s="6">
        <f>'Šelong B'!O7</f>
        <v>0</v>
      </c>
      <c r="P20" s="4">
        <f>'Šelong B'!P7</f>
        <v>1.5</v>
      </c>
      <c r="Q20" s="4">
        <f>'Šelong B'!Q7</f>
        <v>6.3</v>
      </c>
      <c r="R20" s="4">
        <f>'Šelong B'!R7</f>
        <v>0</v>
      </c>
      <c r="S20" s="6">
        <f>'Šelong B'!S7</f>
        <v>7.8</v>
      </c>
      <c r="T20" s="4">
        <f>'Šelong B'!T7</f>
        <v>1.9</v>
      </c>
      <c r="U20" s="4">
        <f>'Šelong B'!U7</f>
        <v>8.6999999999999993</v>
      </c>
      <c r="V20" s="4">
        <f>'Šelong B'!V7</f>
        <v>0</v>
      </c>
      <c r="W20" s="6">
        <f>'Šelong B'!W7</f>
        <v>10.6</v>
      </c>
      <c r="X20" s="6">
        <f>'Šelong B'!X7</f>
        <v>28.6</v>
      </c>
      <c r="Z20">
        <f>X21</f>
        <v>60.089999999999996</v>
      </c>
      <c r="AA20" t="str">
        <f>D17</f>
        <v>Tělovýchovná jednota VOKD Ostrava - Poruba, z.s.</v>
      </c>
      <c r="AB20">
        <v>4</v>
      </c>
    </row>
    <row r="21" spans="1:28" x14ac:dyDescent="0.25">
      <c r="A21" s="5"/>
      <c r="B21" s="5"/>
      <c r="C21" s="5"/>
      <c r="D21" s="5" t="s">
        <v>28</v>
      </c>
      <c r="E21" s="5"/>
      <c r="F21" s="5"/>
      <c r="G21" s="5"/>
      <c r="H21" s="5"/>
      <c r="I21" s="5"/>
      <c r="J21" s="5">
        <v>0</v>
      </c>
      <c r="K21" s="5">
        <f>LARGE(K18:K20,2)+LARGE(K18:K20,1)-J21</f>
        <v>21.24</v>
      </c>
      <c r="L21" s="5"/>
      <c r="M21" s="5"/>
      <c r="N21" s="5">
        <v>0</v>
      </c>
      <c r="O21" s="5">
        <f>LARGE(O18:O20,2)+LARGE(O18:O20,1)-N21</f>
        <v>0</v>
      </c>
      <c r="P21" s="5"/>
      <c r="Q21" s="5"/>
      <c r="R21" s="5">
        <v>0</v>
      </c>
      <c r="S21" s="5">
        <f>LARGE(S18:S20,2)+LARGE(S18:S20,1)-R21</f>
        <v>18</v>
      </c>
      <c r="T21" s="5"/>
      <c r="U21" s="5"/>
      <c r="V21" s="5">
        <v>0</v>
      </c>
      <c r="W21" s="5">
        <f>LARGE(W18:W20,2)+LARGE(W18:W20,1)-V21</f>
        <v>20.85</v>
      </c>
      <c r="X21" s="5">
        <f>K21+O21+S21+W21</f>
        <v>60.089999999999996</v>
      </c>
      <c r="Z21">
        <f>X21</f>
        <v>60.089999999999996</v>
      </c>
      <c r="AA21" t="str">
        <f>D17</f>
        <v>Tělovýchovná jednota VOKD Ostrava - Poruba, z.s.</v>
      </c>
      <c r="AB21">
        <v>5</v>
      </c>
    </row>
    <row r="22" spans="1:28" x14ac:dyDescent="0.25">
      <c r="A22" s="3"/>
      <c r="B22" s="3">
        <v>5113</v>
      </c>
      <c r="C22" s="3">
        <v>9381</v>
      </c>
      <c r="D22" s="3" t="s">
        <v>74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>
        <f>X26</f>
        <v>59.100000000000009</v>
      </c>
      <c r="AA22" t="str">
        <f>D22</f>
        <v>Sportovní gymnastické centrum Ostrava, z.s. C</v>
      </c>
      <c r="AB22">
        <v>1</v>
      </c>
    </row>
    <row r="23" spans="1:28" x14ac:dyDescent="0.25">
      <c r="A23" s="9" t="s">
        <v>198</v>
      </c>
      <c r="B23">
        <v>669177</v>
      </c>
      <c r="C23">
        <v>9381</v>
      </c>
      <c r="D23" t="s">
        <v>75</v>
      </c>
      <c r="E23">
        <v>2012</v>
      </c>
      <c r="F23" t="s">
        <v>66</v>
      </c>
      <c r="G23" t="s">
        <v>71</v>
      </c>
      <c r="H23" s="4">
        <f>'Šelong B'!H13</f>
        <v>0</v>
      </c>
      <c r="I23" s="4">
        <f>'Šelong B'!I13</f>
        <v>0</v>
      </c>
      <c r="J23" s="4">
        <f>'Šelong B'!J13</f>
        <v>0</v>
      </c>
      <c r="K23" s="6">
        <f>'Šelong B'!K13</f>
        <v>0</v>
      </c>
      <c r="L23" s="4">
        <f>'Šelong B'!L13</f>
        <v>0</v>
      </c>
      <c r="M23" s="4">
        <f>'Šelong B'!M13</f>
        <v>0</v>
      </c>
      <c r="N23" s="4">
        <f>'Šelong B'!N13</f>
        <v>0</v>
      </c>
      <c r="O23" s="6">
        <f>'Šelong B'!O13</f>
        <v>0</v>
      </c>
      <c r="P23" s="4">
        <f>'Šelong B'!P13</f>
        <v>0.8</v>
      </c>
      <c r="Q23" s="4">
        <f>'Šelong B'!Q13</f>
        <v>7.43</v>
      </c>
      <c r="R23" s="4">
        <f>'Šelong B'!R13</f>
        <v>0</v>
      </c>
      <c r="S23" s="6">
        <f>'Šelong B'!S13</f>
        <v>8.23</v>
      </c>
      <c r="T23" s="4">
        <f>'Šelong B'!T13</f>
        <v>1.9</v>
      </c>
      <c r="U23" s="4">
        <f>'Šelong B'!U13</f>
        <v>8.5</v>
      </c>
      <c r="V23" s="4">
        <f>'Šelong B'!V13</f>
        <v>0</v>
      </c>
      <c r="W23" s="6">
        <f>'Šelong B'!W13</f>
        <v>10.4</v>
      </c>
      <c r="X23" s="6">
        <f>'Šelong B'!X13</f>
        <v>18.630000000000003</v>
      </c>
      <c r="Z23">
        <f>X26</f>
        <v>59.100000000000009</v>
      </c>
      <c r="AA23" t="str">
        <f>D22</f>
        <v>Sportovní gymnastické centrum Ostrava, z.s. C</v>
      </c>
      <c r="AB23">
        <v>2</v>
      </c>
    </row>
    <row r="24" spans="1:28" x14ac:dyDescent="0.25">
      <c r="A24" s="9"/>
      <c r="B24">
        <v>517459</v>
      </c>
      <c r="C24">
        <v>9381</v>
      </c>
      <c r="D24" t="s">
        <v>76</v>
      </c>
      <c r="E24">
        <v>2013</v>
      </c>
      <c r="F24" t="s">
        <v>66</v>
      </c>
      <c r="G24" t="s">
        <v>71</v>
      </c>
      <c r="H24" s="4">
        <f>'Šelong B'!H14</f>
        <v>2</v>
      </c>
      <c r="I24" s="4">
        <f>'Šelong B'!I14</f>
        <v>7.1</v>
      </c>
      <c r="J24" s="4">
        <f>'Šelong B'!J14</f>
        <v>0</v>
      </c>
      <c r="K24" s="6">
        <f>'Šelong B'!K14</f>
        <v>9.1</v>
      </c>
      <c r="L24" s="4">
        <f>'Šelong B'!L14</f>
        <v>0</v>
      </c>
      <c r="M24" s="4">
        <f>'Šelong B'!M14</f>
        <v>0</v>
      </c>
      <c r="N24" s="4">
        <f>'Šelong B'!N14</f>
        <v>0</v>
      </c>
      <c r="O24" s="6">
        <f>'Šelong B'!O14</f>
        <v>0</v>
      </c>
      <c r="P24" s="4">
        <f>'Šelong B'!P14</f>
        <v>1.4</v>
      </c>
      <c r="Q24" s="4">
        <f>'Šelong B'!Q14</f>
        <v>8.5</v>
      </c>
      <c r="R24" s="4">
        <f>'Šelong B'!R14</f>
        <v>0</v>
      </c>
      <c r="S24" s="6">
        <f>'Šelong B'!S14</f>
        <v>9.9</v>
      </c>
      <c r="T24" s="4">
        <f>'Šelong B'!T14</f>
        <v>1.8</v>
      </c>
      <c r="U24" s="4">
        <f>'Šelong B'!U14</f>
        <v>8.4499999999999993</v>
      </c>
      <c r="V24" s="4">
        <f>'Šelong B'!V14</f>
        <v>2</v>
      </c>
      <c r="W24" s="6">
        <f>'Šelong B'!W14</f>
        <v>8.25</v>
      </c>
      <c r="X24" s="6">
        <f>'Šelong B'!X14</f>
        <v>27.25</v>
      </c>
      <c r="Z24">
        <f>X26</f>
        <v>59.100000000000009</v>
      </c>
      <c r="AA24" t="str">
        <f>D22</f>
        <v>Sportovní gymnastické centrum Ostrava, z.s. C</v>
      </c>
      <c r="AB24">
        <v>3</v>
      </c>
    </row>
    <row r="25" spans="1:28" x14ac:dyDescent="0.25">
      <c r="A25" s="9"/>
      <c r="B25">
        <v>0</v>
      </c>
      <c r="C25">
        <v>0</v>
      </c>
      <c r="D25" t="s">
        <v>77</v>
      </c>
      <c r="E25">
        <v>2012</v>
      </c>
      <c r="F25" t="s">
        <v>66</v>
      </c>
      <c r="G25" t="s">
        <v>71</v>
      </c>
      <c r="H25" s="4">
        <f>'Šelong B'!H15</f>
        <v>2</v>
      </c>
      <c r="I25" s="4">
        <f>'Šelong B'!I15</f>
        <v>7.6</v>
      </c>
      <c r="J25" s="4">
        <f>'Šelong B'!J15</f>
        <v>0</v>
      </c>
      <c r="K25" s="6">
        <f>'Šelong B'!K15</f>
        <v>9.6</v>
      </c>
      <c r="L25" s="4">
        <f>'Šelong B'!L15</f>
        <v>0</v>
      </c>
      <c r="M25" s="4">
        <f>'Šelong B'!M15</f>
        <v>0</v>
      </c>
      <c r="N25" s="4">
        <f>'Šelong B'!N15</f>
        <v>0</v>
      </c>
      <c r="O25" s="6">
        <f>'Šelong B'!O15</f>
        <v>0</v>
      </c>
      <c r="P25" s="4">
        <f>'Šelong B'!P15</f>
        <v>1.4</v>
      </c>
      <c r="Q25" s="4">
        <f>'Šelong B'!Q15</f>
        <v>7.9</v>
      </c>
      <c r="R25" s="4">
        <f>'Šelong B'!R15</f>
        <v>0</v>
      </c>
      <c r="S25" s="6">
        <f>'Šelong B'!S15</f>
        <v>9.3000000000000007</v>
      </c>
      <c r="T25" s="4">
        <f>'Šelong B'!T15</f>
        <v>1.9</v>
      </c>
      <c r="U25" s="4">
        <f>'Šelong B'!U15</f>
        <v>8.9</v>
      </c>
      <c r="V25" s="4">
        <f>'Šelong B'!V15</f>
        <v>0</v>
      </c>
      <c r="W25" s="6">
        <f>'Šelong B'!W15</f>
        <v>10.8</v>
      </c>
      <c r="X25" s="6">
        <f>'Šelong B'!X15</f>
        <v>29.7</v>
      </c>
      <c r="Z25">
        <f>X26</f>
        <v>59.100000000000009</v>
      </c>
      <c r="AA25" t="str">
        <f>D22</f>
        <v>Sportovní gymnastické centrum Ostrava, z.s. C</v>
      </c>
      <c r="AB25">
        <v>4</v>
      </c>
    </row>
    <row r="26" spans="1:28" x14ac:dyDescent="0.25">
      <c r="A26" s="5"/>
      <c r="B26" s="5"/>
      <c r="C26" s="5"/>
      <c r="D26" s="5" t="s">
        <v>28</v>
      </c>
      <c r="E26" s="5"/>
      <c r="F26" s="5"/>
      <c r="G26" s="5"/>
      <c r="H26" s="5"/>
      <c r="I26" s="5"/>
      <c r="J26" s="5">
        <v>0</v>
      </c>
      <c r="K26" s="5">
        <f>LARGE(K23:K25,2)+LARGE(K23:K25,1)-J26</f>
        <v>18.7</v>
      </c>
      <c r="L26" s="5"/>
      <c r="M26" s="5"/>
      <c r="N26" s="5">
        <v>0</v>
      </c>
      <c r="O26" s="5">
        <f>LARGE(O23:O25,2)+LARGE(O23:O25,1)-N26</f>
        <v>0</v>
      </c>
      <c r="P26" s="5"/>
      <c r="Q26" s="5"/>
      <c r="R26" s="5">
        <v>0</v>
      </c>
      <c r="S26" s="5">
        <f>LARGE(S23:S25,2)+LARGE(S23:S25,1)-R26</f>
        <v>19.200000000000003</v>
      </c>
      <c r="T26" s="5"/>
      <c r="U26" s="5"/>
      <c r="V26" s="5">
        <v>0</v>
      </c>
      <c r="W26" s="5">
        <f>LARGE(W23:W25,2)+LARGE(W23:W25,1)-V26</f>
        <v>21.200000000000003</v>
      </c>
      <c r="X26" s="5">
        <f>K26+O26+S26+W26</f>
        <v>59.100000000000009</v>
      </c>
      <c r="Z26">
        <f>X26</f>
        <v>59.100000000000009</v>
      </c>
      <c r="AA26" t="str">
        <f>D22</f>
        <v>Sportovní gymnastické centrum Ostrava, z.s. C</v>
      </c>
      <c r="AB26">
        <v>5</v>
      </c>
    </row>
    <row r="27" spans="1:28" x14ac:dyDescent="0.25">
      <c r="A27" s="3"/>
      <c r="B27" s="3">
        <v>5114</v>
      </c>
      <c r="C27" s="3">
        <v>9381</v>
      </c>
      <c r="D27" s="3" t="s">
        <v>85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>
        <f>X31</f>
        <v>56.59</v>
      </c>
      <c r="AA27" t="str">
        <f>D27</f>
        <v>Tělovýchovná jednota VOKD Ostrava - Poruba, z.s. B</v>
      </c>
      <c r="AB27">
        <v>1</v>
      </c>
    </row>
    <row r="28" spans="1:28" x14ac:dyDescent="0.25">
      <c r="A28" s="9" t="s">
        <v>199</v>
      </c>
      <c r="B28">
        <v>775703</v>
      </c>
      <c r="C28">
        <v>9381</v>
      </c>
      <c r="D28" t="s">
        <v>86</v>
      </c>
      <c r="E28">
        <v>2013</v>
      </c>
      <c r="F28" t="s">
        <v>57</v>
      </c>
      <c r="G28" t="s">
        <v>87</v>
      </c>
      <c r="H28" s="4">
        <f>'Šelong B'!H21</f>
        <v>2</v>
      </c>
      <c r="I28" s="4">
        <f>'Šelong B'!I21</f>
        <v>8.4</v>
      </c>
      <c r="J28" s="4">
        <f>'Šelong B'!J21</f>
        <v>0</v>
      </c>
      <c r="K28" s="6">
        <f>'Šelong B'!K21</f>
        <v>10.4</v>
      </c>
      <c r="L28" s="4">
        <f>'Šelong B'!L21</f>
        <v>0</v>
      </c>
      <c r="M28" s="4">
        <f>'Šelong B'!M21</f>
        <v>0</v>
      </c>
      <c r="N28" s="4">
        <f>'Šelong B'!N21</f>
        <v>0</v>
      </c>
      <c r="O28" s="6">
        <f>'Šelong B'!O21</f>
        <v>0</v>
      </c>
      <c r="P28" s="4">
        <f>'Šelong B'!P21</f>
        <v>1.5</v>
      </c>
      <c r="Q28" s="4">
        <f>'Šelong B'!Q21</f>
        <v>6.86</v>
      </c>
      <c r="R28" s="4">
        <f>'Šelong B'!R21</f>
        <v>0</v>
      </c>
      <c r="S28" s="6">
        <f>'Šelong B'!S21</f>
        <v>8.36</v>
      </c>
      <c r="T28" s="4">
        <f>'Šelong B'!T21</f>
        <v>1.9</v>
      </c>
      <c r="U28" s="4">
        <f>'Šelong B'!U21</f>
        <v>8.8000000000000007</v>
      </c>
      <c r="V28" s="4">
        <f>'Šelong B'!V21</f>
        <v>0</v>
      </c>
      <c r="W28" s="6">
        <f>'Šelong B'!W21</f>
        <v>10.700000000000001</v>
      </c>
      <c r="X28" s="6">
        <f>'Šelong B'!X21</f>
        <v>29.46</v>
      </c>
      <c r="Z28">
        <f>X31</f>
        <v>56.59</v>
      </c>
      <c r="AA28" t="str">
        <f>D27</f>
        <v>Tělovýchovná jednota VOKD Ostrava - Poruba, z.s. B</v>
      </c>
      <c r="AB28">
        <v>2</v>
      </c>
    </row>
    <row r="29" spans="1:28" x14ac:dyDescent="0.25">
      <c r="A29" s="9"/>
      <c r="B29">
        <v>665261</v>
      </c>
      <c r="C29">
        <v>9381</v>
      </c>
      <c r="D29" t="s">
        <v>88</v>
      </c>
      <c r="E29">
        <v>2013</v>
      </c>
      <c r="F29" t="s">
        <v>57</v>
      </c>
      <c r="G29" t="s">
        <v>87</v>
      </c>
      <c r="H29" s="4">
        <f>'Šelong B'!H22</f>
        <v>2</v>
      </c>
      <c r="I29" s="4">
        <f>'Šelong B'!I22</f>
        <v>6.5</v>
      </c>
      <c r="J29" s="4">
        <f>'Šelong B'!J22</f>
        <v>0.3</v>
      </c>
      <c r="K29" s="6">
        <f>'Šelong B'!K22</f>
        <v>8.1999999999999993</v>
      </c>
      <c r="L29" s="4">
        <f>'Šelong B'!L22</f>
        <v>0</v>
      </c>
      <c r="M29" s="4">
        <f>'Šelong B'!M22</f>
        <v>0</v>
      </c>
      <c r="N29" s="4">
        <f>'Šelong B'!N22</f>
        <v>0</v>
      </c>
      <c r="O29" s="6">
        <f>'Šelong B'!O22</f>
        <v>0</v>
      </c>
      <c r="P29" s="4">
        <f>'Šelong B'!P22</f>
        <v>1.5</v>
      </c>
      <c r="Q29" s="4">
        <f>'Šelong B'!Q22</f>
        <v>7.13</v>
      </c>
      <c r="R29" s="4">
        <f>'Šelong B'!R22</f>
        <v>0</v>
      </c>
      <c r="S29" s="6">
        <f>'Šelong B'!S22</f>
        <v>8.629999999999999</v>
      </c>
      <c r="T29" s="4">
        <f>'Šelong B'!T22</f>
        <v>1.3</v>
      </c>
      <c r="U29" s="4">
        <f>'Šelong B'!U22</f>
        <v>8.4499999999999993</v>
      </c>
      <c r="V29" s="4">
        <f>'Šelong B'!V22</f>
        <v>2</v>
      </c>
      <c r="W29" s="6">
        <f>'Šelong B'!W22</f>
        <v>7.75</v>
      </c>
      <c r="X29" s="6">
        <f>'Šelong B'!X22</f>
        <v>24.58</v>
      </c>
      <c r="Z29">
        <f>X31</f>
        <v>56.59</v>
      </c>
      <c r="AA29" t="str">
        <f>D27</f>
        <v>Tělovýchovná jednota VOKD Ostrava - Poruba, z.s. B</v>
      </c>
      <c r="AB29">
        <v>3</v>
      </c>
    </row>
    <row r="30" spans="1:28" x14ac:dyDescent="0.25">
      <c r="A30" s="9"/>
      <c r="B30">
        <v>0</v>
      </c>
      <c r="C30">
        <v>9381</v>
      </c>
      <c r="D30" t="s">
        <v>89</v>
      </c>
      <c r="E30">
        <v>2013</v>
      </c>
      <c r="F30" t="s">
        <v>57</v>
      </c>
      <c r="G30" t="s">
        <v>60</v>
      </c>
      <c r="H30" s="4">
        <f>'Šelong B'!H23</f>
        <v>2</v>
      </c>
      <c r="I30" s="4">
        <f>'Šelong B'!I23</f>
        <v>6.3</v>
      </c>
      <c r="J30" s="4">
        <f>'Šelong B'!J23</f>
        <v>0.3</v>
      </c>
      <c r="K30" s="6">
        <f>'Šelong B'!K23</f>
        <v>8</v>
      </c>
      <c r="L30" s="4">
        <f>'Šelong B'!L23</f>
        <v>0</v>
      </c>
      <c r="M30" s="4">
        <f>'Šelong B'!M23</f>
        <v>0</v>
      </c>
      <c r="N30" s="4">
        <f>'Šelong B'!N23</f>
        <v>0</v>
      </c>
      <c r="O30" s="6">
        <f>'Šelong B'!O23</f>
        <v>0</v>
      </c>
      <c r="P30" s="4">
        <f>'Šelong B'!P23</f>
        <v>1.4</v>
      </c>
      <c r="Q30" s="4">
        <f>'Šelong B'!Q23</f>
        <v>7.16</v>
      </c>
      <c r="R30" s="4">
        <f>'Šelong B'!R23</f>
        <v>0</v>
      </c>
      <c r="S30" s="6">
        <f>'Šelong B'!S23</f>
        <v>8.56</v>
      </c>
      <c r="T30" s="4">
        <f>'Šelong B'!T23</f>
        <v>1.9</v>
      </c>
      <c r="U30" s="4">
        <f>'Šelong B'!U23</f>
        <v>8.1999999999999993</v>
      </c>
      <c r="V30" s="4">
        <f>'Šelong B'!V23</f>
        <v>0</v>
      </c>
      <c r="W30" s="6">
        <f>'Šelong B'!W23</f>
        <v>10.1</v>
      </c>
      <c r="X30" s="6">
        <f>'Šelong B'!X23</f>
        <v>26.660000000000004</v>
      </c>
      <c r="Z30">
        <f>X31</f>
        <v>56.59</v>
      </c>
      <c r="AA30" t="str">
        <f>D27</f>
        <v>Tělovýchovná jednota VOKD Ostrava - Poruba, z.s. B</v>
      </c>
      <c r="AB30">
        <v>4</v>
      </c>
    </row>
    <row r="31" spans="1:28" x14ac:dyDescent="0.25">
      <c r="A31" s="5"/>
      <c r="B31" s="5"/>
      <c r="C31" s="5"/>
      <c r="D31" s="5" t="s">
        <v>28</v>
      </c>
      <c r="E31" s="5"/>
      <c r="F31" s="5"/>
      <c r="G31" s="5"/>
      <c r="H31" s="5"/>
      <c r="I31" s="5"/>
      <c r="J31" s="5">
        <v>0</v>
      </c>
      <c r="K31" s="5">
        <f>LARGE(K28:K30,2)+LARGE(K28:K30,1)-J31</f>
        <v>18.600000000000001</v>
      </c>
      <c r="L31" s="5"/>
      <c r="M31" s="5"/>
      <c r="N31" s="5">
        <v>0</v>
      </c>
      <c r="O31" s="5">
        <f>LARGE(O28:O30,2)+LARGE(O28:O30,1)-N31</f>
        <v>0</v>
      </c>
      <c r="P31" s="5"/>
      <c r="Q31" s="5"/>
      <c r="R31" s="5">
        <v>0</v>
      </c>
      <c r="S31" s="5">
        <f>LARGE(S28:S30,2)+LARGE(S28:S30,1)-R31</f>
        <v>17.189999999999998</v>
      </c>
      <c r="T31" s="5"/>
      <c r="U31" s="5"/>
      <c r="V31" s="5">
        <v>0</v>
      </c>
      <c r="W31" s="5">
        <f>LARGE(W28:W30,2)+LARGE(W28:W30,1)-V31</f>
        <v>20.8</v>
      </c>
      <c r="X31" s="5">
        <f>K31+O31+S31+W31</f>
        <v>56.59</v>
      </c>
      <c r="Z31">
        <f>X31</f>
        <v>56.59</v>
      </c>
      <c r="AA31" t="str">
        <f>D27</f>
        <v>Tělovýchovná jednota VOKD Ostrava - Poruba, z.s. B</v>
      </c>
      <c r="AB31">
        <v>5</v>
      </c>
    </row>
    <row r="33" spans="4:22" x14ac:dyDescent="0.25">
      <c r="D33" s="21" t="s">
        <v>236</v>
      </c>
    </row>
    <row r="34" spans="4:22" ht="15.75" x14ac:dyDescent="0.25">
      <c r="D34" s="17" t="s">
        <v>239</v>
      </c>
      <c r="E34" t="s">
        <v>245</v>
      </c>
      <c r="P34" s="11" t="s">
        <v>244</v>
      </c>
      <c r="Q34" s="11"/>
      <c r="R34" s="11"/>
      <c r="T34" s="19"/>
      <c r="V34" s="20" t="s">
        <v>209</v>
      </c>
    </row>
    <row r="35" spans="4:22" ht="15.75" x14ac:dyDescent="0.25">
      <c r="D35" s="17" t="s">
        <v>240</v>
      </c>
      <c r="E35" t="s">
        <v>237</v>
      </c>
      <c r="P35" s="12" t="s">
        <v>250</v>
      </c>
      <c r="Q35" s="12"/>
      <c r="T35" s="19"/>
      <c r="V35" s="19" t="s">
        <v>210</v>
      </c>
    </row>
    <row r="36" spans="4:22" x14ac:dyDescent="0.25">
      <c r="D36" s="17" t="s">
        <v>241</v>
      </c>
      <c r="E36" t="s">
        <v>246</v>
      </c>
    </row>
    <row r="37" spans="4:22" x14ac:dyDescent="0.25">
      <c r="D37" s="17" t="s">
        <v>242</v>
      </c>
      <c r="E37" t="s">
        <v>238</v>
      </c>
    </row>
  </sheetData>
  <sortState xmlns:xlrd2="http://schemas.microsoft.com/office/spreadsheetml/2017/richdata2" ref="D7:Z31">
    <sortCondition descending="1" ref="Z31"/>
  </sortState>
  <mergeCells count="5">
    <mergeCell ref="A7:A9"/>
    <mergeCell ref="A13:A15"/>
    <mergeCell ref="A18:A20"/>
    <mergeCell ref="A23:A25"/>
    <mergeCell ref="A28:A30"/>
  </mergeCells>
  <pageMargins left="0.11811023622047245" right="0.11811023622047245" top="0.19685039370078741" bottom="0.19685039370078741" header="0" footer="0"/>
  <pageSetup paperSize="9" scale="77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3"/>
  <sheetViews>
    <sheetView view="pageLayout" zoomScale="85" zoomScaleNormal="100" zoomScalePageLayoutView="85" workbookViewId="0">
      <selection activeCell="D1" sqref="D1"/>
    </sheetView>
  </sheetViews>
  <sheetFormatPr defaultRowHeight="15" x14ac:dyDescent="0.25"/>
  <cols>
    <col min="1" max="1" width="10" customWidth="1"/>
    <col min="2" max="3" width="10" hidden="1" customWidth="1"/>
    <col min="4" max="4" width="23.140625" customWidth="1"/>
    <col min="5" max="5" width="6.42578125" bestFit="1" customWidth="1"/>
    <col min="6" max="6" width="22.85546875" bestFit="1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194</v>
      </c>
    </row>
    <row r="2" spans="1:29" ht="18.75" x14ac:dyDescent="0.3">
      <c r="D2" s="1" t="s">
        <v>1</v>
      </c>
    </row>
    <row r="3" spans="1:29" ht="18.75" x14ac:dyDescent="0.3">
      <c r="D3" s="1" t="s">
        <v>62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15" t="s">
        <v>195</v>
      </c>
      <c r="B7">
        <v>177398</v>
      </c>
      <c r="C7">
        <v>7791</v>
      </c>
      <c r="D7" t="s">
        <v>63</v>
      </c>
      <c r="E7">
        <v>2013</v>
      </c>
      <c r="F7" t="s">
        <v>25</v>
      </c>
      <c r="G7" t="s">
        <v>39</v>
      </c>
      <c r="H7" s="4">
        <v>2</v>
      </c>
      <c r="I7" s="4">
        <v>8.1999999999999993</v>
      </c>
      <c r="J7" s="4">
        <v>0</v>
      </c>
      <c r="K7" s="5">
        <f>H7+I7-J7</f>
        <v>10.199999999999999</v>
      </c>
      <c r="L7" s="4">
        <v>0</v>
      </c>
      <c r="M7" s="4">
        <v>0</v>
      </c>
      <c r="N7" s="4">
        <v>0</v>
      </c>
      <c r="O7" s="5">
        <f>L7+M7-N7</f>
        <v>0</v>
      </c>
      <c r="P7" s="4">
        <v>1.5</v>
      </c>
      <c r="Q7" s="4">
        <v>6.3</v>
      </c>
      <c r="R7" s="4">
        <v>0</v>
      </c>
      <c r="S7" s="5">
        <f>P7+Q7-R7</f>
        <v>7.8</v>
      </c>
      <c r="T7" s="4">
        <v>1.9</v>
      </c>
      <c r="U7" s="4">
        <v>8.6999999999999993</v>
      </c>
      <c r="V7" s="4">
        <v>0</v>
      </c>
      <c r="W7" s="5">
        <f>T7+U7-V7</f>
        <v>10.6</v>
      </c>
      <c r="X7" s="5">
        <f>K7+O7+S7+W7</f>
        <v>28.6</v>
      </c>
      <c r="Z7" t="e">
        <f>#REF!</f>
        <v>#REF!</v>
      </c>
      <c r="AA7" t="e">
        <f>#REF!</f>
        <v>#REF!</v>
      </c>
      <c r="AB7">
        <v>2</v>
      </c>
    </row>
    <row r="8" spans="1:29" x14ac:dyDescent="0.25">
      <c r="A8" s="15" t="s">
        <v>196</v>
      </c>
      <c r="B8">
        <v>410155</v>
      </c>
      <c r="C8">
        <v>3198</v>
      </c>
      <c r="D8" t="s">
        <v>65</v>
      </c>
      <c r="E8">
        <v>2013</v>
      </c>
      <c r="F8" t="s">
        <v>66</v>
      </c>
      <c r="G8" t="s">
        <v>67</v>
      </c>
      <c r="H8" s="4">
        <v>2</v>
      </c>
      <c r="I8" s="4">
        <v>9.44</v>
      </c>
      <c r="J8" s="4">
        <v>0</v>
      </c>
      <c r="K8" s="5">
        <f>H8+I8-J8</f>
        <v>11.44</v>
      </c>
      <c r="L8" s="4">
        <v>0</v>
      </c>
      <c r="M8" s="4">
        <v>0</v>
      </c>
      <c r="N8" s="4">
        <v>0</v>
      </c>
      <c r="O8" s="5">
        <f>L8+M8-N8</f>
        <v>0</v>
      </c>
      <c r="P8" s="4">
        <v>1.4</v>
      </c>
      <c r="Q8" s="4">
        <v>7.83</v>
      </c>
      <c r="R8" s="4">
        <v>0</v>
      </c>
      <c r="S8" s="5">
        <f>P8+Q8-R8</f>
        <v>9.23</v>
      </c>
      <c r="T8" s="4">
        <v>1.9</v>
      </c>
      <c r="U8" s="4">
        <v>9</v>
      </c>
      <c r="V8" s="4">
        <v>0</v>
      </c>
      <c r="W8" s="5">
        <f>T8+U8-V8</f>
        <v>10.9</v>
      </c>
      <c r="X8" s="5">
        <f>K8+O8+S8+W8</f>
        <v>31.57</v>
      </c>
      <c r="Z8" t="e">
        <f>#REF!</f>
        <v>#REF!</v>
      </c>
      <c r="AA8" t="e">
        <f>#REF!</f>
        <v>#REF!</v>
      </c>
      <c r="AB8">
        <v>2</v>
      </c>
    </row>
    <row r="9" spans="1:29" x14ac:dyDescent="0.25">
      <c r="A9" s="15" t="s">
        <v>197</v>
      </c>
      <c r="B9">
        <v>248779</v>
      </c>
      <c r="C9">
        <v>3198</v>
      </c>
      <c r="D9" t="s">
        <v>68</v>
      </c>
      <c r="E9">
        <v>2013</v>
      </c>
      <c r="F9" t="s">
        <v>66</v>
      </c>
      <c r="G9" t="s">
        <v>67</v>
      </c>
      <c r="H9" s="4">
        <v>2</v>
      </c>
      <c r="I9" s="4">
        <v>9.3699999999999992</v>
      </c>
      <c r="J9" s="4">
        <v>0</v>
      </c>
      <c r="K9" s="5">
        <f>H9+I9-J9</f>
        <v>11.37</v>
      </c>
      <c r="L9" s="4">
        <v>0</v>
      </c>
      <c r="M9" s="4">
        <v>0</v>
      </c>
      <c r="N9" s="4">
        <v>0</v>
      </c>
      <c r="O9" s="5">
        <f>L9+M9-N9</f>
        <v>0</v>
      </c>
      <c r="P9" s="4">
        <v>1.4</v>
      </c>
      <c r="Q9" s="4">
        <v>9</v>
      </c>
      <c r="R9" s="4">
        <v>0</v>
      </c>
      <c r="S9" s="5">
        <f>P9+Q9-R9</f>
        <v>10.4</v>
      </c>
      <c r="T9" s="4">
        <v>1.9</v>
      </c>
      <c r="U9" s="4">
        <v>9.15</v>
      </c>
      <c r="V9" s="4">
        <v>0</v>
      </c>
      <c r="W9" s="5">
        <f>T9+U9-V9</f>
        <v>11.05</v>
      </c>
      <c r="X9" s="5">
        <f>K9+O9+S9+W9</f>
        <v>32.82</v>
      </c>
      <c r="Z9" t="e">
        <f>#REF!</f>
        <v>#REF!</v>
      </c>
      <c r="AA9" t="e">
        <f>#REF!</f>
        <v>#REF!</v>
      </c>
      <c r="AB9">
        <v>3</v>
      </c>
    </row>
    <row r="10" spans="1:29" x14ac:dyDescent="0.25">
      <c r="A10" s="15" t="s">
        <v>198</v>
      </c>
      <c r="B10">
        <v>957726</v>
      </c>
      <c r="C10">
        <v>3198</v>
      </c>
      <c r="D10" t="s">
        <v>70</v>
      </c>
      <c r="E10">
        <v>2012</v>
      </c>
      <c r="F10" t="s">
        <v>66</v>
      </c>
      <c r="G10" t="s">
        <v>71</v>
      </c>
      <c r="H10" s="4">
        <v>2</v>
      </c>
      <c r="I10" s="4">
        <v>8.4700000000000006</v>
      </c>
      <c r="J10" s="4">
        <v>0</v>
      </c>
      <c r="K10" s="5">
        <f>H10+I10-J10</f>
        <v>10.47</v>
      </c>
      <c r="L10" s="4">
        <v>0</v>
      </c>
      <c r="M10" s="4">
        <v>0</v>
      </c>
      <c r="N10" s="4">
        <v>0</v>
      </c>
      <c r="O10" s="5">
        <f>L10+M10-N10</f>
        <v>0</v>
      </c>
      <c r="P10" s="4">
        <v>1.4</v>
      </c>
      <c r="Q10" s="4">
        <v>7.93</v>
      </c>
      <c r="R10" s="4">
        <v>0</v>
      </c>
      <c r="S10" s="5">
        <f>P10+Q10-R10</f>
        <v>9.33</v>
      </c>
      <c r="T10" s="4">
        <v>1.9</v>
      </c>
      <c r="U10" s="4">
        <v>8.9</v>
      </c>
      <c r="V10" s="4">
        <v>0</v>
      </c>
      <c r="W10" s="5">
        <f>T10+U10-V10</f>
        <v>10.8</v>
      </c>
      <c r="X10" s="5">
        <f>K10+O10+S10+W10</f>
        <v>30.6</v>
      </c>
      <c r="Z10" t="e">
        <f>#REF!</f>
        <v>#REF!</v>
      </c>
      <c r="AA10" t="e">
        <f>#REF!</f>
        <v>#REF!</v>
      </c>
      <c r="AB10">
        <v>2</v>
      </c>
    </row>
    <row r="11" spans="1:29" x14ac:dyDescent="0.25">
      <c r="A11" s="15" t="s">
        <v>199</v>
      </c>
      <c r="B11">
        <v>672580</v>
      </c>
      <c r="C11">
        <v>3198</v>
      </c>
      <c r="D11" t="s">
        <v>72</v>
      </c>
      <c r="E11">
        <v>2014</v>
      </c>
      <c r="F11" t="s">
        <v>66</v>
      </c>
      <c r="G11" t="s">
        <v>71</v>
      </c>
      <c r="H11" s="4">
        <v>2</v>
      </c>
      <c r="I11" s="4">
        <v>8.94</v>
      </c>
      <c r="J11" s="4">
        <v>0</v>
      </c>
      <c r="K11" s="5">
        <f>H11+I11-J11</f>
        <v>10.94</v>
      </c>
      <c r="L11" s="4">
        <v>0</v>
      </c>
      <c r="M11" s="4">
        <v>0</v>
      </c>
      <c r="N11" s="4">
        <v>0</v>
      </c>
      <c r="O11" s="5">
        <f>L11+M11-N11</f>
        <v>0</v>
      </c>
      <c r="P11" s="4">
        <v>1.4</v>
      </c>
      <c r="Q11" s="4">
        <v>8.43</v>
      </c>
      <c r="R11" s="4">
        <v>0</v>
      </c>
      <c r="S11" s="5">
        <f>P11+Q11-R11</f>
        <v>9.83</v>
      </c>
      <c r="T11" s="4">
        <v>2</v>
      </c>
      <c r="U11" s="4">
        <v>8.85</v>
      </c>
      <c r="V11" s="4">
        <v>0</v>
      </c>
      <c r="W11" s="5">
        <f>T11+U11-V11</f>
        <v>10.85</v>
      </c>
      <c r="X11" s="5">
        <f>K11+O11+S11+W11</f>
        <v>31.619999999999997</v>
      </c>
      <c r="Z11" t="e">
        <f>#REF!</f>
        <v>#REF!</v>
      </c>
      <c r="AA11" t="e">
        <f>#REF!</f>
        <v>#REF!</v>
      </c>
      <c r="AB11">
        <v>3</v>
      </c>
    </row>
    <row r="12" spans="1:29" x14ac:dyDescent="0.25">
      <c r="A12" s="15" t="s">
        <v>211</v>
      </c>
      <c r="B12">
        <v>544445</v>
      </c>
      <c r="C12">
        <v>3198</v>
      </c>
      <c r="D12" t="s">
        <v>73</v>
      </c>
      <c r="E12">
        <v>2012</v>
      </c>
      <c r="F12" t="s">
        <v>66</v>
      </c>
      <c r="G12" t="s">
        <v>71</v>
      </c>
      <c r="H12" s="4">
        <v>2</v>
      </c>
      <c r="I12" s="4">
        <v>7.6</v>
      </c>
      <c r="J12" s="4">
        <v>0</v>
      </c>
      <c r="K12" s="5">
        <f>H12+I12-J12</f>
        <v>9.6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1.4</v>
      </c>
      <c r="Q12" s="4">
        <v>7.7</v>
      </c>
      <c r="R12" s="4">
        <v>0</v>
      </c>
      <c r="S12" s="5">
        <f>P12+Q12-R12</f>
        <v>9.1</v>
      </c>
      <c r="T12" s="4">
        <v>1.4</v>
      </c>
      <c r="U12" s="4">
        <v>8.1</v>
      </c>
      <c r="V12" s="4">
        <v>0</v>
      </c>
      <c r="W12" s="5">
        <f>T12+U12-V12</f>
        <v>9.5</v>
      </c>
      <c r="X12" s="5">
        <f>K12+O12+S12+W12</f>
        <v>28.2</v>
      </c>
      <c r="Z12" t="e">
        <f>#REF!</f>
        <v>#REF!</v>
      </c>
      <c r="AA12" t="e">
        <f>#REF!</f>
        <v>#REF!</v>
      </c>
      <c r="AB12">
        <v>4</v>
      </c>
    </row>
    <row r="13" spans="1:29" x14ac:dyDescent="0.25">
      <c r="A13" s="15" t="s">
        <v>212</v>
      </c>
      <c r="B13">
        <v>665990</v>
      </c>
      <c r="C13">
        <v>3198</v>
      </c>
      <c r="D13" t="s">
        <v>75</v>
      </c>
      <c r="E13">
        <v>2012</v>
      </c>
      <c r="F13" t="s">
        <v>66</v>
      </c>
      <c r="G13" t="s">
        <v>71</v>
      </c>
      <c r="H13" s="4">
        <v>0</v>
      </c>
      <c r="I13" s="4">
        <v>0</v>
      </c>
      <c r="J13" s="4">
        <v>0</v>
      </c>
      <c r="K13" s="5">
        <f>H13+I13-J13</f>
        <v>0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0.8</v>
      </c>
      <c r="Q13" s="4">
        <v>7.43</v>
      </c>
      <c r="R13" s="4">
        <v>0</v>
      </c>
      <c r="S13" s="5">
        <f>P13+Q13-R13</f>
        <v>8.23</v>
      </c>
      <c r="T13" s="4">
        <v>1.9</v>
      </c>
      <c r="U13" s="4">
        <v>8.5</v>
      </c>
      <c r="V13" s="4">
        <v>0</v>
      </c>
      <c r="W13" s="5">
        <f>T13+U13-V13</f>
        <v>10.4</v>
      </c>
      <c r="X13" s="5">
        <f>K13+O13+S13+W13</f>
        <v>18.630000000000003</v>
      </c>
      <c r="Z13" t="e">
        <f>#REF!</f>
        <v>#REF!</v>
      </c>
      <c r="AA13" t="e">
        <f>#REF!</f>
        <v>#REF!</v>
      </c>
      <c r="AB13">
        <v>2</v>
      </c>
    </row>
    <row r="14" spans="1:29" x14ac:dyDescent="0.25">
      <c r="A14" s="15" t="s">
        <v>213</v>
      </c>
      <c r="B14">
        <v>855906</v>
      </c>
      <c r="C14">
        <v>3198</v>
      </c>
      <c r="D14" t="s">
        <v>76</v>
      </c>
      <c r="E14">
        <v>2013</v>
      </c>
      <c r="F14" t="s">
        <v>66</v>
      </c>
      <c r="G14" t="s">
        <v>71</v>
      </c>
      <c r="H14" s="4">
        <v>2</v>
      </c>
      <c r="I14" s="4">
        <v>7.1</v>
      </c>
      <c r="J14" s="4">
        <v>0</v>
      </c>
      <c r="K14" s="5">
        <f>H14+I14-J14</f>
        <v>9.1</v>
      </c>
      <c r="L14" s="4">
        <v>0</v>
      </c>
      <c r="M14" s="4">
        <v>0</v>
      </c>
      <c r="N14" s="4">
        <v>0</v>
      </c>
      <c r="O14" s="5">
        <f>L14+M14-N14</f>
        <v>0</v>
      </c>
      <c r="P14" s="4">
        <v>1.4</v>
      </c>
      <c r="Q14" s="4">
        <v>8.5</v>
      </c>
      <c r="R14" s="4">
        <v>0</v>
      </c>
      <c r="S14" s="5">
        <f>P14+Q14-R14</f>
        <v>9.9</v>
      </c>
      <c r="T14" s="4">
        <v>1.8</v>
      </c>
      <c r="U14" s="4">
        <v>8.4499999999999993</v>
      </c>
      <c r="V14" s="4">
        <v>2</v>
      </c>
      <c r="W14" s="5">
        <f>T14+U14-V14</f>
        <v>8.25</v>
      </c>
      <c r="X14" s="5">
        <f>K14+O14+S14+W14</f>
        <v>27.25</v>
      </c>
      <c r="Z14" t="e">
        <f>#REF!</f>
        <v>#REF!</v>
      </c>
      <c r="AA14" t="e">
        <f>#REF!</f>
        <v>#REF!</v>
      </c>
      <c r="AB14">
        <v>3</v>
      </c>
    </row>
    <row r="15" spans="1:29" x14ac:dyDescent="0.25">
      <c r="A15" s="15" t="s">
        <v>214</v>
      </c>
      <c r="B15">
        <v>449015</v>
      </c>
      <c r="C15">
        <v>3198</v>
      </c>
      <c r="D15" t="s">
        <v>77</v>
      </c>
      <c r="E15">
        <v>2012</v>
      </c>
      <c r="F15" t="s">
        <v>66</v>
      </c>
      <c r="G15" t="s">
        <v>71</v>
      </c>
      <c r="H15" s="4">
        <v>2</v>
      </c>
      <c r="I15" s="4">
        <v>7.6</v>
      </c>
      <c r="J15" s="4">
        <v>0</v>
      </c>
      <c r="K15" s="5">
        <f>H15+I15-J15</f>
        <v>9.6</v>
      </c>
      <c r="L15" s="4">
        <v>0</v>
      </c>
      <c r="M15" s="4">
        <v>0</v>
      </c>
      <c r="N15" s="4">
        <v>0</v>
      </c>
      <c r="O15" s="5">
        <f>L15+M15-N15</f>
        <v>0</v>
      </c>
      <c r="P15" s="4">
        <v>1.4</v>
      </c>
      <c r="Q15" s="4">
        <v>7.9</v>
      </c>
      <c r="R15" s="4">
        <v>0</v>
      </c>
      <c r="S15" s="5">
        <f>P15+Q15-R15</f>
        <v>9.3000000000000007</v>
      </c>
      <c r="T15" s="4">
        <v>1.9</v>
      </c>
      <c r="U15" s="4">
        <v>8.9</v>
      </c>
      <c r="V15" s="4">
        <v>0</v>
      </c>
      <c r="W15" s="5">
        <f>T15+U15-V15</f>
        <v>10.8</v>
      </c>
      <c r="X15" s="5">
        <f>K15+O15+S15+W15</f>
        <v>29.7</v>
      </c>
      <c r="Z15" t="e">
        <f>#REF!</f>
        <v>#REF!</v>
      </c>
      <c r="AA15" t="e">
        <f>#REF!</f>
        <v>#REF!</v>
      </c>
      <c r="AB15">
        <v>4</v>
      </c>
    </row>
    <row r="16" spans="1:29" x14ac:dyDescent="0.25">
      <c r="A16" s="15" t="s">
        <v>215</v>
      </c>
      <c r="B16">
        <v>895859</v>
      </c>
      <c r="C16">
        <v>5382</v>
      </c>
      <c r="D16" t="s">
        <v>78</v>
      </c>
      <c r="E16">
        <v>2013</v>
      </c>
      <c r="F16" t="s">
        <v>79</v>
      </c>
      <c r="G16" t="s">
        <v>80</v>
      </c>
      <c r="H16" s="4">
        <v>2</v>
      </c>
      <c r="I16" s="4">
        <v>9.23</v>
      </c>
      <c r="J16" s="4">
        <v>0</v>
      </c>
      <c r="K16" s="5">
        <f>H16+I16-J16</f>
        <v>11.23</v>
      </c>
      <c r="L16" s="4">
        <v>0</v>
      </c>
      <c r="M16" s="4">
        <v>0</v>
      </c>
      <c r="N16" s="4">
        <v>0</v>
      </c>
      <c r="O16" s="5">
        <f>L16+M16-N16</f>
        <v>0</v>
      </c>
      <c r="P16" s="4">
        <v>1.8</v>
      </c>
      <c r="Q16" s="4">
        <v>8.23</v>
      </c>
      <c r="R16" s="4">
        <v>0</v>
      </c>
      <c r="S16" s="5">
        <f>P16+Q16-R16</f>
        <v>10.030000000000001</v>
      </c>
      <c r="T16" s="4">
        <v>2.2999999999999998</v>
      </c>
      <c r="U16" s="4">
        <v>8.6</v>
      </c>
      <c r="V16" s="4">
        <v>0</v>
      </c>
      <c r="W16" s="5">
        <f>T16+U16-V16</f>
        <v>10.899999999999999</v>
      </c>
      <c r="X16" s="5">
        <f>K16+O16+S16+W16</f>
        <v>32.159999999999997</v>
      </c>
      <c r="Z16" t="e">
        <f>#REF!</f>
        <v>#REF!</v>
      </c>
      <c r="AA16" t="e">
        <f>#REF!</f>
        <v>#REF!</v>
      </c>
      <c r="AB16">
        <v>2</v>
      </c>
    </row>
    <row r="17" spans="1:28" x14ac:dyDescent="0.25">
      <c r="A17" s="15" t="s">
        <v>216</v>
      </c>
      <c r="B17">
        <v>201273</v>
      </c>
      <c r="C17">
        <v>5382</v>
      </c>
      <c r="D17" t="s">
        <v>81</v>
      </c>
      <c r="E17">
        <v>2014</v>
      </c>
      <c r="F17" t="s">
        <v>79</v>
      </c>
      <c r="G17" t="s">
        <v>80</v>
      </c>
      <c r="H17" s="4">
        <v>2</v>
      </c>
      <c r="I17" s="4">
        <v>9.3699999999999992</v>
      </c>
      <c r="J17" s="4">
        <v>0</v>
      </c>
      <c r="K17" s="5">
        <f>H17+I17-J17</f>
        <v>11.37</v>
      </c>
      <c r="L17" s="4">
        <v>0</v>
      </c>
      <c r="M17" s="4">
        <v>0</v>
      </c>
      <c r="N17" s="4">
        <v>0</v>
      </c>
      <c r="O17" s="5">
        <f>L17+M17-N17</f>
        <v>0</v>
      </c>
      <c r="P17" s="4">
        <v>1.7</v>
      </c>
      <c r="Q17" s="4">
        <v>8.0299999999999994</v>
      </c>
      <c r="R17" s="4">
        <v>0</v>
      </c>
      <c r="S17" s="5">
        <f>P17+Q17-R17</f>
        <v>9.7299999999999986</v>
      </c>
      <c r="T17" s="4">
        <v>2.2999999999999998</v>
      </c>
      <c r="U17" s="4">
        <v>9.1999999999999993</v>
      </c>
      <c r="V17" s="4">
        <v>0</v>
      </c>
      <c r="W17" s="5">
        <f>T17+U17-V17</f>
        <v>11.5</v>
      </c>
      <c r="X17" s="5">
        <f>K17+O17+S17+W17</f>
        <v>32.599999999999994</v>
      </c>
      <c r="Z17" t="e">
        <f>#REF!</f>
        <v>#REF!</v>
      </c>
      <c r="AA17" t="e">
        <f>#REF!</f>
        <v>#REF!</v>
      </c>
      <c r="AB17">
        <v>3</v>
      </c>
    </row>
    <row r="18" spans="1:28" x14ac:dyDescent="0.25">
      <c r="A18" s="15" t="s">
        <v>217</v>
      </c>
      <c r="B18">
        <v>283831</v>
      </c>
      <c r="C18">
        <v>9763</v>
      </c>
      <c r="D18" t="s">
        <v>82</v>
      </c>
      <c r="E18">
        <v>2014</v>
      </c>
      <c r="F18" t="s">
        <v>51</v>
      </c>
      <c r="G18" t="s">
        <v>52</v>
      </c>
      <c r="H18" s="4">
        <v>2</v>
      </c>
      <c r="I18" s="4">
        <v>8.67</v>
      </c>
      <c r="J18" s="4">
        <v>0</v>
      </c>
      <c r="K18" s="5">
        <f>H18+I18-J18</f>
        <v>10.67</v>
      </c>
      <c r="L18" s="4">
        <v>0</v>
      </c>
      <c r="M18" s="4">
        <v>0</v>
      </c>
      <c r="N18" s="4">
        <v>0</v>
      </c>
      <c r="O18" s="5">
        <f>L18+M18-N18</f>
        <v>0</v>
      </c>
      <c r="P18" s="4">
        <v>1.7</v>
      </c>
      <c r="Q18" s="4">
        <v>6.5</v>
      </c>
      <c r="R18" s="4">
        <v>0</v>
      </c>
      <c r="S18" s="5">
        <f>P18+Q18-R18</f>
        <v>8.1999999999999993</v>
      </c>
      <c r="T18" s="4">
        <v>2.1</v>
      </c>
      <c r="U18" s="4">
        <v>8.6999999999999993</v>
      </c>
      <c r="V18" s="4">
        <v>0</v>
      </c>
      <c r="W18" s="5">
        <f>T18+U18-V18</f>
        <v>10.799999999999999</v>
      </c>
      <c r="X18" s="5">
        <f>K18+O18+S18+W18</f>
        <v>29.669999999999995</v>
      </c>
      <c r="Z18" t="e">
        <f>#REF!</f>
        <v>#REF!</v>
      </c>
      <c r="AA18" t="e">
        <f>#REF!</f>
        <v>#REF!</v>
      </c>
      <c r="AB18">
        <v>2</v>
      </c>
    </row>
    <row r="19" spans="1:28" x14ac:dyDescent="0.25">
      <c r="A19" s="15" t="s">
        <v>218</v>
      </c>
      <c r="B19">
        <v>669177</v>
      </c>
      <c r="C19">
        <v>9381</v>
      </c>
      <c r="D19" t="s">
        <v>83</v>
      </c>
      <c r="E19">
        <v>2011</v>
      </c>
      <c r="F19" t="s">
        <v>57</v>
      </c>
      <c r="G19" t="s">
        <v>58</v>
      </c>
      <c r="H19" s="4">
        <v>2</v>
      </c>
      <c r="I19" s="4">
        <v>8.8699999999999992</v>
      </c>
      <c r="J19" s="4">
        <v>0</v>
      </c>
      <c r="K19" s="5">
        <f>H19+I19-J19</f>
        <v>10.87</v>
      </c>
      <c r="L19" s="4">
        <v>0</v>
      </c>
      <c r="M19" s="4">
        <v>0</v>
      </c>
      <c r="N19" s="4">
        <v>0</v>
      </c>
      <c r="O19" s="5">
        <f>L19+M19-N19</f>
        <v>0</v>
      </c>
      <c r="P19" s="4">
        <v>1.5</v>
      </c>
      <c r="Q19" s="4">
        <v>7.4</v>
      </c>
      <c r="R19" s="4">
        <v>0</v>
      </c>
      <c r="S19" s="5">
        <f>P19+Q19-R19</f>
        <v>8.9</v>
      </c>
      <c r="T19" s="4">
        <v>1.9</v>
      </c>
      <c r="U19" s="4">
        <v>8.15</v>
      </c>
      <c r="V19" s="4">
        <v>0</v>
      </c>
      <c r="W19" s="5">
        <f>T19+U19-V19</f>
        <v>10.050000000000001</v>
      </c>
      <c r="X19" s="5">
        <f>K19+O19+S19+W19</f>
        <v>29.82</v>
      </c>
      <c r="Z19" t="e">
        <f>#REF!</f>
        <v>#REF!</v>
      </c>
      <c r="AA19" t="e">
        <f>#REF!</f>
        <v>#REF!</v>
      </c>
      <c r="AB19">
        <v>2</v>
      </c>
    </row>
    <row r="20" spans="1:28" x14ac:dyDescent="0.25">
      <c r="A20" s="15" t="s">
        <v>219</v>
      </c>
      <c r="B20">
        <v>517459</v>
      </c>
      <c r="C20">
        <v>9381</v>
      </c>
      <c r="D20" t="s">
        <v>84</v>
      </c>
      <c r="E20">
        <v>2013</v>
      </c>
      <c r="F20" t="s">
        <v>57</v>
      </c>
      <c r="G20" t="s">
        <v>58</v>
      </c>
      <c r="H20" s="4">
        <v>2</v>
      </c>
      <c r="I20" s="4">
        <v>8.3699999999999992</v>
      </c>
      <c r="J20" s="4">
        <v>0</v>
      </c>
      <c r="K20" s="5">
        <f>H20+I20-J20</f>
        <v>10.37</v>
      </c>
      <c r="L20" s="4">
        <v>0</v>
      </c>
      <c r="M20" s="4">
        <v>0</v>
      </c>
      <c r="N20" s="4">
        <v>0</v>
      </c>
      <c r="O20" s="5">
        <f>L20+M20-N20</f>
        <v>0</v>
      </c>
      <c r="P20" s="4">
        <v>1.5</v>
      </c>
      <c r="Q20" s="4">
        <v>7.6</v>
      </c>
      <c r="R20" s="4">
        <v>0</v>
      </c>
      <c r="S20" s="5">
        <f>P20+Q20-R20</f>
        <v>9.1</v>
      </c>
      <c r="T20" s="4">
        <v>1.9</v>
      </c>
      <c r="U20" s="4">
        <v>8.35</v>
      </c>
      <c r="V20" s="4">
        <v>0</v>
      </c>
      <c r="W20" s="5">
        <f>T20+U20-V20</f>
        <v>10.25</v>
      </c>
      <c r="X20" s="5">
        <f>K20+O20+S20+W20</f>
        <v>29.72</v>
      </c>
      <c r="Z20" t="e">
        <f>#REF!</f>
        <v>#REF!</v>
      </c>
      <c r="AA20" t="e">
        <f>#REF!</f>
        <v>#REF!</v>
      </c>
      <c r="AB20">
        <v>3</v>
      </c>
    </row>
    <row r="21" spans="1:28" x14ac:dyDescent="0.25">
      <c r="A21" s="15" t="s">
        <v>220</v>
      </c>
      <c r="B21">
        <v>775703</v>
      </c>
      <c r="C21">
        <v>9381</v>
      </c>
      <c r="D21" t="s">
        <v>86</v>
      </c>
      <c r="E21">
        <v>2013</v>
      </c>
      <c r="F21" t="s">
        <v>57</v>
      </c>
      <c r="G21" t="s">
        <v>87</v>
      </c>
      <c r="H21" s="4">
        <v>2</v>
      </c>
      <c r="I21" s="4">
        <v>8.4</v>
      </c>
      <c r="J21" s="4">
        <v>0</v>
      </c>
      <c r="K21" s="5">
        <f>H21+I21-J21</f>
        <v>10.4</v>
      </c>
      <c r="L21" s="4">
        <v>0</v>
      </c>
      <c r="M21" s="4">
        <v>0</v>
      </c>
      <c r="N21" s="4">
        <v>0</v>
      </c>
      <c r="O21" s="5">
        <f>L21+M21-N21</f>
        <v>0</v>
      </c>
      <c r="P21" s="4">
        <v>1.5</v>
      </c>
      <c r="Q21" s="4">
        <v>6.86</v>
      </c>
      <c r="R21" s="4">
        <v>0</v>
      </c>
      <c r="S21" s="5">
        <f>P21+Q21-R21</f>
        <v>8.36</v>
      </c>
      <c r="T21" s="4">
        <v>1.9</v>
      </c>
      <c r="U21" s="4">
        <v>8.8000000000000007</v>
      </c>
      <c r="V21" s="4">
        <v>0</v>
      </c>
      <c r="W21" s="5">
        <f>T21+U21-V21</f>
        <v>10.700000000000001</v>
      </c>
      <c r="X21" s="5">
        <f>K21+O21+S21+W21</f>
        <v>29.46</v>
      </c>
      <c r="Z21" t="e">
        <f>#REF!</f>
        <v>#REF!</v>
      </c>
      <c r="AA21" t="e">
        <f>#REF!</f>
        <v>#REF!</v>
      </c>
      <c r="AB21">
        <v>2</v>
      </c>
    </row>
    <row r="22" spans="1:28" x14ac:dyDescent="0.25">
      <c r="A22" s="15" t="s">
        <v>221</v>
      </c>
      <c r="B22">
        <v>665261</v>
      </c>
      <c r="C22">
        <v>9381</v>
      </c>
      <c r="D22" t="s">
        <v>88</v>
      </c>
      <c r="E22">
        <v>2013</v>
      </c>
      <c r="F22" t="s">
        <v>57</v>
      </c>
      <c r="G22" t="s">
        <v>87</v>
      </c>
      <c r="H22" s="4">
        <v>2</v>
      </c>
      <c r="I22" s="4">
        <v>6.5</v>
      </c>
      <c r="J22" s="4">
        <v>0.3</v>
      </c>
      <c r="K22" s="5">
        <f>H22+I22-J22</f>
        <v>8.1999999999999993</v>
      </c>
      <c r="L22" s="4">
        <v>0</v>
      </c>
      <c r="M22" s="4">
        <v>0</v>
      </c>
      <c r="N22" s="4">
        <v>0</v>
      </c>
      <c r="O22" s="5">
        <f>L22+M22-N22</f>
        <v>0</v>
      </c>
      <c r="P22" s="4">
        <v>1.5</v>
      </c>
      <c r="Q22" s="4">
        <v>7.13</v>
      </c>
      <c r="R22" s="4">
        <v>0</v>
      </c>
      <c r="S22" s="5">
        <f>P22+Q22-R22</f>
        <v>8.629999999999999</v>
      </c>
      <c r="T22" s="4">
        <v>1.3</v>
      </c>
      <c r="U22" s="4">
        <v>8.4499999999999993</v>
      </c>
      <c r="V22" s="4">
        <v>2</v>
      </c>
      <c r="W22" s="5">
        <f>T22+U22-V22</f>
        <v>7.75</v>
      </c>
      <c r="X22" s="5">
        <f>K22+O22+S22+W22</f>
        <v>24.58</v>
      </c>
      <c r="Z22" t="e">
        <f>#REF!</f>
        <v>#REF!</v>
      </c>
      <c r="AA22" t="e">
        <f>#REF!</f>
        <v>#REF!</v>
      </c>
      <c r="AB22">
        <v>3</v>
      </c>
    </row>
    <row r="23" spans="1:28" x14ac:dyDescent="0.25">
      <c r="A23" s="15" t="s">
        <v>222</v>
      </c>
      <c r="B23">
        <v>0</v>
      </c>
      <c r="C23">
        <v>9381</v>
      </c>
      <c r="D23" t="s">
        <v>89</v>
      </c>
      <c r="E23">
        <v>2013</v>
      </c>
      <c r="F23" t="s">
        <v>57</v>
      </c>
      <c r="G23" t="s">
        <v>60</v>
      </c>
      <c r="H23" s="4">
        <v>2</v>
      </c>
      <c r="I23" s="4">
        <v>6.3</v>
      </c>
      <c r="J23" s="4">
        <v>0.3</v>
      </c>
      <c r="K23" s="5">
        <f>H23+I23-J23</f>
        <v>8</v>
      </c>
      <c r="L23" s="4">
        <v>0</v>
      </c>
      <c r="M23" s="4">
        <v>0</v>
      </c>
      <c r="N23" s="4">
        <v>0</v>
      </c>
      <c r="O23" s="5">
        <f>L23+M23-N23</f>
        <v>0</v>
      </c>
      <c r="P23" s="4">
        <v>1.4</v>
      </c>
      <c r="Q23" s="4">
        <v>7.16</v>
      </c>
      <c r="R23" s="4">
        <v>0</v>
      </c>
      <c r="S23" s="5">
        <f>P23+Q23-R23</f>
        <v>8.56</v>
      </c>
      <c r="T23" s="4">
        <v>1.9</v>
      </c>
      <c r="U23" s="4">
        <v>8.1999999999999993</v>
      </c>
      <c r="V23" s="4">
        <v>0</v>
      </c>
      <c r="W23" s="5">
        <f>T23+U23-V23</f>
        <v>10.1</v>
      </c>
      <c r="X23" s="5">
        <f>K23+O23+S23+W23</f>
        <v>26.660000000000004</v>
      </c>
      <c r="Z23" t="e">
        <f>#REF!</f>
        <v>#REF!</v>
      </c>
      <c r="AA23" t="e">
        <f>#REF!</f>
        <v>#REF!</v>
      </c>
      <c r="AB23">
        <v>4</v>
      </c>
    </row>
  </sheetData>
  <sheetProtection formatCells="0" formatColumns="0" formatRows="0" insertColumns="0" insertRows="0" insertHyperlinks="0" deleteColumns="0" deleteRows="0" sort="0" autoFilter="0" pivotTables="0"/>
  <phoneticPr fontId="10" type="noConversion"/>
  <pageMargins left="0.19685039370078741" right="0.19685039370078741" top="0.35433070866141736" bottom="0.35433070866141736" header="0" footer="0"/>
  <pageSetup paperSize="9" scale="77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987E5-DC6F-4D63-8BEB-D37454256249}">
  <dimension ref="A1:AC23"/>
  <sheetViews>
    <sheetView workbookViewId="0">
      <selection sqref="A1:XFD1048576"/>
    </sheetView>
  </sheetViews>
  <sheetFormatPr defaultRowHeight="15" x14ac:dyDescent="0.25"/>
  <cols>
    <col min="1" max="1" width="10" customWidth="1"/>
    <col min="2" max="3" width="10" hidden="1" customWidth="1"/>
    <col min="4" max="4" width="21" customWidth="1"/>
    <col min="5" max="5" width="6.42578125" bestFit="1" customWidth="1"/>
    <col min="6" max="6" width="12" bestFit="1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</cols>
  <sheetData>
    <row r="1" spans="1:25" ht="18.75" x14ac:dyDescent="0.3">
      <c r="D1" s="18" t="s">
        <v>194</v>
      </c>
    </row>
    <row r="2" spans="1:25" ht="18.75" x14ac:dyDescent="0.3">
      <c r="D2" s="1" t="s">
        <v>1</v>
      </c>
    </row>
    <row r="3" spans="1:25" ht="18.75" x14ac:dyDescent="0.3">
      <c r="D3" s="1" t="s">
        <v>90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B7">
        <v>881284</v>
      </c>
      <c r="C7">
        <v>7791</v>
      </c>
      <c r="D7" t="s">
        <v>91</v>
      </c>
      <c r="E7">
        <v>2010</v>
      </c>
      <c r="F7" t="s">
        <v>25</v>
      </c>
      <c r="G7" t="s">
        <v>39</v>
      </c>
      <c r="H7" s="4">
        <v>3.2</v>
      </c>
      <c r="I7" s="4">
        <v>8.24</v>
      </c>
      <c r="J7" s="4">
        <v>0</v>
      </c>
      <c r="K7" s="5">
        <f t="shared" ref="K7:K10" si="0">H7+I7-J7</f>
        <v>11.440000000000001</v>
      </c>
      <c r="L7" s="4">
        <v>0.9</v>
      </c>
      <c r="M7" s="4">
        <v>7</v>
      </c>
      <c r="N7" s="4">
        <v>0</v>
      </c>
      <c r="O7" s="5">
        <f t="shared" ref="O7:O10" si="1">L7+M7-N7</f>
        <v>7.9</v>
      </c>
      <c r="P7" s="4">
        <v>3.1</v>
      </c>
      <c r="Q7" s="4">
        <v>6.47</v>
      </c>
      <c r="R7" s="4">
        <v>0.1</v>
      </c>
      <c r="S7" s="5">
        <f t="shared" ref="S7:S10" si="2">P7+Q7-R7</f>
        <v>9.4700000000000006</v>
      </c>
      <c r="T7" s="4">
        <v>2.5</v>
      </c>
      <c r="U7" s="4">
        <v>8.57</v>
      </c>
      <c r="V7" s="4">
        <v>0</v>
      </c>
      <c r="W7" s="5">
        <f t="shared" ref="W7:W10" si="3">T7+U7-V7</f>
        <v>11.07</v>
      </c>
      <c r="X7" s="5">
        <f t="shared" ref="X7:X10" si="4">K7+O7+S7+W7</f>
        <v>39.880000000000003</v>
      </c>
    </row>
    <row r="8" spans="1:25" x14ac:dyDescent="0.25">
      <c r="B8">
        <v>151116</v>
      </c>
      <c r="C8">
        <v>7791</v>
      </c>
      <c r="D8" t="s">
        <v>92</v>
      </c>
      <c r="E8">
        <v>2011</v>
      </c>
      <c r="F8" t="s">
        <v>25</v>
      </c>
      <c r="G8" t="s">
        <v>93</v>
      </c>
      <c r="H8" s="4">
        <v>2.4</v>
      </c>
      <c r="I8" s="4">
        <v>8.84</v>
      </c>
      <c r="J8" s="4">
        <v>0</v>
      </c>
      <c r="K8" s="5">
        <f t="shared" si="0"/>
        <v>11.24</v>
      </c>
      <c r="L8" s="4">
        <v>0.7</v>
      </c>
      <c r="M8" s="4">
        <v>7.5</v>
      </c>
      <c r="N8" s="4">
        <v>4</v>
      </c>
      <c r="O8" s="5">
        <f t="shared" si="1"/>
        <v>4.1999999999999993</v>
      </c>
      <c r="P8" s="4">
        <v>3</v>
      </c>
      <c r="Q8" s="4">
        <v>7.24</v>
      </c>
      <c r="R8" s="4">
        <v>0</v>
      </c>
      <c r="S8" s="5">
        <f t="shared" si="2"/>
        <v>10.24</v>
      </c>
      <c r="T8" s="4">
        <v>2.9</v>
      </c>
      <c r="U8" s="4">
        <v>8.27</v>
      </c>
      <c r="V8" s="4">
        <v>0</v>
      </c>
      <c r="W8" s="5">
        <f t="shared" si="3"/>
        <v>11.17</v>
      </c>
      <c r="X8" s="5">
        <f t="shared" si="4"/>
        <v>36.85</v>
      </c>
    </row>
    <row r="9" spans="1:25" x14ac:dyDescent="0.25">
      <c r="B9">
        <v>183734</v>
      </c>
      <c r="C9">
        <v>7791</v>
      </c>
      <c r="D9" t="s">
        <v>94</v>
      </c>
      <c r="E9">
        <v>2010</v>
      </c>
      <c r="F9" t="s">
        <v>25</v>
      </c>
      <c r="G9" t="s">
        <v>39</v>
      </c>
      <c r="H9" s="4">
        <v>2.6</v>
      </c>
      <c r="I9" s="4">
        <v>8.94</v>
      </c>
      <c r="J9" s="4">
        <v>0</v>
      </c>
      <c r="K9" s="5">
        <f t="shared" si="0"/>
        <v>11.54</v>
      </c>
      <c r="L9" s="4">
        <v>0.8</v>
      </c>
      <c r="M9" s="4">
        <v>7.64</v>
      </c>
      <c r="N9" s="4">
        <v>0</v>
      </c>
      <c r="O9" s="5">
        <f t="shared" si="1"/>
        <v>8.44</v>
      </c>
      <c r="P9" s="4">
        <v>2.9</v>
      </c>
      <c r="Q9" s="4">
        <v>6.1</v>
      </c>
      <c r="R9" s="4">
        <v>0.1</v>
      </c>
      <c r="S9" s="5">
        <f t="shared" si="2"/>
        <v>8.9</v>
      </c>
      <c r="T9" s="4">
        <v>2.5</v>
      </c>
      <c r="U9" s="4">
        <v>8.44</v>
      </c>
      <c r="V9" s="4">
        <v>0</v>
      </c>
      <c r="W9" s="5">
        <f t="shared" si="3"/>
        <v>10.94</v>
      </c>
      <c r="X9" s="5">
        <f t="shared" si="4"/>
        <v>39.819999999999993</v>
      </c>
    </row>
    <row r="10" spans="1:25" x14ac:dyDescent="0.25">
      <c r="B10">
        <v>379495</v>
      </c>
      <c r="C10">
        <v>7791</v>
      </c>
      <c r="D10" t="s">
        <v>95</v>
      </c>
      <c r="E10">
        <v>2007</v>
      </c>
      <c r="F10" t="s">
        <v>25</v>
      </c>
      <c r="G10" t="s">
        <v>39</v>
      </c>
      <c r="H10" s="4">
        <v>2.6</v>
      </c>
      <c r="I10" s="4">
        <v>7.84</v>
      </c>
      <c r="J10" s="4">
        <v>0</v>
      </c>
      <c r="K10" s="5">
        <f t="shared" si="0"/>
        <v>10.44</v>
      </c>
      <c r="L10" s="4">
        <v>0.9</v>
      </c>
      <c r="M10" s="4">
        <v>7.1</v>
      </c>
      <c r="N10" s="4">
        <v>0</v>
      </c>
      <c r="O10" s="5">
        <f t="shared" si="1"/>
        <v>8</v>
      </c>
      <c r="P10" s="4">
        <v>3</v>
      </c>
      <c r="Q10" s="4">
        <v>7.77</v>
      </c>
      <c r="R10" s="4">
        <v>0</v>
      </c>
      <c r="S10" s="5">
        <f t="shared" si="2"/>
        <v>10.77</v>
      </c>
      <c r="T10" s="4">
        <v>3</v>
      </c>
      <c r="U10" s="4">
        <v>8.57</v>
      </c>
      <c r="V10" s="4">
        <v>0</v>
      </c>
      <c r="W10" s="5">
        <f t="shared" si="3"/>
        <v>11.57</v>
      </c>
      <c r="X10" s="5">
        <f t="shared" si="4"/>
        <v>40.78</v>
      </c>
    </row>
    <row r="19" spans="4:24" x14ac:dyDescent="0.25">
      <c r="D19" s="12" t="s">
        <v>236</v>
      </c>
      <c r="N19" s="11" t="s">
        <v>244</v>
      </c>
      <c r="W19" s="27" t="s">
        <v>209</v>
      </c>
      <c r="X19" s="28"/>
    </row>
    <row r="20" spans="4:24" x14ac:dyDescent="0.25">
      <c r="D20" s="26" t="s">
        <v>239</v>
      </c>
      <c r="E20" s="12" t="s">
        <v>252</v>
      </c>
      <c r="N20" t="s">
        <v>258</v>
      </c>
      <c r="W20" s="29" t="s">
        <v>210</v>
      </c>
      <c r="X20" s="28"/>
    </row>
    <row r="21" spans="4:24" x14ac:dyDescent="0.25">
      <c r="D21" s="26" t="s">
        <v>240</v>
      </c>
      <c r="E21" s="12" t="s">
        <v>237</v>
      </c>
    </row>
    <row r="22" spans="4:24" x14ac:dyDescent="0.25">
      <c r="D22" s="26" t="s">
        <v>241</v>
      </c>
      <c r="E22" s="12" t="s">
        <v>253</v>
      </c>
    </row>
    <row r="23" spans="4:24" x14ac:dyDescent="0.25">
      <c r="D23" s="26" t="s">
        <v>242</v>
      </c>
      <c r="E23" s="12" t="s">
        <v>254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25"/>
  <sheetViews>
    <sheetView view="pageLayout" topLeftCell="A4" zoomScaleNormal="100" workbookViewId="0">
      <selection activeCell="Z4" sqref="Z1:Z1048576"/>
    </sheetView>
  </sheetViews>
  <sheetFormatPr defaultRowHeight="15" x14ac:dyDescent="0.25"/>
  <cols>
    <col min="1" max="1" width="10" customWidth="1"/>
    <col min="2" max="3" width="10" hidden="1" customWidth="1"/>
    <col min="4" max="4" width="21" customWidth="1"/>
    <col min="5" max="5" width="6.42578125" bestFit="1" customWidth="1"/>
    <col min="6" max="6" width="12" bestFit="1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90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/>
      <c r="B7" s="3">
        <v>5135</v>
      </c>
      <c r="C7" s="3">
        <v>7791</v>
      </c>
      <c r="D7" s="3" t="s">
        <v>23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122.85000000000001</v>
      </c>
      <c r="AA7" t="str">
        <f>D7</f>
        <v>Gymnastický klub Vítkovice, z.s.</v>
      </c>
      <c r="AB7">
        <v>1</v>
      </c>
    </row>
    <row r="8" spans="1:29" x14ac:dyDescent="0.25">
      <c r="A8" s="9" t="s">
        <v>195</v>
      </c>
      <c r="B8">
        <v>881284</v>
      </c>
      <c r="C8">
        <v>7791</v>
      </c>
      <c r="D8" t="s">
        <v>91</v>
      </c>
      <c r="E8">
        <v>2010</v>
      </c>
      <c r="F8" t="s">
        <v>25</v>
      </c>
      <c r="G8" t="s">
        <v>39</v>
      </c>
      <c r="H8" s="4">
        <f>'I. liga Šelong'!H7</f>
        <v>3.2</v>
      </c>
      <c r="I8" s="4">
        <f>'I. liga Šelong'!I7</f>
        <v>8.24</v>
      </c>
      <c r="J8" s="4">
        <f>'I. liga Šelong'!J7</f>
        <v>0</v>
      </c>
      <c r="K8" s="4">
        <f>'I. liga Šelong'!K7</f>
        <v>11.440000000000001</v>
      </c>
      <c r="L8" s="4">
        <f>'I. liga Šelong'!L7</f>
        <v>0.9</v>
      </c>
      <c r="M8" s="4">
        <f>'I. liga Šelong'!M7</f>
        <v>7</v>
      </c>
      <c r="N8" s="4">
        <f>'I. liga Šelong'!N7</f>
        <v>0</v>
      </c>
      <c r="O8" s="4">
        <f>'I. liga Šelong'!O7</f>
        <v>7.9</v>
      </c>
      <c r="P8" s="4">
        <f>'I. liga Šelong'!P7</f>
        <v>3.1</v>
      </c>
      <c r="Q8" s="4">
        <f>'I. liga Šelong'!Q7</f>
        <v>6.47</v>
      </c>
      <c r="R8" s="4">
        <f>'I. liga Šelong'!R7</f>
        <v>0.1</v>
      </c>
      <c r="S8" s="4">
        <f>'I. liga Šelong'!S7</f>
        <v>9.4700000000000006</v>
      </c>
      <c r="T8" s="4">
        <f>'I. liga Šelong'!T7</f>
        <v>2.5</v>
      </c>
      <c r="U8" s="4">
        <f>'I. liga Šelong'!U7</f>
        <v>8.57</v>
      </c>
      <c r="V8" s="4">
        <f>'I. liga Šelong'!V7</f>
        <v>0</v>
      </c>
      <c r="W8" s="4">
        <f>'I. liga Šelong'!W7</f>
        <v>11.07</v>
      </c>
      <c r="X8" s="4">
        <f>'I. liga Šelong'!X7</f>
        <v>39.880000000000003</v>
      </c>
      <c r="Z8">
        <f>X14</f>
        <v>122.85000000000001</v>
      </c>
      <c r="AA8" t="str">
        <f>D7</f>
        <v>Gymnastický klub Vítkovice, z.s.</v>
      </c>
      <c r="AB8">
        <v>2</v>
      </c>
    </row>
    <row r="9" spans="1:29" x14ac:dyDescent="0.25">
      <c r="A9" s="9"/>
      <c r="B9">
        <v>151116</v>
      </c>
      <c r="C9">
        <v>7791</v>
      </c>
      <c r="D9" t="s">
        <v>92</v>
      </c>
      <c r="E9">
        <v>2011</v>
      </c>
      <c r="F9" t="s">
        <v>25</v>
      </c>
      <c r="G9" t="s">
        <v>93</v>
      </c>
      <c r="H9" s="4">
        <f>'I. liga Šelong'!H8</f>
        <v>2.4</v>
      </c>
      <c r="I9" s="4">
        <f>'I. liga Šelong'!I8</f>
        <v>8.84</v>
      </c>
      <c r="J9" s="4">
        <f>'I. liga Šelong'!J8</f>
        <v>0</v>
      </c>
      <c r="K9" s="4">
        <f>'I. liga Šelong'!K8</f>
        <v>11.24</v>
      </c>
      <c r="L9" s="4">
        <f>'I. liga Šelong'!L8</f>
        <v>0.7</v>
      </c>
      <c r="M9" s="4">
        <f>'I. liga Šelong'!M8</f>
        <v>7.5</v>
      </c>
      <c r="N9" s="4">
        <f>'I. liga Šelong'!N8</f>
        <v>4</v>
      </c>
      <c r="O9" s="4">
        <f>'I. liga Šelong'!O8</f>
        <v>4.1999999999999993</v>
      </c>
      <c r="P9" s="4">
        <f>'I. liga Šelong'!P8</f>
        <v>3</v>
      </c>
      <c r="Q9" s="4">
        <f>'I. liga Šelong'!Q8</f>
        <v>7.24</v>
      </c>
      <c r="R9" s="4">
        <f>'I. liga Šelong'!R8</f>
        <v>0</v>
      </c>
      <c r="S9" s="4">
        <f>'I. liga Šelong'!S8</f>
        <v>10.24</v>
      </c>
      <c r="T9" s="4">
        <f>'I. liga Šelong'!T8</f>
        <v>2.9</v>
      </c>
      <c r="U9" s="4">
        <f>'I. liga Šelong'!U8</f>
        <v>8.27</v>
      </c>
      <c r="V9" s="4">
        <f>'I. liga Šelong'!V8</f>
        <v>0</v>
      </c>
      <c r="W9" s="4">
        <f>'I. liga Šelong'!W8</f>
        <v>11.17</v>
      </c>
      <c r="X9" s="4">
        <f>'I. liga Šelong'!X8</f>
        <v>36.85</v>
      </c>
      <c r="Z9">
        <f>X14</f>
        <v>122.85000000000001</v>
      </c>
      <c r="AA9" t="str">
        <f>D7</f>
        <v>Gymnastický klub Vítkovice, z.s.</v>
      </c>
      <c r="AB9">
        <v>3</v>
      </c>
    </row>
    <row r="10" spans="1:29" x14ac:dyDescent="0.25">
      <c r="A10" s="9"/>
      <c r="B10">
        <v>183734</v>
      </c>
      <c r="C10">
        <v>7791</v>
      </c>
      <c r="D10" t="s">
        <v>94</v>
      </c>
      <c r="E10">
        <v>2010</v>
      </c>
      <c r="F10" t="s">
        <v>25</v>
      </c>
      <c r="G10" t="s">
        <v>39</v>
      </c>
      <c r="H10" s="4">
        <f>'I. liga Šelong'!H9</f>
        <v>2.6</v>
      </c>
      <c r="I10" s="4">
        <f>'I. liga Šelong'!I9</f>
        <v>8.94</v>
      </c>
      <c r="J10" s="4">
        <f>'I. liga Šelong'!J9</f>
        <v>0</v>
      </c>
      <c r="K10" s="4">
        <f>'I. liga Šelong'!K9</f>
        <v>11.54</v>
      </c>
      <c r="L10" s="4">
        <f>'I. liga Šelong'!L9</f>
        <v>0.8</v>
      </c>
      <c r="M10" s="4">
        <f>'I. liga Šelong'!M9</f>
        <v>7.64</v>
      </c>
      <c r="N10" s="4">
        <f>'I. liga Šelong'!N9</f>
        <v>0</v>
      </c>
      <c r="O10" s="4">
        <f>'I. liga Šelong'!O9</f>
        <v>8.44</v>
      </c>
      <c r="P10" s="4">
        <f>'I. liga Šelong'!P9</f>
        <v>2.9</v>
      </c>
      <c r="Q10" s="4">
        <f>'I. liga Šelong'!Q9</f>
        <v>6.1</v>
      </c>
      <c r="R10" s="4">
        <f>'I. liga Šelong'!R9</f>
        <v>0.1</v>
      </c>
      <c r="S10" s="4">
        <f>'I. liga Šelong'!S9</f>
        <v>8.9</v>
      </c>
      <c r="T10" s="4">
        <f>'I. liga Šelong'!T9</f>
        <v>2.5</v>
      </c>
      <c r="U10" s="4">
        <f>'I. liga Šelong'!U9</f>
        <v>8.44</v>
      </c>
      <c r="V10" s="4">
        <f>'I. liga Šelong'!V9</f>
        <v>0</v>
      </c>
      <c r="W10" s="4">
        <f>'I. liga Šelong'!W9</f>
        <v>10.94</v>
      </c>
      <c r="X10" s="4">
        <f>'I. liga Šelong'!X9</f>
        <v>39.819999999999993</v>
      </c>
      <c r="Z10">
        <f>X14</f>
        <v>122.85000000000001</v>
      </c>
      <c r="AA10" t="str">
        <f>D7</f>
        <v>Gymnastický klub Vítkovice, z.s.</v>
      </c>
      <c r="AB10">
        <v>4</v>
      </c>
    </row>
    <row r="11" spans="1:29" x14ac:dyDescent="0.25">
      <c r="A11" s="9"/>
      <c r="B11">
        <v>379495</v>
      </c>
      <c r="C11">
        <v>7791</v>
      </c>
      <c r="D11" t="s">
        <v>95</v>
      </c>
      <c r="E11">
        <v>2007</v>
      </c>
      <c r="F11" t="s">
        <v>25</v>
      </c>
      <c r="G11" t="s">
        <v>39</v>
      </c>
      <c r="H11" s="4">
        <f>'I. liga Šelong'!H10</f>
        <v>2.6</v>
      </c>
      <c r="I11" s="4">
        <f>'I. liga Šelong'!I10</f>
        <v>7.84</v>
      </c>
      <c r="J11" s="4">
        <f>'I. liga Šelong'!J10</f>
        <v>0</v>
      </c>
      <c r="K11" s="4">
        <f>'I. liga Šelong'!K10</f>
        <v>10.44</v>
      </c>
      <c r="L11" s="4">
        <f>'I. liga Šelong'!L10</f>
        <v>0.9</v>
      </c>
      <c r="M11" s="4">
        <f>'I. liga Šelong'!M10</f>
        <v>7.1</v>
      </c>
      <c r="N11" s="4">
        <f>'I. liga Šelong'!N10</f>
        <v>0</v>
      </c>
      <c r="O11" s="4">
        <f>'I. liga Šelong'!O10</f>
        <v>8</v>
      </c>
      <c r="P11" s="4">
        <f>'I. liga Šelong'!P10</f>
        <v>3</v>
      </c>
      <c r="Q11" s="4">
        <f>'I. liga Šelong'!Q10</f>
        <v>7.77</v>
      </c>
      <c r="R11" s="4">
        <f>'I. liga Šelong'!R10</f>
        <v>0</v>
      </c>
      <c r="S11" s="4">
        <f>'I. liga Šelong'!S10</f>
        <v>10.77</v>
      </c>
      <c r="T11" s="4">
        <f>'I. liga Šelong'!T10</f>
        <v>3</v>
      </c>
      <c r="U11" s="4">
        <f>'I. liga Šelong'!U10</f>
        <v>8.57</v>
      </c>
      <c r="V11" s="4">
        <f>'I. liga Šelong'!V10</f>
        <v>0</v>
      </c>
      <c r="W11" s="4">
        <f>'I. liga Šelong'!W10</f>
        <v>11.57</v>
      </c>
      <c r="X11" s="4">
        <f>'I. liga Šelong'!X10</f>
        <v>40.78</v>
      </c>
      <c r="Z11">
        <f>X14</f>
        <v>122.85000000000001</v>
      </c>
      <c r="AA11" t="str">
        <f>D7</f>
        <v>Gymnastický klub Vítkovice, z.s.</v>
      </c>
      <c r="AB11">
        <v>5</v>
      </c>
    </row>
    <row r="12" spans="1:29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ref="K8:K13" si="0">H12+I12-J12</f>
        <v>0</v>
      </c>
      <c r="L12" s="4">
        <v>0</v>
      </c>
      <c r="M12" s="4">
        <v>0</v>
      </c>
      <c r="N12" s="4">
        <v>0</v>
      </c>
      <c r="O12" s="5">
        <f t="shared" ref="O8:O13" si="1">L12+M12-N12</f>
        <v>0</v>
      </c>
      <c r="P12" s="4">
        <v>0</v>
      </c>
      <c r="Q12" s="4">
        <v>0</v>
      </c>
      <c r="R12" s="4">
        <v>0</v>
      </c>
      <c r="S12" s="5">
        <f t="shared" ref="S8:S13" si="2">P12+Q12-R12</f>
        <v>0</v>
      </c>
      <c r="T12" s="4">
        <v>0</v>
      </c>
      <c r="U12" s="4">
        <v>0</v>
      </c>
      <c r="V12" s="4">
        <v>0</v>
      </c>
      <c r="W12" s="5">
        <f t="shared" ref="W8:W13" si="3">T12+U12-V12</f>
        <v>0</v>
      </c>
      <c r="X12" s="5">
        <f t="shared" ref="X8:X14" si="4">K12+O12+S12+W12</f>
        <v>0</v>
      </c>
      <c r="Z12">
        <f>X14</f>
        <v>122.85000000000001</v>
      </c>
      <c r="AA12" t="str">
        <f>D7</f>
        <v>Gymnastický klub Vítkovice, z.s.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122.85000000000001</v>
      </c>
      <c r="AA13" t="str">
        <f>D7</f>
        <v>Gymnastický klub Vítkovice, z.s.</v>
      </c>
      <c r="AB13">
        <v>7</v>
      </c>
    </row>
    <row r="14" spans="1:29" x14ac:dyDescent="0.25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34.22</v>
      </c>
      <c r="L14" s="5"/>
      <c r="M14" s="5"/>
      <c r="N14" s="5">
        <v>0</v>
      </c>
      <c r="O14" s="5">
        <f>LARGE(O8:O13,3)+LARGE(O8:O13,2)+LARGE(O8:O13,1)-N14</f>
        <v>24.34</v>
      </c>
      <c r="P14" s="5"/>
      <c r="Q14" s="5"/>
      <c r="R14" s="5">
        <v>0</v>
      </c>
      <c r="S14" s="5">
        <f>LARGE(S8:S13,3)+LARGE(S8:S13,2)+LARGE(S8:S13,1)-R14</f>
        <v>30.48</v>
      </c>
      <c r="T14" s="5"/>
      <c r="U14" s="5"/>
      <c r="V14" s="5">
        <v>0</v>
      </c>
      <c r="W14" s="5">
        <f>LARGE(W8:W13,3)+LARGE(W8:W13,2)+LARGE(W8:W13,1)-V14</f>
        <v>33.81</v>
      </c>
      <c r="X14" s="5">
        <f t="shared" si="4"/>
        <v>122.85000000000001</v>
      </c>
      <c r="Z14">
        <f>X14</f>
        <v>122.85000000000001</v>
      </c>
      <c r="AA14" t="str">
        <f>D7</f>
        <v>Gymnastický klub Vítkovice, z.s.</v>
      </c>
      <c r="AB14">
        <v>8</v>
      </c>
    </row>
    <row r="21" spans="4:24" x14ac:dyDescent="0.25">
      <c r="D21" s="12" t="s">
        <v>236</v>
      </c>
      <c r="N21" s="11" t="s">
        <v>244</v>
      </c>
      <c r="W21" s="27" t="s">
        <v>209</v>
      </c>
      <c r="X21" s="28"/>
    </row>
    <row r="22" spans="4:24" x14ac:dyDescent="0.25">
      <c r="D22" s="26" t="s">
        <v>239</v>
      </c>
      <c r="E22" s="12" t="s">
        <v>252</v>
      </c>
      <c r="N22" t="s">
        <v>258</v>
      </c>
      <c r="W22" s="29" t="s">
        <v>210</v>
      </c>
      <c r="X22" s="28"/>
    </row>
    <row r="23" spans="4:24" x14ac:dyDescent="0.25">
      <c r="D23" s="26" t="s">
        <v>240</v>
      </c>
      <c r="E23" s="12" t="s">
        <v>237</v>
      </c>
    </row>
    <row r="24" spans="4:24" x14ac:dyDescent="0.25">
      <c r="D24" s="26" t="s">
        <v>241</v>
      </c>
      <c r="E24" s="12" t="s">
        <v>253</v>
      </c>
    </row>
    <row r="25" spans="4:24" x14ac:dyDescent="0.25">
      <c r="D25" s="26" t="s">
        <v>242</v>
      </c>
      <c r="E25" s="12" t="s">
        <v>254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8:A11"/>
  </mergeCells>
  <pageMargins left="0.11811023622047245" right="0.11811023622047245" top="0.35433070866141736" bottom="0.35433070866141736" header="0" footer="0"/>
  <pageSetup paperSize="9" scale="83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56DE3-AB3E-4F4D-B68D-86CF0BD44449}">
  <sheetPr>
    <pageSetUpPr fitToPage="1"/>
  </sheetPr>
  <dimension ref="A1:AC24"/>
  <sheetViews>
    <sheetView view="pageLayout" zoomScaleNormal="100" workbookViewId="0">
      <selection activeCell="H17" sqref="H17"/>
    </sheetView>
  </sheetViews>
  <sheetFormatPr defaultRowHeight="15" x14ac:dyDescent="0.25"/>
  <cols>
    <col min="1" max="1" width="10" customWidth="1"/>
    <col min="2" max="3" width="10" hidden="1" customWidth="1"/>
    <col min="4" max="4" width="19.5703125" customWidth="1"/>
    <col min="5" max="5" width="6.42578125" bestFit="1" customWidth="1"/>
    <col min="6" max="6" width="19.28515625" bestFit="1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8" ht="18.75" x14ac:dyDescent="0.3">
      <c r="D1" s="18" t="s">
        <v>194</v>
      </c>
    </row>
    <row r="2" spans="1:28" ht="18.75" x14ac:dyDescent="0.3">
      <c r="D2" s="1" t="s">
        <v>1</v>
      </c>
    </row>
    <row r="3" spans="1:28" ht="18.75" x14ac:dyDescent="0.3">
      <c r="D3" s="1" t="s">
        <v>96</v>
      </c>
    </row>
    <row r="5" spans="1:28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10</v>
      </c>
      <c r="M5" s="2" t="s">
        <v>11</v>
      </c>
      <c r="N5" s="2" t="s">
        <v>12</v>
      </c>
      <c r="O5" s="2" t="s">
        <v>14</v>
      </c>
      <c r="P5" s="2" t="s">
        <v>10</v>
      </c>
      <c r="Q5" s="2" t="s">
        <v>11</v>
      </c>
      <c r="R5" s="2" t="s">
        <v>12</v>
      </c>
      <c r="S5" s="2" t="s">
        <v>15</v>
      </c>
      <c r="T5" s="2" t="s">
        <v>10</v>
      </c>
      <c r="U5" s="2" t="s">
        <v>11</v>
      </c>
      <c r="V5" s="2" t="s">
        <v>12</v>
      </c>
      <c r="W5" s="2" t="s">
        <v>16</v>
      </c>
      <c r="X5" s="2" t="s">
        <v>17</v>
      </c>
    </row>
    <row r="6" spans="1:28" x14ac:dyDescent="0.25">
      <c r="A6" s="10" t="s">
        <v>195</v>
      </c>
      <c r="B6">
        <v>494451</v>
      </c>
      <c r="C6">
        <v>7791</v>
      </c>
      <c r="D6" s="30" t="s">
        <v>97</v>
      </c>
      <c r="E6" s="30">
        <v>2007</v>
      </c>
      <c r="F6" s="30" t="s">
        <v>25</v>
      </c>
      <c r="G6" s="30" t="s">
        <v>98</v>
      </c>
      <c r="H6" s="31">
        <v>2.4</v>
      </c>
      <c r="I6" s="31">
        <v>9.07</v>
      </c>
      <c r="J6" s="31">
        <v>0</v>
      </c>
      <c r="K6" s="32">
        <f t="shared" ref="K6:K9" si="0">H6+I6-J6</f>
        <v>11.47</v>
      </c>
      <c r="L6" s="31">
        <v>1.8</v>
      </c>
      <c r="M6" s="31">
        <v>6.67</v>
      </c>
      <c r="N6" s="31">
        <v>0</v>
      </c>
      <c r="O6" s="32">
        <f t="shared" ref="O6:O9" si="1">L6+M6-N6</f>
        <v>8.4700000000000006</v>
      </c>
      <c r="P6" s="31">
        <v>2.4</v>
      </c>
      <c r="Q6" s="31">
        <v>7.3</v>
      </c>
      <c r="R6" s="31">
        <v>0</v>
      </c>
      <c r="S6" s="32">
        <f t="shared" ref="S6:S9" si="2">P6+Q6-R6</f>
        <v>9.6999999999999993</v>
      </c>
      <c r="T6" s="31">
        <v>3</v>
      </c>
      <c r="U6" s="31">
        <v>7.84</v>
      </c>
      <c r="V6" s="31">
        <v>0</v>
      </c>
      <c r="W6" s="32">
        <f t="shared" ref="W6:W9" si="3">T6+U6-V6</f>
        <v>10.84</v>
      </c>
      <c r="X6" s="32">
        <f t="shared" ref="X6:X9" si="4">K6+O6+S6+W6</f>
        <v>40.480000000000004</v>
      </c>
      <c r="Z6" t="e">
        <f>#REF!</f>
        <v>#REF!</v>
      </c>
      <c r="AA6" t="e">
        <f>#REF!</f>
        <v>#REF!</v>
      </c>
      <c r="AB6">
        <v>2</v>
      </c>
    </row>
    <row r="7" spans="1:28" x14ac:dyDescent="0.25">
      <c r="A7" s="10" t="s">
        <v>196</v>
      </c>
      <c r="B7">
        <v>671537</v>
      </c>
      <c r="C7">
        <v>7791</v>
      </c>
      <c r="D7" t="s">
        <v>99</v>
      </c>
      <c r="E7">
        <v>2008</v>
      </c>
      <c r="F7" t="s">
        <v>25</v>
      </c>
      <c r="G7" t="s">
        <v>100</v>
      </c>
      <c r="H7" s="4">
        <v>0</v>
      </c>
      <c r="I7" s="4">
        <v>0</v>
      </c>
      <c r="J7" s="4">
        <v>0</v>
      </c>
      <c r="K7" s="5">
        <f t="shared" si="0"/>
        <v>0</v>
      </c>
      <c r="L7" s="4">
        <v>1.6</v>
      </c>
      <c r="M7" s="4">
        <v>7.94</v>
      </c>
      <c r="N7" s="4">
        <v>0</v>
      </c>
      <c r="O7" s="5">
        <f t="shared" si="1"/>
        <v>9.5400000000000009</v>
      </c>
      <c r="P7" s="4">
        <v>0</v>
      </c>
      <c r="Q7" s="4">
        <v>0</v>
      </c>
      <c r="R7" s="4">
        <v>0</v>
      </c>
      <c r="S7" s="5">
        <f t="shared" si="2"/>
        <v>0</v>
      </c>
      <c r="T7" s="4">
        <v>0</v>
      </c>
      <c r="U7" s="4">
        <v>0</v>
      </c>
      <c r="V7" s="4">
        <v>0</v>
      </c>
      <c r="W7" s="5">
        <f t="shared" si="3"/>
        <v>0</v>
      </c>
      <c r="X7" s="5">
        <f t="shared" si="4"/>
        <v>9.5400000000000009</v>
      </c>
      <c r="Z7" t="e">
        <f>#REF!</f>
        <v>#REF!</v>
      </c>
      <c r="AA7" t="e">
        <f>#REF!</f>
        <v>#REF!</v>
      </c>
      <c r="AB7">
        <v>3</v>
      </c>
    </row>
    <row r="8" spans="1:28" x14ac:dyDescent="0.25">
      <c r="A8" s="10" t="s">
        <v>197</v>
      </c>
      <c r="B8">
        <v>309960</v>
      </c>
      <c r="C8">
        <v>7791</v>
      </c>
      <c r="D8" s="30" t="s">
        <v>101</v>
      </c>
      <c r="E8" s="30">
        <v>2008</v>
      </c>
      <c r="F8" s="30" t="s">
        <v>25</v>
      </c>
      <c r="G8" s="30" t="s">
        <v>100</v>
      </c>
      <c r="H8" s="31">
        <v>3.2</v>
      </c>
      <c r="I8" s="31">
        <v>8.5399999999999991</v>
      </c>
      <c r="J8" s="31">
        <v>0</v>
      </c>
      <c r="K8" s="32">
        <f t="shared" si="0"/>
        <v>11.739999999999998</v>
      </c>
      <c r="L8" s="31">
        <v>2.4</v>
      </c>
      <c r="M8" s="31">
        <v>7.47</v>
      </c>
      <c r="N8" s="31">
        <v>0</v>
      </c>
      <c r="O8" s="32">
        <f t="shared" si="1"/>
        <v>9.8699999999999992</v>
      </c>
      <c r="P8" s="31">
        <v>2.8</v>
      </c>
      <c r="Q8" s="31">
        <v>8.0399999999999991</v>
      </c>
      <c r="R8" s="31">
        <v>0</v>
      </c>
      <c r="S8" s="32">
        <f t="shared" si="2"/>
        <v>10.84</v>
      </c>
      <c r="T8" s="31">
        <v>3.4</v>
      </c>
      <c r="U8" s="31">
        <v>8.1999999999999993</v>
      </c>
      <c r="V8" s="31">
        <v>0</v>
      </c>
      <c r="W8" s="32">
        <f t="shared" si="3"/>
        <v>11.6</v>
      </c>
      <c r="X8" s="32">
        <f t="shared" si="4"/>
        <v>44.050000000000004</v>
      </c>
      <c r="Z8" t="e">
        <f>#REF!</f>
        <v>#REF!</v>
      </c>
      <c r="AA8" t="e">
        <f>#REF!</f>
        <v>#REF!</v>
      </c>
      <c r="AB8">
        <v>4</v>
      </c>
    </row>
    <row r="9" spans="1:28" x14ac:dyDescent="0.25">
      <c r="A9" s="10" t="s">
        <v>198</v>
      </c>
      <c r="B9">
        <v>428668</v>
      </c>
      <c r="C9">
        <v>7791</v>
      </c>
      <c r="D9" t="s">
        <v>102</v>
      </c>
      <c r="E9">
        <v>2008</v>
      </c>
      <c r="F9" t="s">
        <v>25</v>
      </c>
      <c r="G9" t="s">
        <v>98</v>
      </c>
      <c r="H9" s="4">
        <v>2.6</v>
      </c>
      <c r="I9" s="4">
        <v>8.84</v>
      </c>
      <c r="J9" s="4">
        <v>0</v>
      </c>
      <c r="K9" s="5">
        <f t="shared" si="0"/>
        <v>11.44</v>
      </c>
      <c r="L9" s="4">
        <v>1.9</v>
      </c>
      <c r="M9" s="4">
        <v>7.57</v>
      </c>
      <c r="N9" s="4">
        <v>0</v>
      </c>
      <c r="O9" s="5">
        <f t="shared" si="1"/>
        <v>9.4700000000000006</v>
      </c>
      <c r="P9" s="4">
        <v>2.5</v>
      </c>
      <c r="Q9" s="4">
        <v>6.67</v>
      </c>
      <c r="R9" s="4">
        <v>0</v>
      </c>
      <c r="S9" s="5">
        <f t="shared" si="2"/>
        <v>9.17</v>
      </c>
      <c r="T9" s="4">
        <v>2.9</v>
      </c>
      <c r="U9" s="4">
        <v>8.14</v>
      </c>
      <c r="V9" s="4">
        <v>0</v>
      </c>
      <c r="W9" s="5">
        <f t="shared" si="3"/>
        <v>11.040000000000001</v>
      </c>
      <c r="X9" s="5">
        <f t="shared" si="4"/>
        <v>41.12</v>
      </c>
      <c r="Z9" t="e">
        <f>#REF!</f>
        <v>#REF!</v>
      </c>
      <c r="AA9" t="e">
        <f>#REF!</f>
        <v>#REF!</v>
      </c>
      <c r="AB9">
        <v>5</v>
      </c>
    </row>
    <row r="10" spans="1:28" x14ac:dyDescent="0.25">
      <c r="A10" s="10" t="s">
        <v>199</v>
      </c>
      <c r="B10">
        <v>146239</v>
      </c>
      <c r="C10">
        <v>5382</v>
      </c>
      <c r="D10" s="30" t="s">
        <v>103</v>
      </c>
      <c r="E10" s="30">
        <v>2008</v>
      </c>
      <c r="F10" s="30" t="s">
        <v>79</v>
      </c>
      <c r="G10" s="30" t="s">
        <v>104</v>
      </c>
      <c r="H10" s="31">
        <v>2.4</v>
      </c>
      <c r="I10" s="31">
        <v>8.1999999999999993</v>
      </c>
      <c r="J10" s="31">
        <v>0</v>
      </c>
      <c r="K10" s="32">
        <f t="shared" ref="K10:K13" si="5">H10+I10-J10</f>
        <v>10.6</v>
      </c>
      <c r="L10" s="31">
        <v>2</v>
      </c>
      <c r="M10" s="31">
        <v>7.44</v>
      </c>
      <c r="N10" s="31">
        <v>0</v>
      </c>
      <c r="O10" s="32">
        <f t="shared" ref="O10:O13" si="6">L10+M10-N10</f>
        <v>9.4400000000000013</v>
      </c>
      <c r="P10" s="31">
        <v>2.7</v>
      </c>
      <c r="Q10" s="31">
        <v>6.4</v>
      </c>
      <c r="R10" s="31">
        <v>0</v>
      </c>
      <c r="S10" s="32">
        <f t="shared" ref="S10:S13" si="7">P10+Q10-R10</f>
        <v>9.1000000000000014</v>
      </c>
      <c r="T10" s="31">
        <v>2.6</v>
      </c>
      <c r="U10" s="31">
        <v>7.67</v>
      </c>
      <c r="V10" s="31">
        <v>0</v>
      </c>
      <c r="W10" s="32">
        <f t="shared" ref="W10:W13" si="8">T10+U10-V10</f>
        <v>10.27</v>
      </c>
      <c r="X10" s="32">
        <f t="shared" ref="X10:X13" si="9">K10+O10+S10+W10</f>
        <v>39.409999999999997</v>
      </c>
      <c r="Z10" t="e">
        <f>#REF!</f>
        <v>#REF!</v>
      </c>
      <c r="AA10" t="e">
        <f>#REF!</f>
        <v>#REF!</v>
      </c>
      <c r="AB10">
        <v>2</v>
      </c>
    </row>
    <row r="11" spans="1:28" x14ac:dyDescent="0.25">
      <c r="A11" s="10" t="s">
        <v>211</v>
      </c>
      <c r="B11">
        <v>293568</v>
      </c>
      <c r="C11">
        <v>5382</v>
      </c>
      <c r="D11" t="s">
        <v>105</v>
      </c>
      <c r="E11">
        <v>2008</v>
      </c>
      <c r="F11" t="s">
        <v>79</v>
      </c>
      <c r="G11" t="s">
        <v>104</v>
      </c>
      <c r="H11" s="4">
        <v>3.2</v>
      </c>
      <c r="I11" s="4">
        <v>8.6999999999999993</v>
      </c>
      <c r="J11" s="4">
        <v>0</v>
      </c>
      <c r="K11" s="5">
        <f t="shared" si="5"/>
        <v>11.899999999999999</v>
      </c>
      <c r="L11" s="4">
        <v>2.6</v>
      </c>
      <c r="M11" s="4">
        <v>8.34</v>
      </c>
      <c r="N11" s="4">
        <v>0</v>
      </c>
      <c r="O11" s="5">
        <f t="shared" si="6"/>
        <v>10.94</v>
      </c>
      <c r="P11" s="4">
        <v>3.6</v>
      </c>
      <c r="Q11" s="4">
        <v>6.67</v>
      </c>
      <c r="R11" s="4">
        <v>0.1</v>
      </c>
      <c r="S11" s="5">
        <f t="shared" si="7"/>
        <v>10.17</v>
      </c>
      <c r="T11" s="4">
        <v>2.7</v>
      </c>
      <c r="U11" s="4">
        <v>8.3000000000000007</v>
      </c>
      <c r="V11" s="4">
        <v>0</v>
      </c>
      <c r="W11" s="5">
        <f t="shared" si="8"/>
        <v>11</v>
      </c>
      <c r="X11" s="5">
        <f t="shared" si="9"/>
        <v>44.01</v>
      </c>
      <c r="Z11" t="e">
        <f>#REF!</f>
        <v>#REF!</v>
      </c>
      <c r="AA11" t="e">
        <f>#REF!</f>
        <v>#REF!</v>
      </c>
      <c r="AB11">
        <v>3</v>
      </c>
    </row>
    <row r="12" spans="1:28" x14ac:dyDescent="0.25">
      <c r="A12" s="10" t="s">
        <v>212</v>
      </c>
      <c r="B12">
        <v>924988</v>
      </c>
      <c r="C12">
        <v>5382</v>
      </c>
      <c r="D12" s="30" t="s">
        <v>106</v>
      </c>
      <c r="E12" s="30">
        <v>2003</v>
      </c>
      <c r="F12" s="30" t="s">
        <v>79</v>
      </c>
      <c r="G12" s="30" t="s">
        <v>104</v>
      </c>
      <c r="H12" s="31">
        <v>2.4</v>
      </c>
      <c r="I12" s="31">
        <v>8.44</v>
      </c>
      <c r="J12" s="31">
        <v>0</v>
      </c>
      <c r="K12" s="32">
        <f t="shared" si="5"/>
        <v>10.84</v>
      </c>
      <c r="L12" s="31">
        <v>1.9</v>
      </c>
      <c r="M12" s="31">
        <v>7.6</v>
      </c>
      <c r="N12" s="31">
        <v>0</v>
      </c>
      <c r="O12" s="32">
        <f t="shared" si="6"/>
        <v>9.5</v>
      </c>
      <c r="P12" s="31">
        <v>3</v>
      </c>
      <c r="Q12" s="31">
        <v>6.24</v>
      </c>
      <c r="R12" s="31">
        <v>0</v>
      </c>
      <c r="S12" s="32">
        <f t="shared" si="7"/>
        <v>9.24</v>
      </c>
      <c r="T12" s="31">
        <v>2.7</v>
      </c>
      <c r="U12" s="31">
        <v>7.84</v>
      </c>
      <c r="V12" s="31">
        <v>0</v>
      </c>
      <c r="W12" s="32">
        <f t="shared" si="8"/>
        <v>10.54</v>
      </c>
      <c r="X12" s="32">
        <f t="shared" si="9"/>
        <v>40.119999999999997</v>
      </c>
      <c r="Z12" t="e">
        <f>#REF!</f>
        <v>#REF!</v>
      </c>
      <c r="AA12" t="e">
        <f>#REF!</f>
        <v>#REF!</v>
      </c>
      <c r="AB12">
        <v>4</v>
      </c>
    </row>
    <row r="13" spans="1:28" x14ac:dyDescent="0.25">
      <c r="A13" s="10" t="s">
        <v>213</v>
      </c>
      <c r="B13">
        <v>493074</v>
      </c>
      <c r="C13">
        <v>5382</v>
      </c>
      <c r="D13" t="s">
        <v>107</v>
      </c>
      <c r="E13">
        <v>2006</v>
      </c>
      <c r="F13" t="s">
        <v>79</v>
      </c>
      <c r="G13" t="s">
        <v>104</v>
      </c>
      <c r="H13" s="4">
        <v>3.2</v>
      </c>
      <c r="I13" s="4">
        <v>8</v>
      </c>
      <c r="J13" s="4">
        <v>0</v>
      </c>
      <c r="K13" s="5">
        <f t="shared" si="5"/>
        <v>11.2</v>
      </c>
      <c r="L13" s="4">
        <v>2.6</v>
      </c>
      <c r="M13" s="4">
        <v>6.3</v>
      </c>
      <c r="N13" s="4">
        <v>0</v>
      </c>
      <c r="O13" s="5">
        <f t="shared" si="6"/>
        <v>8.9</v>
      </c>
      <c r="P13" s="4">
        <v>3</v>
      </c>
      <c r="Q13" s="4">
        <v>6.04</v>
      </c>
      <c r="R13" s="4">
        <v>0</v>
      </c>
      <c r="S13" s="5">
        <f t="shared" si="7"/>
        <v>9.0399999999999991</v>
      </c>
      <c r="T13" s="4">
        <v>3.4</v>
      </c>
      <c r="U13" s="4">
        <v>8.0399999999999991</v>
      </c>
      <c r="V13" s="4">
        <v>0</v>
      </c>
      <c r="W13" s="5">
        <f t="shared" si="8"/>
        <v>11.44</v>
      </c>
      <c r="X13" s="5">
        <f t="shared" si="9"/>
        <v>40.58</v>
      </c>
      <c r="Z13" t="e">
        <f>#REF!</f>
        <v>#REF!</v>
      </c>
      <c r="AA13" t="e">
        <f>#REF!</f>
        <v>#REF!</v>
      </c>
      <c r="AB13">
        <v>5</v>
      </c>
    </row>
    <row r="20" spans="4:24" x14ac:dyDescent="0.25">
      <c r="D20" s="12" t="s">
        <v>236</v>
      </c>
      <c r="N20" s="11" t="s">
        <v>244</v>
      </c>
      <c r="W20" s="27" t="s">
        <v>209</v>
      </c>
      <c r="X20" s="28"/>
    </row>
    <row r="21" spans="4:24" x14ac:dyDescent="0.25">
      <c r="D21" s="26" t="s">
        <v>239</v>
      </c>
      <c r="E21" s="12" t="s">
        <v>252</v>
      </c>
      <c r="N21" t="s">
        <v>258</v>
      </c>
      <c r="W21" s="29" t="s">
        <v>210</v>
      </c>
      <c r="X21" s="28"/>
    </row>
    <row r="22" spans="4:24" x14ac:dyDescent="0.25">
      <c r="D22" s="26" t="s">
        <v>240</v>
      </c>
      <c r="E22" s="12" t="s">
        <v>237</v>
      </c>
    </row>
    <row r="23" spans="4:24" x14ac:dyDescent="0.25">
      <c r="D23" s="26" t="s">
        <v>241</v>
      </c>
      <c r="E23" s="12" t="s">
        <v>253</v>
      </c>
    </row>
    <row r="24" spans="4:24" x14ac:dyDescent="0.25">
      <c r="D24" s="26" t="s">
        <v>242</v>
      </c>
      <c r="E24" s="12" t="s">
        <v>254</v>
      </c>
    </row>
  </sheetData>
  <phoneticPr fontId="9" type="noConversion"/>
  <pageMargins left="0.31496062992125984" right="0.31496062992125984" top="0.39370078740157483" bottom="0.39370078740157483" header="0" footer="0"/>
  <pageSetup paperSize="9" scale="78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9"/>
  <sheetViews>
    <sheetView view="pageLayout" zoomScale="85" zoomScaleNormal="100" zoomScalePageLayoutView="85" workbookViewId="0">
      <selection activeCell="K14" sqref="K14"/>
    </sheetView>
  </sheetViews>
  <sheetFormatPr defaultRowHeight="15" x14ac:dyDescent="0.25"/>
  <cols>
    <col min="1" max="1" width="10" customWidth="1"/>
    <col min="2" max="3" width="10" hidden="1" customWidth="1"/>
    <col min="4" max="4" width="19.5703125" customWidth="1"/>
    <col min="5" max="5" width="6.42578125" bestFit="1" customWidth="1"/>
    <col min="6" max="6" width="19.28515625" bestFit="1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96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22</v>
      </c>
    </row>
    <row r="7" spans="1:29" x14ac:dyDescent="0.25">
      <c r="A7" s="3"/>
      <c r="B7" s="3">
        <v>5136</v>
      </c>
      <c r="C7" s="3">
        <v>7791</v>
      </c>
      <c r="D7" s="3" t="s">
        <v>23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f>X14</f>
        <v>126.72</v>
      </c>
      <c r="AA7" t="str">
        <f>D7</f>
        <v>Gymnastický klub Vítkovice, z.s.</v>
      </c>
      <c r="AB7">
        <v>1</v>
      </c>
    </row>
    <row r="8" spans="1:29" x14ac:dyDescent="0.25">
      <c r="A8" s="9" t="s">
        <v>195</v>
      </c>
      <c r="B8">
        <v>494451</v>
      </c>
      <c r="C8">
        <v>7791</v>
      </c>
      <c r="D8" t="s">
        <v>97</v>
      </c>
      <c r="E8">
        <v>2007</v>
      </c>
      <c r="F8" t="s">
        <v>25</v>
      </c>
      <c r="G8" t="s">
        <v>98</v>
      </c>
      <c r="H8" s="4">
        <f>'II. liga Šelong'!H6</f>
        <v>2.4</v>
      </c>
      <c r="I8" s="4">
        <f>'II. liga Šelong'!I6</f>
        <v>9.07</v>
      </c>
      <c r="J8" s="4">
        <f>'II. liga Šelong'!J6</f>
        <v>0</v>
      </c>
      <c r="K8" s="6">
        <f>'II. liga Šelong'!K6</f>
        <v>11.47</v>
      </c>
      <c r="L8" s="4">
        <f>'II. liga Šelong'!L6</f>
        <v>1.8</v>
      </c>
      <c r="M8" s="4">
        <f>'II. liga Šelong'!M6</f>
        <v>6.67</v>
      </c>
      <c r="N8" s="4">
        <f>'II. liga Šelong'!N6</f>
        <v>0</v>
      </c>
      <c r="O8" s="6">
        <f>'II. liga Šelong'!O6</f>
        <v>8.4700000000000006</v>
      </c>
      <c r="P8" s="4">
        <f>'II. liga Šelong'!P6</f>
        <v>2.4</v>
      </c>
      <c r="Q8" s="4">
        <f>'II. liga Šelong'!Q6</f>
        <v>7.3</v>
      </c>
      <c r="R8" s="4">
        <f>'II. liga Šelong'!R6</f>
        <v>0</v>
      </c>
      <c r="S8" s="6">
        <f>'II. liga Šelong'!S6</f>
        <v>9.6999999999999993</v>
      </c>
      <c r="T8" s="4">
        <f>'II. liga Šelong'!T6</f>
        <v>3</v>
      </c>
      <c r="U8" s="4">
        <f>'II. liga Šelong'!U6</f>
        <v>7.84</v>
      </c>
      <c r="V8" s="4">
        <f>'II. liga Šelong'!V6</f>
        <v>0</v>
      </c>
      <c r="W8" s="6">
        <f>'II. liga Šelong'!W6</f>
        <v>10.84</v>
      </c>
      <c r="X8" s="6">
        <f>'II. liga Šelong'!X6</f>
        <v>40.480000000000004</v>
      </c>
      <c r="Z8">
        <f>X14</f>
        <v>126.72</v>
      </c>
      <c r="AA8" t="str">
        <f>D7</f>
        <v>Gymnastický klub Vítkovice, z.s.</v>
      </c>
      <c r="AB8">
        <v>2</v>
      </c>
    </row>
    <row r="9" spans="1:29" x14ac:dyDescent="0.25">
      <c r="A9" s="9"/>
      <c r="B9">
        <v>671537</v>
      </c>
      <c r="C9">
        <v>7791</v>
      </c>
      <c r="D9" t="s">
        <v>99</v>
      </c>
      <c r="E9">
        <v>2008</v>
      </c>
      <c r="F9" t="s">
        <v>25</v>
      </c>
      <c r="G9" t="s">
        <v>100</v>
      </c>
      <c r="H9" s="4">
        <f>'II. liga Šelong'!H7</f>
        <v>0</v>
      </c>
      <c r="I9" s="4">
        <f>'II. liga Šelong'!I7</f>
        <v>0</v>
      </c>
      <c r="J9" s="4">
        <f>'II. liga Šelong'!J7</f>
        <v>0</v>
      </c>
      <c r="K9" s="6">
        <f>'II. liga Šelong'!K7</f>
        <v>0</v>
      </c>
      <c r="L9" s="4">
        <f>'II. liga Šelong'!L7</f>
        <v>1.6</v>
      </c>
      <c r="M9" s="4">
        <f>'II. liga Šelong'!M7</f>
        <v>7.94</v>
      </c>
      <c r="N9" s="4">
        <f>'II. liga Šelong'!N7</f>
        <v>0</v>
      </c>
      <c r="O9" s="6">
        <f>'II. liga Šelong'!O7</f>
        <v>9.5400000000000009</v>
      </c>
      <c r="P9" s="4">
        <f>'II. liga Šelong'!P7</f>
        <v>0</v>
      </c>
      <c r="Q9" s="4">
        <f>'II. liga Šelong'!Q7</f>
        <v>0</v>
      </c>
      <c r="R9" s="4">
        <f>'II. liga Šelong'!R7</f>
        <v>0</v>
      </c>
      <c r="S9" s="6">
        <f>'II. liga Šelong'!S7</f>
        <v>0</v>
      </c>
      <c r="T9" s="4">
        <f>'II. liga Šelong'!T7</f>
        <v>0</v>
      </c>
      <c r="U9" s="4">
        <f>'II. liga Šelong'!U7</f>
        <v>0</v>
      </c>
      <c r="V9" s="4">
        <f>'II. liga Šelong'!V7</f>
        <v>0</v>
      </c>
      <c r="W9" s="6">
        <f>'II. liga Šelong'!W7</f>
        <v>0</v>
      </c>
      <c r="X9" s="6">
        <f>'II. liga Šelong'!X7</f>
        <v>9.5400000000000009</v>
      </c>
      <c r="Z9">
        <f>X14</f>
        <v>126.72</v>
      </c>
      <c r="AA9" t="str">
        <f>D7</f>
        <v>Gymnastický klub Vítkovice, z.s.</v>
      </c>
      <c r="AB9">
        <v>3</v>
      </c>
    </row>
    <row r="10" spans="1:29" x14ac:dyDescent="0.25">
      <c r="A10" s="9"/>
      <c r="B10">
        <v>309960</v>
      </c>
      <c r="C10">
        <v>7791</v>
      </c>
      <c r="D10" t="s">
        <v>101</v>
      </c>
      <c r="E10">
        <v>2008</v>
      </c>
      <c r="F10" t="s">
        <v>25</v>
      </c>
      <c r="G10" t="s">
        <v>100</v>
      </c>
      <c r="H10" s="4">
        <f>'II. liga Šelong'!H8</f>
        <v>3.2</v>
      </c>
      <c r="I10" s="4">
        <f>'II. liga Šelong'!I8</f>
        <v>8.5399999999999991</v>
      </c>
      <c r="J10" s="4">
        <f>'II. liga Šelong'!J8</f>
        <v>0</v>
      </c>
      <c r="K10" s="6">
        <f>'II. liga Šelong'!K8</f>
        <v>11.739999999999998</v>
      </c>
      <c r="L10" s="4">
        <f>'II. liga Šelong'!L8</f>
        <v>2.4</v>
      </c>
      <c r="M10" s="4">
        <f>'II. liga Šelong'!M8</f>
        <v>7.47</v>
      </c>
      <c r="N10" s="4">
        <f>'II. liga Šelong'!N8</f>
        <v>0</v>
      </c>
      <c r="O10" s="6">
        <f>'II. liga Šelong'!O8</f>
        <v>9.8699999999999992</v>
      </c>
      <c r="P10" s="4">
        <f>'II. liga Šelong'!P8</f>
        <v>2.8</v>
      </c>
      <c r="Q10" s="4">
        <f>'II. liga Šelong'!Q8</f>
        <v>8.0399999999999991</v>
      </c>
      <c r="R10" s="4">
        <f>'II. liga Šelong'!R8</f>
        <v>0</v>
      </c>
      <c r="S10" s="6">
        <f>'II. liga Šelong'!S8</f>
        <v>10.84</v>
      </c>
      <c r="T10" s="4">
        <f>'II. liga Šelong'!T8</f>
        <v>3.4</v>
      </c>
      <c r="U10" s="4">
        <f>'II. liga Šelong'!U8</f>
        <v>8.1999999999999993</v>
      </c>
      <c r="V10" s="4">
        <f>'II. liga Šelong'!V8</f>
        <v>0</v>
      </c>
      <c r="W10" s="6">
        <f>'II. liga Šelong'!W8</f>
        <v>11.6</v>
      </c>
      <c r="X10" s="6">
        <f>'II. liga Šelong'!X8</f>
        <v>44.050000000000004</v>
      </c>
      <c r="Z10">
        <f>X14</f>
        <v>126.72</v>
      </c>
      <c r="AA10" t="str">
        <f>D7</f>
        <v>Gymnastický klub Vítkovice, z.s.</v>
      </c>
      <c r="AB10">
        <v>4</v>
      </c>
    </row>
    <row r="11" spans="1:29" x14ac:dyDescent="0.25">
      <c r="A11" s="9"/>
      <c r="B11">
        <v>428668</v>
      </c>
      <c r="C11">
        <v>7791</v>
      </c>
      <c r="D11" t="s">
        <v>102</v>
      </c>
      <c r="E11">
        <v>2008</v>
      </c>
      <c r="F11" t="s">
        <v>25</v>
      </c>
      <c r="G11" t="s">
        <v>98</v>
      </c>
      <c r="H11" s="4">
        <f>'II. liga Šelong'!H9</f>
        <v>2.6</v>
      </c>
      <c r="I11" s="4">
        <f>'II. liga Šelong'!I9</f>
        <v>8.84</v>
      </c>
      <c r="J11" s="4">
        <f>'II. liga Šelong'!J9</f>
        <v>0</v>
      </c>
      <c r="K11" s="6">
        <f>'II. liga Šelong'!K9</f>
        <v>11.44</v>
      </c>
      <c r="L11" s="4">
        <f>'II. liga Šelong'!L9</f>
        <v>1.9</v>
      </c>
      <c r="M11" s="4">
        <f>'II. liga Šelong'!M9</f>
        <v>7.57</v>
      </c>
      <c r="N11" s="4">
        <f>'II. liga Šelong'!N9</f>
        <v>0</v>
      </c>
      <c r="O11" s="6">
        <f>'II. liga Šelong'!O9</f>
        <v>9.4700000000000006</v>
      </c>
      <c r="P11" s="4">
        <f>'II. liga Šelong'!P9</f>
        <v>2.5</v>
      </c>
      <c r="Q11" s="4">
        <f>'II. liga Šelong'!Q9</f>
        <v>6.67</v>
      </c>
      <c r="R11" s="4">
        <f>'II. liga Šelong'!R9</f>
        <v>0</v>
      </c>
      <c r="S11" s="6">
        <f>'II. liga Šelong'!S9</f>
        <v>9.17</v>
      </c>
      <c r="T11" s="4">
        <f>'II. liga Šelong'!T9</f>
        <v>2.9</v>
      </c>
      <c r="U11" s="4">
        <f>'II. liga Šelong'!U9</f>
        <v>8.14</v>
      </c>
      <c r="V11" s="4">
        <f>'II. liga Šelong'!V9</f>
        <v>0</v>
      </c>
      <c r="W11" s="6">
        <f>'II. liga Šelong'!W9</f>
        <v>11.040000000000001</v>
      </c>
      <c r="X11" s="6">
        <f>'II. liga Šelong'!X9</f>
        <v>41.12</v>
      </c>
      <c r="Z11">
        <f>X14</f>
        <v>126.72</v>
      </c>
      <c r="AA11" t="str">
        <f>D7</f>
        <v>Gymnastický klub Vítkovice, z.s.</v>
      </c>
      <c r="AB11">
        <v>5</v>
      </c>
    </row>
    <row r="12" spans="1:29" x14ac:dyDescent="0.25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ref="K8:K13" si="0">H12+I12-J12</f>
        <v>0</v>
      </c>
      <c r="L12" s="4">
        <v>0</v>
      </c>
      <c r="M12" s="4">
        <v>0</v>
      </c>
      <c r="N12" s="4">
        <v>0</v>
      </c>
      <c r="O12" s="5">
        <f t="shared" ref="O8:O13" si="1">L12+M12-N12</f>
        <v>0</v>
      </c>
      <c r="P12" s="4">
        <v>0</v>
      </c>
      <c r="Q12" s="4">
        <v>0</v>
      </c>
      <c r="R12" s="4">
        <v>0</v>
      </c>
      <c r="S12" s="5">
        <f t="shared" ref="S8:S13" si="2">P12+Q12-R12</f>
        <v>0</v>
      </c>
      <c r="T12" s="4">
        <v>0</v>
      </c>
      <c r="U12" s="4">
        <v>0</v>
      </c>
      <c r="V12" s="4">
        <v>0</v>
      </c>
      <c r="W12" s="5">
        <f t="shared" ref="W8:W13" si="3">T12+U12-V12</f>
        <v>0</v>
      </c>
      <c r="X12" s="5">
        <f t="shared" ref="X8:X14" si="4">K12+O12+S12+W12</f>
        <v>0</v>
      </c>
      <c r="Z12">
        <f>X14</f>
        <v>126.72</v>
      </c>
      <c r="AA12" t="str">
        <f>D7</f>
        <v>Gymnastický klub Vítkovice, z.s.</v>
      </c>
      <c r="AB12">
        <v>6</v>
      </c>
    </row>
    <row r="13" spans="1:29" x14ac:dyDescent="0.25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Z13">
        <f>X14</f>
        <v>126.72</v>
      </c>
      <c r="AA13" t="str">
        <f>D7</f>
        <v>Gymnastický klub Vítkovice, z.s.</v>
      </c>
      <c r="AB13">
        <v>7</v>
      </c>
    </row>
    <row r="14" spans="1:29" x14ac:dyDescent="0.25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34.65</v>
      </c>
      <c r="L14" s="5"/>
      <c r="M14" s="5"/>
      <c r="N14" s="5">
        <v>0</v>
      </c>
      <c r="O14" s="5">
        <f>LARGE(O8:O13,3)+LARGE(O8:O13,2)+LARGE(O8:O13,1)-N14</f>
        <v>28.880000000000003</v>
      </c>
      <c r="P14" s="5"/>
      <c r="Q14" s="5"/>
      <c r="R14" s="5">
        <v>0</v>
      </c>
      <c r="S14" s="5">
        <f>LARGE(S8:S13,3)+LARGE(S8:S13,2)+LARGE(S8:S13,1)-R14</f>
        <v>29.709999999999997</v>
      </c>
      <c r="T14" s="5"/>
      <c r="U14" s="5"/>
      <c r="V14" s="5">
        <v>0</v>
      </c>
      <c r="W14" s="5">
        <f>LARGE(W8:W13,3)+LARGE(W8:W13,2)+LARGE(W8:W13,1)-V14</f>
        <v>33.480000000000004</v>
      </c>
      <c r="X14" s="5">
        <f t="shared" si="4"/>
        <v>126.72</v>
      </c>
      <c r="Z14">
        <f>X14</f>
        <v>126.72</v>
      </c>
      <c r="AA14" t="str">
        <f>D7</f>
        <v>Gymnastický klub Vítkovice, z.s.</v>
      </c>
      <c r="AB14">
        <v>8</v>
      </c>
    </row>
    <row r="25" spans="4:24" x14ac:dyDescent="0.25">
      <c r="D25" s="12" t="s">
        <v>236</v>
      </c>
      <c r="N25" s="11" t="s">
        <v>244</v>
      </c>
      <c r="W25" s="27" t="s">
        <v>209</v>
      </c>
      <c r="X25" s="28"/>
    </row>
    <row r="26" spans="4:24" x14ac:dyDescent="0.25">
      <c r="D26" s="26" t="s">
        <v>239</v>
      </c>
      <c r="E26" s="12" t="s">
        <v>252</v>
      </c>
      <c r="N26" t="s">
        <v>258</v>
      </c>
      <c r="W26" s="29" t="s">
        <v>210</v>
      </c>
      <c r="X26" s="28"/>
    </row>
    <row r="27" spans="4:24" x14ac:dyDescent="0.25">
      <c r="D27" s="26" t="s">
        <v>240</v>
      </c>
      <c r="E27" s="12" t="s">
        <v>237</v>
      </c>
    </row>
    <row r="28" spans="4:24" x14ac:dyDescent="0.25">
      <c r="D28" s="26" t="s">
        <v>241</v>
      </c>
      <c r="E28" s="12" t="s">
        <v>253</v>
      </c>
    </row>
    <row r="29" spans="4:24" x14ac:dyDescent="0.25">
      <c r="D29" s="26" t="s">
        <v>242</v>
      </c>
      <c r="E29" s="12" t="s">
        <v>254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8:A11"/>
  </mergeCells>
  <pageMargins left="0.11811023622047245" right="0.11811023622047245" top="0.35433070866141736" bottom="0.35433070866141736" header="0" footer="0"/>
  <pageSetup paperSize="9" scale="77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C9D91-E58A-4787-9C9E-A4F635E212D1}">
  <dimension ref="A1:AC43"/>
  <sheetViews>
    <sheetView topLeftCell="A7" workbookViewId="0">
      <selection activeCell="L49" sqref="L49"/>
    </sheetView>
  </sheetViews>
  <sheetFormatPr defaultRowHeight="15" x14ac:dyDescent="0.25"/>
  <cols>
    <col min="1" max="1" width="10" customWidth="1"/>
    <col min="2" max="3" width="10" hidden="1" customWidth="1"/>
    <col min="4" max="4" width="19.85546875" customWidth="1"/>
    <col min="5" max="5" width="8" customWidth="1"/>
    <col min="6" max="6" width="30" customWidth="1"/>
    <col min="7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20" hidden="1" customWidth="1"/>
    <col min="27" max="27" width="8" hidden="1" customWidth="1"/>
    <col min="28" max="28" width="30" hidden="1" customWidth="1"/>
  </cols>
  <sheetData>
    <row r="1" spans="1:27" ht="18.75" x14ac:dyDescent="0.3">
      <c r="D1" s="18" t="s">
        <v>194</v>
      </c>
    </row>
    <row r="2" spans="1:27" ht="18.75" x14ac:dyDescent="0.3">
      <c r="D2" s="1" t="s">
        <v>1</v>
      </c>
    </row>
    <row r="3" spans="1:27" ht="18.75" x14ac:dyDescent="0.3">
      <c r="D3" s="1" t="s">
        <v>108</v>
      </c>
    </row>
    <row r="5" spans="1:27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10</v>
      </c>
      <c r="M5" s="2" t="s">
        <v>11</v>
      </c>
      <c r="N5" s="2" t="s">
        <v>12</v>
      </c>
      <c r="O5" s="2" t="s">
        <v>14</v>
      </c>
      <c r="P5" s="2" t="s">
        <v>10</v>
      </c>
      <c r="Q5" s="2" t="s">
        <v>11</v>
      </c>
      <c r="R5" s="2" t="s">
        <v>12</v>
      </c>
      <c r="S5" s="2" t="s">
        <v>15</v>
      </c>
      <c r="T5" s="2" t="s">
        <v>10</v>
      </c>
      <c r="U5" s="2" t="s">
        <v>11</v>
      </c>
      <c r="V5" s="2" t="s">
        <v>12</v>
      </c>
      <c r="W5" s="2" t="s">
        <v>16</v>
      </c>
      <c r="X5" s="2" t="s">
        <v>17</v>
      </c>
    </row>
    <row r="6" spans="1:27" ht="15" customHeight="1" x14ac:dyDescent="0.25">
      <c r="A6" s="15" t="s">
        <v>195</v>
      </c>
      <c r="B6">
        <v>480875</v>
      </c>
      <c r="C6">
        <v>7791</v>
      </c>
      <c r="D6" s="23" t="s">
        <v>109</v>
      </c>
      <c r="E6" s="23">
        <v>2008</v>
      </c>
      <c r="F6" s="23" t="s">
        <v>25</v>
      </c>
      <c r="G6" s="23" t="s">
        <v>110</v>
      </c>
      <c r="H6" s="24">
        <v>2.8</v>
      </c>
      <c r="I6" s="24">
        <v>8.4</v>
      </c>
      <c r="J6" s="24">
        <v>0</v>
      </c>
      <c r="K6" s="25">
        <f t="shared" ref="K6:K11" si="0">H6+I6-J6</f>
        <v>11.2</v>
      </c>
      <c r="L6" s="24">
        <v>2.6</v>
      </c>
      <c r="M6" s="24">
        <v>8.3699999999999992</v>
      </c>
      <c r="N6" s="24">
        <v>0</v>
      </c>
      <c r="O6" s="25">
        <f t="shared" ref="O6:O11" si="1">L6+M6-N6</f>
        <v>10.969999999999999</v>
      </c>
      <c r="P6" s="24">
        <v>2.6</v>
      </c>
      <c r="Q6" s="24">
        <v>6.97</v>
      </c>
      <c r="R6" s="24">
        <v>0</v>
      </c>
      <c r="S6" s="25">
        <f t="shared" ref="S6:S11" si="2">P6+Q6-R6</f>
        <v>9.57</v>
      </c>
      <c r="T6" s="24">
        <v>3.1</v>
      </c>
      <c r="U6" s="24">
        <v>8.44</v>
      </c>
      <c r="V6" s="24">
        <v>0</v>
      </c>
      <c r="W6" s="25">
        <f t="shared" ref="W6:W11" si="3">T6+U6-V6</f>
        <v>11.54</v>
      </c>
      <c r="X6" s="25">
        <f t="shared" ref="X6:X11" si="4">K6+O6+S6+W6</f>
        <v>43.28</v>
      </c>
      <c r="Z6" t="e">
        <f>#REF!</f>
        <v>#REF!</v>
      </c>
      <c r="AA6">
        <v>2</v>
      </c>
    </row>
    <row r="7" spans="1:27" ht="15" customHeight="1" x14ac:dyDescent="0.25">
      <c r="A7" s="15" t="s">
        <v>196</v>
      </c>
      <c r="B7">
        <v>884439</v>
      </c>
      <c r="C7">
        <v>7791</v>
      </c>
      <c r="D7" t="s">
        <v>111</v>
      </c>
      <c r="E7">
        <v>2005</v>
      </c>
      <c r="F7" t="s">
        <v>25</v>
      </c>
      <c r="G7" t="s">
        <v>39</v>
      </c>
      <c r="H7" s="4">
        <v>2.4</v>
      </c>
      <c r="I7" s="4">
        <v>8.84</v>
      </c>
      <c r="J7" s="4">
        <v>0</v>
      </c>
      <c r="K7" s="5">
        <f t="shared" si="0"/>
        <v>11.24</v>
      </c>
      <c r="L7" s="4">
        <v>0</v>
      </c>
      <c r="M7" s="4">
        <v>0</v>
      </c>
      <c r="N7" s="4">
        <v>0</v>
      </c>
      <c r="O7" s="5">
        <f t="shared" si="1"/>
        <v>0</v>
      </c>
      <c r="P7" s="4">
        <v>2.1</v>
      </c>
      <c r="Q7" s="4">
        <v>7.47</v>
      </c>
      <c r="R7" s="4">
        <v>0</v>
      </c>
      <c r="S7" s="5">
        <f t="shared" si="2"/>
        <v>9.57</v>
      </c>
      <c r="T7" s="4">
        <v>3.3</v>
      </c>
      <c r="U7" s="4">
        <v>7.97</v>
      </c>
      <c r="V7" s="4">
        <v>0</v>
      </c>
      <c r="W7" s="5">
        <f t="shared" si="3"/>
        <v>11.27</v>
      </c>
      <c r="X7" s="5">
        <f t="shared" si="4"/>
        <v>32.08</v>
      </c>
      <c r="Z7" t="e">
        <f>#REF!</f>
        <v>#REF!</v>
      </c>
      <c r="AA7">
        <v>3</v>
      </c>
    </row>
    <row r="8" spans="1:27" ht="15" customHeight="1" x14ac:dyDescent="0.25">
      <c r="A8" s="15" t="s">
        <v>197</v>
      </c>
      <c r="B8">
        <v>340917</v>
      </c>
      <c r="C8">
        <v>7791</v>
      </c>
      <c r="D8" s="23" t="s">
        <v>112</v>
      </c>
      <c r="E8" s="23">
        <v>2012</v>
      </c>
      <c r="F8" s="23" t="s">
        <v>25</v>
      </c>
      <c r="G8" s="23" t="s">
        <v>110</v>
      </c>
      <c r="H8" s="24">
        <v>0</v>
      </c>
      <c r="I8" s="24">
        <v>0</v>
      </c>
      <c r="J8" s="24">
        <v>0</v>
      </c>
      <c r="K8" s="25">
        <f t="shared" si="0"/>
        <v>0</v>
      </c>
      <c r="L8" s="24">
        <v>0.8</v>
      </c>
      <c r="M8" s="24">
        <v>8.17</v>
      </c>
      <c r="N8" s="24">
        <v>1</v>
      </c>
      <c r="O8" s="25">
        <f t="shared" si="1"/>
        <v>7.9700000000000006</v>
      </c>
      <c r="P8" s="24">
        <v>2.6</v>
      </c>
      <c r="Q8" s="24">
        <v>6.37</v>
      </c>
      <c r="R8" s="24">
        <v>0</v>
      </c>
      <c r="S8" s="25">
        <f t="shared" si="2"/>
        <v>8.9700000000000006</v>
      </c>
      <c r="T8" s="24">
        <v>0</v>
      </c>
      <c r="U8" s="24">
        <v>0</v>
      </c>
      <c r="V8" s="24">
        <v>0</v>
      </c>
      <c r="W8" s="25">
        <f t="shared" si="3"/>
        <v>0</v>
      </c>
      <c r="X8" s="25">
        <f t="shared" si="4"/>
        <v>16.940000000000001</v>
      </c>
      <c r="Z8" t="e">
        <f>#REF!</f>
        <v>#REF!</v>
      </c>
      <c r="AA8">
        <v>4</v>
      </c>
    </row>
    <row r="9" spans="1:27" ht="15" customHeight="1" x14ac:dyDescent="0.25">
      <c r="A9" s="15" t="s">
        <v>198</v>
      </c>
      <c r="B9">
        <v>443004</v>
      </c>
      <c r="C9">
        <v>7791</v>
      </c>
      <c r="D9" t="s">
        <v>113</v>
      </c>
      <c r="E9">
        <v>2009</v>
      </c>
      <c r="F9" t="s">
        <v>25</v>
      </c>
      <c r="G9" t="s">
        <v>110</v>
      </c>
      <c r="H9" s="4">
        <v>2</v>
      </c>
      <c r="I9" s="4">
        <v>8.1999999999999993</v>
      </c>
      <c r="J9" s="4">
        <v>0</v>
      </c>
      <c r="K9" s="5">
        <f t="shared" si="0"/>
        <v>10.199999999999999</v>
      </c>
      <c r="L9" s="4">
        <v>2.5</v>
      </c>
      <c r="M9" s="4">
        <v>7.4</v>
      </c>
      <c r="N9" s="4">
        <v>0</v>
      </c>
      <c r="O9" s="5">
        <f t="shared" si="1"/>
        <v>9.9</v>
      </c>
      <c r="P9" s="4">
        <v>2.7</v>
      </c>
      <c r="Q9" s="4">
        <v>7.64</v>
      </c>
      <c r="R9" s="4">
        <v>0</v>
      </c>
      <c r="S9" s="5">
        <f t="shared" si="2"/>
        <v>10.34</v>
      </c>
      <c r="T9" s="4">
        <v>3.2</v>
      </c>
      <c r="U9" s="4">
        <v>8.0399999999999991</v>
      </c>
      <c r="V9" s="4">
        <v>0</v>
      </c>
      <c r="W9" s="5">
        <f t="shared" si="3"/>
        <v>11.239999999999998</v>
      </c>
      <c r="X9" s="5">
        <f t="shared" si="4"/>
        <v>41.68</v>
      </c>
      <c r="Z9" t="e">
        <f>#REF!</f>
        <v>#REF!</v>
      </c>
      <c r="AA9">
        <v>5</v>
      </c>
    </row>
    <row r="10" spans="1:27" ht="15" customHeight="1" x14ac:dyDescent="0.25">
      <c r="A10" s="15" t="s">
        <v>199</v>
      </c>
      <c r="B10">
        <v>150937</v>
      </c>
      <c r="C10">
        <v>7791</v>
      </c>
      <c r="D10" s="23" t="s">
        <v>114</v>
      </c>
      <c r="E10" s="23">
        <v>2004</v>
      </c>
      <c r="F10" s="23" t="s">
        <v>25</v>
      </c>
      <c r="G10" s="23" t="s">
        <v>110</v>
      </c>
      <c r="H10" s="24">
        <v>0</v>
      </c>
      <c r="I10" s="24">
        <v>0</v>
      </c>
      <c r="J10" s="24">
        <v>0</v>
      </c>
      <c r="K10" s="25">
        <f t="shared" si="0"/>
        <v>0</v>
      </c>
      <c r="L10" s="24">
        <v>0</v>
      </c>
      <c r="M10" s="24">
        <v>0</v>
      </c>
      <c r="N10" s="24">
        <v>0</v>
      </c>
      <c r="O10" s="25">
        <f t="shared" si="1"/>
        <v>0</v>
      </c>
      <c r="P10" s="24">
        <v>0</v>
      </c>
      <c r="Q10" s="24">
        <v>0</v>
      </c>
      <c r="R10" s="24">
        <v>0</v>
      </c>
      <c r="S10" s="25">
        <f t="shared" si="2"/>
        <v>0</v>
      </c>
      <c r="T10" s="24">
        <v>0</v>
      </c>
      <c r="U10" s="24">
        <v>0</v>
      </c>
      <c r="V10" s="24">
        <v>0</v>
      </c>
      <c r="W10" s="25">
        <f t="shared" si="3"/>
        <v>0</v>
      </c>
      <c r="X10" s="25">
        <f t="shared" si="4"/>
        <v>0</v>
      </c>
      <c r="Z10" t="e">
        <f>#REF!</f>
        <v>#REF!</v>
      </c>
      <c r="AA10">
        <v>6</v>
      </c>
    </row>
    <row r="11" spans="1:27" ht="15" customHeight="1" x14ac:dyDescent="0.25">
      <c r="A11" s="15" t="s">
        <v>211</v>
      </c>
      <c r="B11">
        <v>441993</v>
      </c>
      <c r="C11">
        <v>7791</v>
      </c>
      <c r="D11" t="s">
        <v>115</v>
      </c>
      <c r="E11">
        <v>2008</v>
      </c>
      <c r="F11" t="s">
        <v>25</v>
      </c>
      <c r="G11" t="s">
        <v>110</v>
      </c>
      <c r="H11" s="4">
        <v>2</v>
      </c>
      <c r="I11" s="4">
        <v>8.3699999999999992</v>
      </c>
      <c r="J11" s="4">
        <v>0</v>
      </c>
      <c r="K11" s="5">
        <f t="shared" si="0"/>
        <v>10.37</v>
      </c>
      <c r="L11" s="4">
        <v>2.6</v>
      </c>
      <c r="M11" s="4">
        <v>7.54</v>
      </c>
      <c r="N11" s="4">
        <v>0</v>
      </c>
      <c r="O11" s="5">
        <f t="shared" si="1"/>
        <v>10.14</v>
      </c>
      <c r="P11" s="4">
        <v>0</v>
      </c>
      <c r="Q11" s="4">
        <v>0</v>
      </c>
      <c r="R11" s="4">
        <v>0</v>
      </c>
      <c r="S11" s="5">
        <f t="shared" si="2"/>
        <v>0</v>
      </c>
      <c r="T11" s="4">
        <v>3.1</v>
      </c>
      <c r="U11" s="4">
        <v>8.14</v>
      </c>
      <c r="V11" s="4">
        <v>0</v>
      </c>
      <c r="W11" s="5">
        <f t="shared" si="3"/>
        <v>11.24</v>
      </c>
      <c r="X11" s="5">
        <f t="shared" si="4"/>
        <v>31.75</v>
      </c>
      <c r="Z11" t="e">
        <f>#REF!</f>
        <v>#REF!</v>
      </c>
      <c r="AA11">
        <v>7</v>
      </c>
    </row>
    <row r="12" spans="1:27" ht="15" customHeight="1" x14ac:dyDescent="0.25">
      <c r="A12" s="15" t="s">
        <v>212</v>
      </c>
      <c r="B12">
        <v>369714</v>
      </c>
      <c r="C12">
        <v>3198</v>
      </c>
      <c r="D12" s="23" t="s">
        <v>116</v>
      </c>
      <c r="E12" s="23">
        <v>2010</v>
      </c>
      <c r="F12" s="23" t="s">
        <v>66</v>
      </c>
      <c r="G12" s="23" t="s">
        <v>67</v>
      </c>
      <c r="H12" s="24">
        <v>2</v>
      </c>
      <c r="I12" s="24">
        <v>8.84</v>
      </c>
      <c r="J12" s="24">
        <v>0</v>
      </c>
      <c r="K12" s="25">
        <f t="shared" ref="K12:K17" si="5">H12+I12-J12</f>
        <v>10.84</v>
      </c>
      <c r="L12" s="24">
        <v>0</v>
      </c>
      <c r="M12" s="24">
        <v>0</v>
      </c>
      <c r="N12" s="24">
        <v>0</v>
      </c>
      <c r="O12" s="25">
        <f t="shared" ref="O12:O17" si="6">L12+M12-N12</f>
        <v>0</v>
      </c>
      <c r="P12" s="24">
        <v>2.7</v>
      </c>
      <c r="Q12" s="24">
        <v>7.5</v>
      </c>
      <c r="R12" s="24">
        <v>0</v>
      </c>
      <c r="S12" s="25">
        <f t="shared" ref="S12:S17" si="7">P12+Q12-R12</f>
        <v>10.199999999999999</v>
      </c>
      <c r="T12" s="24">
        <v>2.6</v>
      </c>
      <c r="U12" s="24">
        <v>8.94</v>
      </c>
      <c r="V12" s="24">
        <v>0</v>
      </c>
      <c r="W12" s="25">
        <f t="shared" ref="W12:W17" si="8">T12+U12-V12</f>
        <v>11.54</v>
      </c>
      <c r="X12" s="25">
        <f t="shared" ref="X12:X17" si="9">K12+O12+S12+W12</f>
        <v>32.58</v>
      </c>
      <c r="Z12" t="e">
        <f>#REF!</f>
        <v>#REF!</v>
      </c>
      <c r="AA12">
        <v>2</v>
      </c>
    </row>
    <row r="13" spans="1:27" ht="15" customHeight="1" x14ac:dyDescent="0.25">
      <c r="A13" s="15" t="s">
        <v>213</v>
      </c>
      <c r="B13">
        <v>257121</v>
      </c>
      <c r="C13">
        <v>3198</v>
      </c>
      <c r="D13" t="s">
        <v>117</v>
      </c>
      <c r="E13">
        <v>2008</v>
      </c>
      <c r="F13" t="s">
        <v>66</v>
      </c>
      <c r="G13" t="s">
        <v>67</v>
      </c>
      <c r="H13" s="4">
        <v>2</v>
      </c>
      <c r="I13" s="4">
        <v>9</v>
      </c>
      <c r="J13" s="4">
        <v>0</v>
      </c>
      <c r="K13" s="5">
        <f t="shared" si="5"/>
        <v>11</v>
      </c>
      <c r="L13" s="4">
        <v>2.5</v>
      </c>
      <c r="M13" s="4">
        <v>7.94</v>
      </c>
      <c r="N13" s="4">
        <v>0</v>
      </c>
      <c r="O13" s="5">
        <f t="shared" si="6"/>
        <v>10.440000000000001</v>
      </c>
      <c r="P13" s="4">
        <v>0</v>
      </c>
      <c r="Q13" s="4">
        <v>0</v>
      </c>
      <c r="R13" s="4">
        <v>0</v>
      </c>
      <c r="S13" s="5">
        <f t="shared" si="7"/>
        <v>0</v>
      </c>
      <c r="T13" s="4">
        <v>0</v>
      </c>
      <c r="U13" s="4">
        <v>0</v>
      </c>
      <c r="V13" s="4">
        <v>0</v>
      </c>
      <c r="W13" s="5">
        <f t="shared" si="8"/>
        <v>0</v>
      </c>
      <c r="X13" s="5">
        <f t="shared" si="9"/>
        <v>21.44</v>
      </c>
      <c r="Z13" t="e">
        <f>#REF!</f>
        <v>#REF!</v>
      </c>
      <c r="AA13">
        <v>3</v>
      </c>
    </row>
    <row r="14" spans="1:27" ht="15" customHeight="1" x14ac:dyDescent="0.25">
      <c r="A14" s="15" t="s">
        <v>214</v>
      </c>
      <c r="B14">
        <v>406685</v>
      </c>
      <c r="C14">
        <v>3198</v>
      </c>
      <c r="D14" s="23" t="s">
        <v>118</v>
      </c>
      <c r="E14" s="23">
        <v>2012</v>
      </c>
      <c r="F14" s="23" t="s">
        <v>66</v>
      </c>
      <c r="G14" s="23" t="s">
        <v>67</v>
      </c>
      <c r="H14" s="24">
        <v>2</v>
      </c>
      <c r="I14" s="24">
        <v>9.34</v>
      </c>
      <c r="J14" s="24">
        <v>0</v>
      </c>
      <c r="K14" s="25">
        <f t="shared" si="5"/>
        <v>11.34</v>
      </c>
      <c r="L14" s="24">
        <v>2.5</v>
      </c>
      <c r="M14" s="24">
        <v>8.1999999999999993</v>
      </c>
      <c r="N14" s="24">
        <v>0</v>
      </c>
      <c r="O14" s="25">
        <f t="shared" si="6"/>
        <v>10.7</v>
      </c>
      <c r="P14" s="24">
        <v>2.8</v>
      </c>
      <c r="Q14" s="24">
        <v>7.24</v>
      </c>
      <c r="R14" s="24">
        <v>0</v>
      </c>
      <c r="S14" s="25">
        <f t="shared" si="7"/>
        <v>10.039999999999999</v>
      </c>
      <c r="T14" s="24">
        <v>2.6</v>
      </c>
      <c r="U14" s="24">
        <v>8.64</v>
      </c>
      <c r="V14" s="24">
        <v>0</v>
      </c>
      <c r="W14" s="25">
        <f t="shared" si="8"/>
        <v>11.24</v>
      </c>
      <c r="X14" s="25">
        <f t="shared" si="9"/>
        <v>43.32</v>
      </c>
      <c r="Z14" t="e">
        <f>#REF!</f>
        <v>#REF!</v>
      </c>
      <c r="AA14">
        <v>4</v>
      </c>
    </row>
    <row r="15" spans="1:27" ht="15" customHeight="1" x14ac:dyDescent="0.25">
      <c r="A15" s="15" t="s">
        <v>215</v>
      </c>
      <c r="B15">
        <v>315710</v>
      </c>
      <c r="C15">
        <v>3198</v>
      </c>
      <c r="D15" t="s">
        <v>119</v>
      </c>
      <c r="E15">
        <v>2010</v>
      </c>
      <c r="F15" t="s">
        <v>66</v>
      </c>
      <c r="G15" t="s">
        <v>71</v>
      </c>
      <c r="H15" s="4">
        <v>0</v>
      </c>
      <c r="I15" s="4">
        <v>0</v>
      </c>
      <c r="J15" s="4">
        <v>0</v>
      </c>
      <c r="K15" s="5">
        <f t="shared" si="5"/>
        <v>0</v>
      </c>
      <c r="L15" s="4">
        <v>2.5</v>
      </c>
      <c r="M15" s="4">
        <v>7.84</v>
      </c>
      <c r="N15" s="4">
        <v>0</v>
      </c>
      <c r="O15" s="5">
        <f t="shared" si="6"/>
        <v>10.34</v>
      </c>
      <c r="P15" s="4">
        <v>2.8</v>
      </c>
      <c r="Q15" s="4">
        <v>8.1999999999999993</v>
      </c>
      <c r="R15" s="4">
        <v>0</v>
      </c>
      <c r="S15" s="5">
        <f t="shared" si="7"/>
        <v>11</v>
      </c>
      <c r="T15" s="4">
        <v>0</v>
      </c>
      <c r="U15" s="4">
        <v>0</v>
      </c>
      <c r="V15" s="4">
        <v>0</v>
      </c>
      <c r="W15" s="5">
        <f t="shared" si="8"/>
        <v>0</v>
      </c>
      <c r="X15" s="5">
        <f t="shared" si="9"/>
        <v>21.34</v>
      </c>
      <c r="Z15" t="e">
        <f>#REF!</f>
        <v>#REF!</v>
      </c>
      <c r="AA15">
        <v>5</v>
      </c>
    </row>
    <row r="16" spans="1:27" ht="15" customHeight="1" x14ac:dyDescent="0.25">
      <c r="A16" s="15" t="s">
        <v>216</v>
      </c>
      <c r="B16">
        <v>422651</v>
      </c>
      <c r="C16">
        <v>3198</v>
      </c>
      <c r="D16" s="23" t="s">
        <v>120</v>
      </c>
      <c r="E16" s="23">
        <v>2013</v>
      </c>
      <c r="F16" s="23" t="s">
        <v>66</v>
      </c>
      <c r="G16" s="23" t="s">
        <v>67</v>
      </c>
      <c r="H16" s="24">
        <v>0</v>
      </c>
      <c r="I16" s="24">
        <v>0</v>
      </c>
      <c r="J16" s="24">
        <v>0</v>
      </c>
      <c r="K16" s="25">
        <f t="shared" si="5"/>
        <v>0</v>
      </c>
      <c r="L16" s="24">
        <v>0</v>
      </c>
      <c r="M16" s="24">
        <v>0</v>
      </c>
      <c r="N16" s="24">
        <v>0</v>
      </c>
      <c r="O16" s="25">
        <f t="shared" si="6"/>
        <v>0</v>
      </c>
      <c r="P16" s="24">
        <v>0</v>
      </c>
      <c r="Q16" s="24">
        <v>0</v>
      </c>
      <c r="R16" s="24">
        <v>0</v>
      </c>
      <c r="S16" s="25">
        <f t="shared" si="7"/>
        <v>0</v>
      </c>
      <c r="T16" s="24">
        <v>2.6</v>
      </c>
      <c r="U16" s="24">
        <v>8.9700000000000006</v>
      </c>
      <c r="V16" s="24">
        <v>0</v>
      </c>
      <c r="W16" s="25">
        <f t="shared" si="8"/>
        <v>11.57</v>
      </c>
      <c r="X16" s="25">
        <f t="shared" si="9"/>
        <v>11.57</v>
      </c>
      <c r="Z16" t="e">
        <f>#REF!</f>
        <v>#REF!</v>
      </c>
      <c r="AA16">
        <v>6</v>
      </c>
    </row>
    <row r="17" spans="1:27" ht="15" customHeight="1" x14ac:dyDescent="0.25">
      <c r="A17" s="15" t="s">
        <v>217</v>
      </c>
      <c r="B17">
        <v>885593</v>
      </c>
      <c r="C17">
        <v>3198</v>
      </c>
      <c r="D17" t="s">
        <v>121</v>
      </c>
      <c r="E17">
        <v>2009</v>
      </c>
      <c r="F17" t="s">
        <v>66</v>
      </c>
      <c r="G17" t="s">
        <v>67</v>
      </c>
      <c r="H17" s="4">
        <v>2</v>
      </c>
      <c r="I17" s="4">
        <v>8.7799999999999994</v>
      </c>
      <c r="J17" s="4">
        <v>0</v>
      </c>
      <c r="K17" s="5">
        <f t="shared" si="5"/>
        <v>10.78</v>
      </c>
      <c r="L17" s="4">
        <v>2.5</v>
      </c>
      <c r="M17" s="4">
        <v>8</v>
      </c>
      <c r="N17" s="4">
        <v>0</v>
      </c>
      <c r="O17" s="5">
        <f t="shared" si="6"/>
        <v>10.5</v>
      </c>
      <c r="P17" s="4">
        <v>2.8</v>
      </c>
      <c r="Q17" s="4">
        <v>8.27</v>
      </c>
      <c r="R17" s="4">
        <v>0</v>
      </c>
      <c r="S17" s="5">
        <f t="shared" si="7"/>
        <v>11.07</v>
      </c>
      <c r="T17" s="4">
        <v>2.6</v>
      </c>
      <c r="U17" s="4">
        <v>9</v>
      </c>
      <c r="V17" s="4">
        <v>0</v>
      </c>
      <c r="W17" s="5">
        <f t="shared" si="8"/>
        <v>11.6</v>
      </c>
      <c r="X17" s="5">
        <f t="shared" si="9"/>
        <v>43.95</v>
      </c>
      <c r="Z17" t="e">
        <f>#REF!</f>
        <v>#REF!</v>
      </c>
      <c r="AA17">
        <v>7</v>
      </c>
    </row>
    <row r="18" spans="1:27" ht="15" customHeight="1" x14ac:dyDescent="0.25">
      <c r="A18" s="15" t="s">
        <v>218</v>
      </c>
      <c r="B18">
        <v>166187</v>
      </c>
      <c r="C18">
        <v>4142</v>
      </c>
      <c r="D18" s="23" t="s">
        <v>122</v>
      </c>
      <c r="E18" s="23">
        <v>2008</v>
      </c>
      <c r="F18" s="23" t="s">
        <v>44</v>
      </c>
      <c r="G18" s="23" t="s">
        <v>45</v>
      </c>
      <c r="H18" s="24">
        <v>2</v>
      </c>
      <c r="I18" s="24">
        <v>8.8699999999999992</v>
      </c>
      <c r="J18" s="24">
        <v>0</v>
      </c>
      <c r="K18" s="25">
        <f t="shared" ref="K18:K20" si="10">H18+I18-J18</f>
        <v>10.87</v>
      </c>
      <c r="L18" s="24">
        <v>2.5</v>
      </c>
      <c r="M18" s="24">
        <v>7.84</v>
      </c>
      <c r="N18" s="24">
        <v>0</v>
      </c>
      <c r="O18" s="25">
        <f t="shared" ref="O18:O20" si="11">L18+M18-N18</f>
        <v>10.34</v>
      </c>
      <c r="P18" s="24">
        <v>3</v>
      </c>
      <c r="Q18" s="24">
        <v>7.44</v>
      </c>
      <c r="R18" s="24">
        <v>0</v>
      </c>
      <c r="S18" s="25">
        <f t="shared" ref="S18:S20" si="12">P18+Q18-R18</f>
        <v>10.440000000000001</v>
      </c>
      <c r="T18" s="24">
        <v>3.2</v>
      </c>
      <c r="U18" s="24">
        <v>8.4</v>
      </c>
      <c r="V18" s="24">
        <v>0</v>
      </c>
      <c r="W18" s="25">
        <f t="shared" ref="W18:W20" si="13">T18+U18-V18</f>
        <v>11.600000000000001</v>
      </c>
      <c r="X18" s="25">
        <f t="shared" ref="X18:X20" si="14">K18+O18+S18+W18</f>
        <v>43.25</v>
      </c>
      <c r="Z18" t="e">
        <f>#REF!</f>
        <v>#REF!</v>
      </c>
      <c r="AA18">
        <v>2</v>
      </c>
    </row>
    <row r="19" spans="1:27" ht="15" customHeight="1" x14ac:dyDescent="0.25">
      <c r="A19" s="15" t="s">
        <v>219</v>
      </c>
      <c r="B19">
        <v>383646</v>
      </c>
      <c r="C19">
        <v>4142</v>
      </c>
      <c r="D19" t="s">
        <v>123</v>
      </c>
      <c r="E19">
        <v>2006</v>
      </c>
      <c r="F19" t="s">
        <v>44</v>
      </c>
      <c r="G19" t="s">
        <v>45</v>
      </c>
      <c r="H19" s="4">
        <v>2</v>
      </c>
      <c r="I19" s="4">
        <v>8.8000000000000007</v>
      </c>
      <c r="J19" s="4">
        <v>0</v>
      </c>
      <c r="K19" s="5">
        <f t="shared" si="10"/>
        <v>10.8</v>
      </c>
      <c r="L19" s="4">
        <v>2.5</v>
      </c>
      <c r="M19" s="4">
        <v>7.24</v>
      </c>
      <c r="N19" s="4">
        <v>0</v>
      </c>
      <c r="O19" s="5">
        <f t="shared" si="11"/>
        <v>9.74</v>
      </c>
      <c r="P19" s="4">
        <v>3.2</v>
      </c>
      <c r="Q19" s="4">
        <v>6.1</v>
      </c>
      <c r="R19" s="4">
        <v>0</v>
      </c>
      <c r="S19" s="5">
        <f t="shared" si="12"/>
        <v>9.3000000000000007</v>
      </c>
      <c r="T19" s="4">
        <v>3.3</v>
      </c>
      <c r="U19" s="4">
        <v>7.84</v>
      </c>
      <c r="V19" s="4">
        <v>0</v>
      </c>
      <c r="W19" s="5">
        <f t="shared" si="13"/>
        <v>11.14</v>
      </c>
      <c r="X19" s="5">
        <f t="shared" si="14"/>
        <v>40.980000000000004</v>
      </c>
      <c r="Z19" t="e">
        <f>#REF!</f>
        <v>#REF!</v>
      </c>
      <c r="AA19">
        <v>3</v>
      </c>
    </row>
    <row r="20" spans="1:27" ht="15" customHeight="1" x14ac:dyDescent="0.25">
      <c r="A20" s="15" t="s">
        <v>220</v>
      </c>
      <c r="B20">
        <v>943635</v>
      </c>
      <c r="C20">
        <v>4142</v>
      </c>
      <c r="D20" s="23" t="s">
        <v>124</v>
      </c>
      <c r="E20" s="23">
        <v>2007</v>
      </c>
      <c r="F20" s="23" t="s">
        <v>44</v>
      </c>
      <c r="G20" s="23" t="s">
        <v>45</v>
      </c>
      <c r="H20" s="24">
        <v>2</v>
      </c>
      <c r="I20" s="24">
        <v>8.5399999999999991</v>
      </c>
      <c r="J20" s="24">
        <v>0</v>
      </c>
      <c r="K20" s="25">
        <f t="shared" si="10"/>
        <v>10.54</v>
      </c>
      <c r="L20" s="24">
        <v>2.5</v>
      </c>
      <c r="M20" s="24">
        <v>8.4</v>
      </c>
      <c r="N20" s="24">
        <v>0</v>
      </c>
      <c r="O20" s="25">
        <f t="shared" si="11"/>
        <v>10.9</v>
      </c>
      <c r="P20" s="24">
        <v>3.3</v>
      </c>
      <c r="Q20" s="24">
        <v>6.77</v>
      </c>
      <c r="R20" s="24">
        <v>0</v>
      </c>
      <c r="S20" s="25">
        <f t="shared" si="12"/>
        <v>10.07</v>
      </c>
      <c r="T20" s="24">
        <v>3.3</v>
      </c>
      <c r="U20" s="24">
        <v>7.8</v>
      </c>
      <c r="V20" s="24">
        <v>0</v>
      </c>
      <c r="W20" s="25">
        <f t="shared" si="13"/>
        <v>11.1</v>
      </c>
      <c r="X20" s="25">
        <f t="shared" si="14"/>
        <v>42.61</v>
      </c>
      <c r="Z20" t="e">
        <f>#REF!</f>
        <v>#REF!</v>
      </c>
      <c r="AA20">
        <v>4</v>
      </c>
    </row>
    <row r="21" spans="1:27" ht="15" customHeight="1" x14ac:dyDescent="0.25">
      <c r="A21" s="15" t="s">
        <v>221</v>
      </c>
      <c r="B21">
        <v>593509</v>
      </c>
      <c r="C21">
        <v>9763</v>
      </c>
      <c r="D21" t="s">
        <v>125</v>
      </c>
      <c r="E21">
        <v>2010</v>
      </c>
      <c r="F21" t="s">
        <v>51</v>
      </c>
      <c r="G21" t="s">
        <v>52</v>
      </c>
      <c r="H21" s="4">
        <v>2</v>
      </c>
      <c r="I21" s="4">
        <v>8.5399999999999991</v>
      </c>
      <c r="J21" s="4">
        <v>0</v>
      </c>
      <c r="K21" s="5">
        <f t="shared" ref="K21:K25" si="15">H21+I21-J21</f>
        <v>10.54</v>
      </c>
      <c r="L21" s="4">
        <v>2.5</v>
      </c>
      <c r="M21" s="4">
        <v>7.84</v>
      </c>
      <c r="N21" s="4">
        <v>0</v>
      </c>
      <c r="O21" s="5">
        <f t="shared" ref="O21:O25" si="16">L21+M21-N21</f>
        <v>10.34</v>
      </c>
      <c r="P21" s="4">
        <v>3</v>
      </c>
      <c r="Q21" s="4">
        <v>7.3</v>
      </c>
      <c r="R21" s="4">
        <v>0</v>
      </c>
      <c r="S21" s="5">
        <f t="shared" ref="S21:S25" si="17">P21+Q21-R21</f>
        <v>10.3</v>
      </c>
      <c r="T21" s="4">
        <v>3.1</v>
      </c>
      <c r="U21" s="4">
        <v>8.6999999999999993</v>
      </c>
      <c r="V21" s="4">
        <v>0</v>
      </c>
      <c r="W21" s="5">
        <f t="shared" ref="W21:W25" si="18">T21+U21-V21</f>
        <v>11.799999999999999</v>
      </c>
      <c r="X21" s="5">
        <f t="shared" ref="X21:X25" si="19">K21+O21+S21+W21</f>
        <v>42.98</v>
      </c>
      <c r="Z21" t="e">
        <f>#REF!</f>
        <v>#REF!</v>
      </c>
      <c r="AA21">
        <v>2</v>
      </c>
    </row>
    <row r="22" spans="1:27" ht="15" customHeight="1" x14ac:dyDescent="0.25">
      <c r="A22" s="15" t="s">
        <v>222</v>
      </c>
      <c r="B22">
        <v>571319</v>
      </c>
      <c r="C22">
        <v>9763</v>
      </c>
      <c r="D22" s="23" t="s">
        <v>126</v>
      </c>
      <c r="E22" s="23">
        <v>2011</v>
      </c>
      <c r="F22" s="23" t="s">
        <v>51</v>
      </c>
      <c r="G22" s="23" t="s">
        <v>52</v>
      </c>
      <c r="H22" s="24">
        <v>2</v>
      </c>
      <c r="I22" s="24">
        <v>7.94</v>
      </c>
      <c r="J22" s="24">
        <v>0</v>
      </c>
      <c r="K22" s="25">
        <f t="shared" si="15"/>
        <v>9.9400000000000013</v>
      </c>
      <c r="L22" s="24">
        <v>2.5</v>
      </c>
      <c r="M22" s="24">
        <v>7</v>
      </c>
      <c r="N22" s="24">
        <v>0</v>
      </c>
      <c r="O22" s="25">
        <f t="shared" si="16"/>
        <v>9.5</v>
      </c>
      <c r="P22" s="24">
        <v>3</v>
      </c>
      <c r="Q22" s="24">
        <v>5.64</v>
      </c>
      <c r="R22" s="24">
        <v>0</v>
      </c>
      <c r="S22" s="25">
        <f t="shared" si="17"/>
        <v>8.64</v>
      </c>
      <c r="T22" s="24">
        <v>2.8</v>
      </c>
      <c r="U22" s="24">
        <v>8.1999999999999993</v>
      </c>
      <c r="V22" s="24">
        <v>0</v>
      </c>
      <c r="W22" s="25">
        <f t="shared" si="18"/>
        <v>11</v>
      </c>
      <c r="X22" s="25">
        <f t="shared" si="19"/>
        <v>39.08</v>
      </c>
      <c r="Z22" t="e">
        <f>#REF!</f>
        <v>#REF!</v>
      </c>
      <c r="AA22">
        <v>3</v>
      </c>
    </row>
    <row r="23" spans="1:27" ht="15" customHeight="1" x14ac:dyDescent="0.25">
      <c r="A23" s="15" t="s">
        <v>223</v>
      </c>
      <c r="B23">
        <v>640259</v>
      </c>
      <c r="C23">
        <v>9763</v>
      </c>
      <c r="D23" t="s">
        <v>127</v>
      </c>
      <c r="E23">
        <v>2012</v>
      </c>
      <c r="F23" t="s">
        <v>51</v>
      </c>
      <c r="G23" t="s">
        <v>52</v>
      </c>
      <c r="H23" s="4">
        <v>2</v>
      </c>
      <c r="I23" s="4">
        <v>7.84</v>
      </c>
      <c r="J23" s="4">
        <v>0</v>
      </c>
      <c r="K23" s="5">
        <f t="shared" si="15"/>
        <v>9.84</v>
      </c>
      <c r="L23" s="4">
        <v>2.5</v>
      </c>
      <c r="M23" s="4">
        <v>7.2</v>
      </c>
      <c r="N23" s="4">
        <v>0</v>
      </c>
      <c r="O23" s="5">
        <f t="shared" si="16"/>
        <v>9.6999999999999993</v>
      </c>
      <c r="P23" s="4">
        <v>2.9</v>
      </c>
      <c r="Q23" s="4">
        <v>6.14</v>
      </c>
      <c r="R23" s="4">
        <v>0</v>
      </c>
      <c r="S23" s="5">
        <f t="shared" si="17"/>
        <v>9.0399999999999991</v>
      </c>
      <c r="T23" s="4">
        <v>3</v>
      </c>
      <c r="U23" s="4">
        <v>7.17</v>
      </c>
      <c r="V23" s="4">
        <v>0</v>
      </c>
      <c r="W23" s="5">
        <f t="shared" si="18"/>
        <v>10.17</v>
      </c>
      <c r="X23" s="5">
        <f t="shared" si="19"/>
        <v>38.75</v>
      </c>
      <c r="Z23" t="e">
        <f>#REF!</f>
        <v>#REF!</v>
      </c>
      <c r="AA23">
        <v>4</v>
      </c>
    </row>
    <row r="24" spans="1:27" ht="15" customHeight="1" x14ac:dyDescent="0.25">
      <c r="A24" s="15" t="s">
        <v>224</v>
      </c>
      <c r="B24">
        <v>476749</v>
      </c>
      <c r="C24">
        <v>9763</v>
      </c>
      <c r="D24" s="23" t="s">
        <v>128</v>
      </c>
      <c r="E24" s="23">
        <v>2009</v>
      </c>
      <c r="F24" s="23" t="s">
        <v>51</v>
      </c>
      <c r="G24" s="23" t="s">
        <v>52</v>
      </c>
      <c r="H24" s="24">
        <v>2</v>
      </c>
      <c r="I24" s="24">
        <v>8.6999999999999993</v>
      </c>
      <c r="J24" s="24">
        <v>0</v>
      </c>
      <c r="K24" s="25">
        <f t="shared" si="15"/>
        <v>10.7</v>
      </c>
      <c r="L24" s="24">
        <v>2.5</v>
      </c>
      <c r="M24" s="24">
        <v>8.67</v>
      </c>
      <c r="N24" s="24">
        <v>0</v>
      </c>
      <c r="O24" s="25">
        <f t="shared" si="16"/>
        <v>11.17</v>
      </c>
      <c r="P24" s="24">
        <v>3.1</v>
      </c>
      <c r="Q24" s="24">
        <v>6.24</v>
      </c>
      <c r="R24" s="24">
        <v>0</v>
      </c>
      <c r="S24" s="25">
        <f t="shared" si="17"/>
        <v>9.34</v>
      </c>
      <c r="T24" s="24">
        <v>3.3</v>
      </c>
      <c r="U24" s="24">
        <v>8.4</v>
      </c>
      <c r="V24" s="24">
        <v>0</v>
      </c>
      <c r="W24" s="25">
        <f t="shared" si="18"/>
        <v>11.7</v>
      </c>
      <c r="X24" s="25">
        <f t="shared" si="19"/>
        <v>42.91</v>
      </c>
      <c r="Z24" t="e">
        <f>#REF!</f>
        <v>#REF!</v>
      </c>
      <c r="AA24">
        <v>5</v>
      </c>
    </row>
    <row r="25" spans="1:27" ht="15" customHeight="1" x14ac:dyDescent="0.25">
      <c r="A25" s="15" t="s">
        <v>225</v>
      </c>
      <c r="B25">
        <v>170364</v>
      </c>
      <c r="C25">
        <v>9763</v>
      </c>
      <c r="D25" t="s">
        <v>129</v>
      </c>
      <c r="E25">
        <v>2009</v>
      </c>
      <c r="F25" t="s">
        <v>51</v>
      </c>
      <c r="G25" t="s">
        <v>52</v>
      </c>
      <c r="H25" s="4">
        <v>2</v>
      </c>
      <c r="I25" s="4">
        <v>8.9</v>
      </c>
      <c r="J25" s="4">
        <v>0</v>
      </c>
      <c r="K25" s="5">
        <f t="shared" si="15"/>
        <v>10.9</v>
      </c>
      <c r="L25" s="4">
        <v>2.5</v>
      </c>
      <c r="M25" s="4">
        <v>8.4</v>
      </c>
      <c r="N25" s="4">
        <v>0</v>
      </c>
      <c r="O25" s="5">
        <f t="shared" si="16"/>
        <v>10.9</v>
      </c>
      <c r="P25" s="4">
        <v>3.1</v>
      </c>
      <c r="Q25" s="4">
        <v>6.7</v>
      </c>
      <c r="R25" s="4">
        <v>0</v>
      </c>
      <c r="S25" s="5">
        <f t="shared" si="17"/>
        <v>9.8000000000000007</v>
      </c>
      <c r="T25" s="4">
        <v>3.3</v>
      </c>
      <c r="U25" s="4">
        <v>7.94</v>
      </c>
      <c r="V25" s="4">
        <v>0</v>
      </c>
      <c r="W25" s="5">
        <f t="shared" si="18"/>
        <v>11.24</v>
      </c>
      <c r="X25" s="5">
        <f t="shared" si="19"/>
        <v>42.84</v>
      </c>
      <c r="Z25" t="e">
        <f>#REF!</f>
        <v>#REF!</v>
      </c>
      <c r="AA25">
        <v>6</v>
      </c>
    </row>
    <row r="26" spans="1:27" ht="15" customHeight="1" x14ac:dyDescent="0.25">
      <c r="A26" s="15" t="s">
        <v>226</v>
      </c>
      <c r="B26">
        <v>614770</v>
      </c>
      <c r="C26">
        <v>9381</v>
      </c>
      <c r="D26" s="23" t="s">
        <v>130</v>
      </c>
      <c r="E26" s="23">
        <v>2011</v>
      </c>
      <c r="F26" s="23" t="s">
        <v>57</v>
      </c>
      <c r="G26" s="23" t="s">
        <v>87</v>
      </c>
      <c r="H26" s="24">
        <v>2</v>
      </c>
      <c r="I26" s="24">
        <v>7.84</v>
      </c>
      <c r="J26" s="24">
        <v>0</v>
      </c>
      <c r="K26" s="25">
        <f t="shared" ref="K26:K30" si="20">H26+I26-J26</f>
        <v>9.84</v>
      </c>
      <c r="L26" s="24">
        <v>1.4</v>
      </c>
      <c r="M26" s="24">
        <v>6.44</v>
      </c>
      <c r="N26" s="24">
        <v>0</v>
      </c>
      <c r="O26" s="25">
        <f t="shared" ref="O26:O30" si="21">L26+M26-N26</f>
        <v>7.84</v>
      </c>
      <c r="P26" s="24">
        <v>3</v>
      </c>
      <c r="Q26" s="24">
        <v>5.8</v>
      </c>
      <c r="R26" s="24">
        <v>0</v>
      </c>
      <c r="S26" s="25">
        <f t="shared" ref="S26:S30" si="22">P26+Q26-R26</f>
        <v>8.8000000000000007</v>
      </c>
      <c r="T26" s="24">
        <v>2.7</v>
      </c>
      <c r="U26" s="24">
        <v>6.2</v>
      </c>
      <c r="V26" s="24">
        <v>0</v>
      </c>
      <c r="W26" s="25">
        <f t="shared" ref="W26:W30" si="23">T26+U26-V26</f>
        <v>8.9</v>
      </c>
      <c r="X26" s="25">
        <f t="shared" ref="X26:X30" si="24">K26+O26+S26+W26</f>
        <v>35.380000000000003</v>
      </c>
      <c r="Z26" t="e">
        <f>#REF!</f>
        <v>#REF!</v>
      </c>
      <c r="AA26">
        <v>2</v>
      </c>
    </row>
    <row r="27" spans="1:27" ht="15" customHeight="1" x14ac:dyDescent="0.25">
      <c r="A27" s="15" t="s">
        <v>227</v>
      </c>
      <c r="B27">
        <v>970722</v>
      </c>
      <c r="C27">
        <v>9381</v>
      </c>
      <c r="D27" t="s">
        <v>131</v>
      </c>
      <c r="E27">
        <v>2010</v>
      </c>
      <c r="F27" t="s">
        <v>57</v>
      </c>
      <c r="G27" t="s">
        <v>58</v>
      </c>
      <c r="H27" s="4">
        <v>2</v>
      </c>
      <c r="I27" s="4">
        <v>8.24</v>
      </c>
      <c r="J27" s="4">
        <v>0</v>
      </c>
      <c r="K27" s="5">
        <f t="shared" si="20"/>
        <v>10.24</v>
      </c>
      <c r="L27" s="4">
        <v>2.5</v>
      </c>
      <c r="M27" s="4">
        <v>6.74</v>
      </c>
      <c r="N27" s="4">
        <v>0</v>
      </c>
      <c r="O27" s="5">
        <f t="shared" si="21"/>
        <v>9.24</v>
      </c>
      <c r="P27" s="4">
        <v>2.9</v>
      </c>
      <c r="Q27" s="4">
        <v>6.64</v>
      </c>
      <c r="R27" s="4">
        <v>0</v>
      </c>
      <c r="S27" s="5">
        <f t="shared" si="22"/>
        <v>9.5399999999999991</v>
      </c>
      <c r="T27" s="4">
        <v>2.9</v>
      </c>
      <c r="U27" s="4">
        <v>7.2</v>
      </c>
      <c r="V27" s="4">
        <v>0</v>
      </c>
      <c r="W27" s="5">
        <f t="shared" si="23"/>
        <v>10.1</v>
      </c>
      <c r="X27" s="5">
        <f t="shared" si="24"/>
        <v>39.119999999999997</v>
      </c>
      <c r="Z27" t="e">
        <f>#REF!</f>
        <v>#REF!</v>
      </c>
      <c r="AA27">
        <v>3</v>
      </c>
    </row>
    <row r="28" spans="1:27" ht="15" customHeight="1" x14ac:dyDescent="0.25">
      <c r="A28" s="15" t="s">
        <v>228</v>
      </c>
      <c r="B28">
        <v>619317</v>
      </c>
      <c r="C28">
        <v>9381</v>
      </c>
      <c r="D28" s="23" t="s">
        <v>132</v>
      </c>
      <c r="E28" s="23">
        <v>2011</v>
      </c>
      <c r="F28" s="23" t="s">
        <v>57</v>
      </c>
      <c r="G28" s="23" t="s">
        <v>58</v>
      </c>
      <c r="H28" s="24">
        <v>2</v>
      </c>
      <c r="I28" s="24">
        <v>8.14</v>
      </c>
      <c r="J28" s="24">
        <v>0</v>
      </c>
      <c r="K28" s="25">
        <f t="shared" si="20"/>
        <v>10.14</v>
      </c>
      <c r="L28" s="24">
        <v>2.5</v>
      </c>
      <c r="M28" s="24">
        <v>6.87</v>
      </c>
      <c r="N28" s="24">
        <v>0</v>
      </c>
      <c r="O28" s="25">
        <f t="shared" si="21"/>
        <v>9.370000000000001</v>
      </c>
      <c r="P28" s="24">
        <v>1.9</v>
      </c>
      <c r="Q28" s="24">
        <v>4.1399999999999997</v>
      </c>
      <c r="R28" s="24">
        <v>0</v>
      </c>
      <c r="S28" s="25">
        <f t="shared" si="22"/>
        <v>6.0399999999999991</v>
      </c>
      <c r="T28" s="24">
        <v>2.7</v>
      </c>
      <c r="U28" s="24">
        <v>6.64</v>
      </c>
      <c r="V28" s="24">
        <v>0</v>
      </c>
      <c r="W28" s="25">
        <f t="shared" si="23"/>
        <v>9.34</v>
      </c>
      <c r="X28" s="25">
        <f t="shared" si="24"/>
        <v>34.89</v>
      </c>
      <c r="Z28" t="e">
        <f>#REF!</f>
        <v>#REF!</v>
      </c>
      <c r="AA28">
        <v>4</v>
      </c>
    </row>
    <row r="29" spans="1:27" ht="15" customHeight="1" x14ac:dyDescent="0.25">
      <c r="A29" s="15" t="s">
        <v>229</v>
      </c>
      <c r="B29">
        <v>722204</v>
      </c>
      <c r="C29">
        <v>9381</v>
      </c>
      <c r="D29" t="s">
        <v>133</v>
      </c>
      <c r="E29">
        <v>2008</v>
      </c>
      <c r="F29" t="s">
        <v>57</v>
      </c>
      <c r="G29" t="s">
        <v>87</v>
      </c>
      <c r="H29" s="4">
        <v>2</v>
      </c>
      <c r="I29" s="4">
        <v>8.4</v>
      </c>
      <c r="J29" s="4">
        <v>0</v>
      </c>
      <c r="K29" s="5">
        <f t="shared" si="20"/>
        <v>10.4</v>
      </c>
      <c r="L29" s="4">
        <v>0</v>
      </c>
      <c r="M29" s="4">
        <v>0</v>
      </c>
      <c r="N29" s="4">
        <v>0</v>
      </c>
      <c r="O29" s="5">
        <f t="shared" si="21"/>
        <v>0</v>
      </c>
      <c r="P29" s="4">
        <v>0</v>
      </c>
      <c r="Q29" s="4">
        <v>0</v>
      </c>
      <c r="R29" s="4">
        <v>0</v>
      </c>
      <c r="S29" s="5">
        <f t="shared" si="22"/>
        <v>0</v>
      </c>
      <c r="T29" s="4">
        <v>2.9</v>
      </c>
      <c r="U29" s="4">
        <v>7.27</v>
      </c>
      <c r="V29" s="4">
        <v>0</v>
      </c>
      <c r="W29" s="5">
        <f t="shared" si="23"/>
        <v>10.17</v>
      </c>
      <c r="X29" s="5">
        <f t="shared" si="24"/>
        <v>20.57</v>
      </c>
      <c r="Z29" t="e">
        <f>#REF!</f>
        <v>#REF!</v>
      </c>
      <c r="AA29">
        <v>5</v>
      </c>
    </row>
    <row r="30" spans="1:27" ht="15" customHeight="1" x14ac:dyDescent="0.25">
      <c r="A30" s="15" t="s">
        <v>230</v>
      </c>
      <c r="B30">
        <v>435372</v>
      </c>
      <c r="C30">
        <v>9381</v>
      </c>
      <c r="D30" s="23" t="s">
        <v>134</v>
      </c>
      <c r="E30" s="23">
        <v>2011</v>
      </c>
      <c r="F30" s="23" t="s">
        <v>57</v>
      </c>
      <c r="G30" s="23" t="s">
        <v>58</v>
      </c>
      <c r="H30" s="24">
        <v>2</v>
      </c>
      <c r="I30" s="24">
        <v>7.57</v>
      </c>
      <c r="J30" s="24">
        <v>0</v>
      </c>
      <c r="K30" s="25">
        <f t="shared" si="20"/>
        <v>9.57</v>
      </c>
      <c r="L30" s="24">
        <v>2</v>
      </c>
      <c r="M30" s="24">
        <v>7.17</v>
      </c>
      <c r="N30" s="24">
        <v>0</v>
      </c>
      <c r="O30" s="25">
        <f t="shared" si="21"/>
        <v>9.17</v>
      </c>
      <c r="P30" s="24">
        <v>2.9</v>
      </c>
      <c r="Q30" s="24">
        <v>6.54</v>
      </c>
      <c r="R30" s="24">
        <v>0</v>
      </c>
      <c r="S30" s="25">
        <f t="shared" si="22"/>
        <v>9.44</v>
      </c>
      <c r="T30" s="24">
        <v>2.7</v>
      </c>
      <c r="U30" s="24">
        <v>6.3</v>
      </c>
      <c r="V30" s="24">
        <v>0</v>
      </c>
      <c r="W30" s="25">
        <f t="shared" si="23"/>
        <v>9</v>
      </c>
      <c r="X30" s="25">
        <f t="shared" si="24"/>
        <v>37.18</v>
      </c>
      <c r="Z30" t="e">
        <f>#REF!</f>
        <v>#REF!</v>
      </c>
      <c r="AA30">
        <v>6</v>
      </c>
    </row>
    <row r="31" spans="1:27" ht="15" customHeight="1" x14ac:dyDescent="0.25">
      <c r="A31" s="15" t="s">
        <v>231</v>
      </c>
      <c r="B31">
        <v>448507</v>
      </c>
      <c r="C31">
        <v>9381</v>
      </c>
      <c r="D31" t="s">
        <v>135</v>
      </c>
      <c r="E31">
        <v>2012</v>
      </c>
      <c r="F31" t="s">
        <v>57</v>
      </c>
      <c r="G31" t="s">
        <v>58</v>
      </c>
      <c r="H31" s="4">
        <v>2</v>
      </c>
      <c r="I31" s="4">
        <v>7</v>
      </c>
      <c r="J31" s="4">
        <v>0</v>
      </c>
      <c r="K31" s="5">
        <f t="shared" ref="K31:K35" si="25">H31+I31-J31</f>
        <v>9</v>
      </c>
      <c r="L31" s="4">
        <v>2</v>
      </c>
      <c r="M31" s="4">
        <v>6.64</v>
      </c>
      <c r="N31" s="4">
        <v>0</v>
      </c>
      <c r="O31" s="5">
        <f t="shared" ref="O31:O35" si="26">L31+M31-N31</f>
        <v>8.64</v>
      </c>
      <c r="P31" s="4">
        <v>2.8</v>
      </c>
      <c r="Q31" s="4">
        <v>6.8</v>
      </c>
      <c r="R31" s="4">
        <v>0</v>
      </c>
      <c r="S31" s="5">
        <f t="shared" ref="S31:S35" si="27">P31+Q31-R31</f>
        <v>9.6</v>
      </c>
      <c r="T31" s="4">
        <v>2.7</v>
      </c>
      <c r="U31" s="4">
        <v>7.3</v>
      </c>
      <c r="V31" s="4">
        <v>0</v>
      </c>
      <c r="W31" s="5">
        <f t="shared" ref="W31:W35" si="28">T31+U31-V31</f>
        <v>10</v>
      </c>
      <c r="X31" s="5">
        <f t="shared" ref="X31:X35" si="29">K31+O31+S31+W31</f>
        <v>37.24</v>
      </c>
      <c r="Z31" t="e">
        <f>#REF!</f>
        <v>#REF!</v>
      </c>
      <c r="AA31">
        <v>2</v>
      </c>
    </row>
    <row r="32" spans="1:27" ht="15" customHeight="1" x14ac:dyDescent="0.25">
      <c r="A32" s="15" t="s">
        <v>232</v>
      </c>
      <c r="B32">
        <v>581536</v>
      </c>
      <c r="C32">
        <v>9381</v>
      </c>
      <c r="D32" s="23" t="s">
        <v>136</v>
      </c>
      <c r="E32" s="23">
        <v>2009</v>
      </c>
      <c r="F32" s="23" t="s">
        <v>57</v>
      </c>
      <c r="G32" s="23" t="s">
        <v>87</v>
      </c>
      <c r="H32" s="24">
        <v>2</v>
      </c>
      <c r="I32" s="24">
        <v>8.4</v>
      </c>
      <c r="J32" s="24">
        <v>0</v>
      </c>
      <c r="K32" s="25">
        <f t="shared" si="25"/>
        <v>10.4</v>
      </c>
      <c r="L32" s="24">
        <v>2</v>
      </c>
      <c r="M32" s="24">
        <v>6.84</v>
      </c>
      <c r="N32" s="24">
        <v>0</v>
      </c>
      <c r="O32" s="25">
        <f t="shared" si="26"/>
        <v>8.84</v>
      </c>
      <c r="P32" s="24">
        <v>3.1</v>
      </c>
      <c r="Q32" s="24">
        <v>6.54</v>
      </c>
      <c r="R32" s="24">
        <v>0</v>
      </c>
      <c r="S32" s="25">
        <f t="shared" si="27"/>
        <v>9.64</v>
      </c>
      <c r="T32" s="24">
        <v>2.9</v>
      </c>
      <c r="U32" s="24">
        <v>7.67</v>
      </c>
      <c r="V32" s="24">
        <v>0</v>
      </c>
      <c r="W32" s="25">
        <f t="shared" si="28"/>
        <v>10.57</v>
      </c>
      <c r="X32" s="25">
        <f t="shared" si="29"/>
        <v>39.450000000000003</v>
      </c>
      <c r="Z32" t="e">
        <f>#REF!</f>
        <v>#REF!</v>
      </c>
      <c r="AA32">
        <v>3</v>
      </c>
    </row>
    <row r="33" spans="1:27" ht="15" customHeight="1" x14ac:dyDescent="0.25">
      <c r="A33" s="15" t="s">
        <v>233</v>
      </c>
      <c r="B33">
        <v>962149</v>
      </c>
      <c r="C33">
        <v>9381</v>
      </c>
      <c r="D33" t="s">
        <v>137</v>
      </c>
      <c r="E33">
        <v>2011</v>
      </c>
      <c r="F33" t="s">
        <v>57</v>
      </c>
      <c r="G33" t="s">
        <v>58</v>
      </c>
      <c r="H33" s="4">
        <v>0</v>
      </c>
      <c r="I33" s="4">
        <v>0</v>
      </c>
      <c r="J33" s="4">
        <v>0</v>
      </c>
      <c r="K33" s="5">
        <f t="shared" si="25"/>
        <v>0</v>
      </c>
      <c r="L33" s="4">
        <v>0</v>
      </c>
      <c r="M33" s="4">
        <v>0</v>
      </c>
      <c r="N33" s="4">
        <v>0</v>
      </c>
      <c r="O33" s="5">
        <f t="shared" si="26"/>
        <v>0</v>
      </c>
      <c r="P33" s="4">
        <v>0</v>
      </c>
      <c r="Q33" s="4">
        <v>0</v>
      </c>
      <c r="R33" s="4">
        <v>0</v>
      </c>
      <c r="S33" s="5">
        <f t="shared" si="27"/>
        <v>0</v>
      </c>
      <c r="T33" s="4">
        <v>0</v>
      </c>
      <c r="U33" s="4">
        <v>0</v>
      </c>
      <c r="V33" s="4">
        <v>0</v>
      </c>
      <c r="W33" s="5">
        <f t="shared" si="28"/>
        <v>0</v>
      </c>
      <c r="X33" s="5">
        <f t="shared" si="29"/>
        <v>0</v>
      </c>
      <c r="Z33" t="e">
        <f>#REF!</f>
        <v>#REF!</v>
      </c>
      <c r="AA33">
        <v>4</v>
      </c>
    </row>
    <row r="34" spans="1:27" ht="15" customHeight="1" x14ac:dyDescent="0.25">
      <c r="A34" s="15" t="s">
        <v>234</v>
      </c>
      <c r="B34">
        <v>559037</v>
      </c>
      <c r="C34">
        <v>9381</v>
      </c>
      <c r="D34" s="23" t="s">
        <v>138</v>
      </c>
      <c r="E34" s="23">
        <v>2010</v>
      </c>
      <c r="F34" s="23" t="s">
        <v>57</v>
      </c>
      <c r="G34" s="23" t="s">
        <v>87</v>
      </c>
      <c r="H34" s="24">
        <v>0</v>
      </c>
      <c r="I34" s="24">
        <v>0</v>
      </c>
      <c r="J34" s="24">
        <v>0</v>
      </c>
      <c r="K34" s="25">
        <f t="shared" si="25"/>
        <v>0</v>
      </c>
      <c r="L34" s="24">
        <v>0</v>
      </c>
      <c r="M34" s="24">
        <v>0</v>
      </c>
      <c r="N34" s="24">
        <v>0</v>
      </c>
      <c r="O34" s="25">
        <f t="shared" si="26"/>
        <v>0</v>
      </c>
      <c r="P34" s="24">
        <v>0</v>
      </c>
      <c r="Q34" s="24">
        <v>0</v>
      </c>
      <c r="R34" s="24">
        <v>0</v>
      </c>
      <c r="S34" s="25">
        <f t="shared" si="27"/>
        <v>0</v>
      </c>
      <c r="T34" s="24">
        <v>0</v>
      </c>
      <c r="U34" s="24">
        <v>0</v>
      </c>
      <c r="V34" s="24">
        <v>0</v>
      </c>
      <c r="W34" s="25">
        <f t="shared" si="28"/>
        <v>0</v>
      </c>
      <c r="X34" s="25">
        <f t="shared" si="29"/>
        <v>0</v>
      </c>
      <c r="Z34" t="e">
        <f>#REF!</f>
        <v>#REF!</v>
      </c>
      <c r="AA34">
        <v>5</v>
      </c>
    </row>
    <row r="35" spans="1:27" ht="15" customHeight="1" x14ac:dyDescent="0.25">
      <c r="A35" s="15" t="s">
        <v>235</v>
      </c>
      <c r="B35">
        <v>0</v>
      </c>
      <c r="C35">
        <v>9381</v>
      </c>
      <c r="D35" t="s">
        <v>139</v>
      </c>
      <c r="E35">
        <v>2011</v>
      </c>
      <c r="F35" t="s">
        <v>57</v>
      </c>
      <c r="G35" t="s">
        <v>87</v>
      </c>
      <c r="H35" s="4">
        <v>2</v>
      </c>
      <c r="I35" s="4">
        <v>8.17</v>
      </c>
      <c r="J35" s="4">
        <v>0</v>
      </c>
      <c r="K35" s="5">
        <f t="shared" si="25"/>
        <v>10.17</v>
      </c>
      <c r="L35" s="4">
        <v>0.2</v>
      </c>
      <c r="M35" s="4">
        <v>8.5399999999999991</v>
      </c>
      <c r="N35" s="4">
        <v>2</v>
      </c>
      <c r="O35" s="5">
        <f t="shared" si="26"/>
        <v>6.7399999999999984</v>
      </c>
      <c r="P35" s="4">
        <v>2.2999999999999998</v>
      </c>
      <c r="Q35" s="4">
        <v>6.64</v>
      </c>
      <c r="R35" s="4">
        <v>0</v>
      </c>
      <c r="S35" s="5">
        <f t="shared" si="27"/>
        <v>8.94</v>
      </c>
      <c r="T35" s="4">
        <v>2.8</v>
      </c>
      <c r="U35" s="4">
        <v>5.5</v>
      </c>
      <c r="V35" s="4">
        <v>0</v>
      </c>
      <c r="W35" s="5">
        <f t="shared" si="28"/>
        <v>8.3000000000000007</v>
      </c>
      <c r="X35" s="5">
        <f t="shared" si="29"/>
        <v>34.149999999999991</v>
      </c>
      <c r="Z35" t="e">
        <f>#REF!</f>
        <v>#REF!</v>
      </c>
      <c r="AA35">
        <v>6</v>
      </c>
    </row>
    <row r="36" spans="1:27" x14ac:dyDescent="0.25">
      <c r="A36" s="15" t="s">
        <v>251</v>
      </c>
      <c r="D36" s="23" t="s">
        <v>249</v>
      </c>
      <c r="E36" s="23">
        <v>2008</v>
      </c>
      <c r="F36" s="23" t="s">
        <v>44</v>
      </c>
      <c r="G36" s="23"/>
      <c r="H36" s="24">
        <v>2</v>
      </c>
      <c r="I36" s="24">
        <v>0</v>
      </c>
      <c r="J36" s="24">
        <v>0</v>
      </c>
      <c r="K36" s="25">
        <f t="shared" ref="K36" si="30">H36+I36-J36</f>
        <v>2</v>
      </c>
      <c r="L36" s="24">
        <v>2.5</v>
      </c>
      <c r="M36" s="24">
        <v>8.1999999999999993</v>
      </c>
      <c r="N36" s="24">
        <v>0</v>
      </c>
      <c r="O36" s="25">
        <f t="shared" ref="O36" si="31">L36+M36-N36</f>
        <v>10.7</v>
      </c>
      <c r="P36" s="24">
        <v>3.2</v>
      </c>
      <c r="Q36" s="24">
        <v>6.67</v>
      </c>
      <c r="R36" s="24">
        <v>0</v>
      </c>
      <c r="S36" s="25">
        <f t="shared" ref="S36" si="32">P36+Q36-R36</f>
        <v>9.870000000000001</v>
      </c>
      <c r="T36" s="24">
        <v>2.9</v>
      </c>
      <c r="U36" s="24">
        <v>8.6</v>
      </c>
      <c r="V36" s="24">
        <v>0</v>
      </c>
      <c r="W36" s="25">
        <f t="shared" ref="W36" si="33">T36+U36-V36</f>
        <v>11.5</v>
      </c>
      <c r="X36" s="25">
        <f t="shared" ref="X36" si="34">K36+O36+S36+W36</f>
        <v>34.07</v>
      </c>
    </row>
    <row r="39" spans="1:27" x14ac:dyDescent="0.25">
      <c r="E39" s="12" t="s">
        <v>236</v>
      </c>
      <c r="O39" s="11" t="s">
        <v>244</v>
      </c>
      <c r="X39" s="27" t="s">
        <v>209</v>
      </c>
      <c r="Y39" s="28"/>
    </row>
    <row r="40" spans="1:27" x14ac:dyDescent="0.25">
      <c r="E40" s="26" t="s">
        <v>239</v>
      </c>
      <c r="F40" s="12" t="s">
        <v>252</v>
      </c>
      <c r="O40" t="s">
        <v>258</v>
      </c>
      <c r="X40" s="29" t="s">
        <v>210</v>
      </c>
      <c r="Y40" s="28"/>
    </row>
    <row r="41" spans="1:27" x14ac:dyDescent="0.25">
      <c r="E41" s="26" t="s">
        <v>240</v>
      </c>
      <c r="F41" s="12" t="s">
        <v>237</v>
      </c>
    </row>
    <row r="42" spans="1:27" x14ac:dyDescent="0.25">
      <c r="E42" s="26" t="s">
        <v>241</v>
      </c>
      <c r="F42" s="12" t="s">
        <v>253</v>
      </c>
    </row>
    <row r="43" spans="1:27" x14ac:dyDescent="0.25">
      <c r="E43" s="26" t="s">
        <v>242</v>
      </c>
      <c r="F43" s="12" t="s">
        <v>254</v>
      </c>
    </row>
  </sheetData>
  <phoneticPr fontId="10" type="noConversion"/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zač. A</vt:lpstr>
      <vt:lpstr>Šelong</vt:lpstr>
      <vt:lpstr>Zač. B</vt:lpstr>
      <vt:lpstr>Šelong B</vt:lpstr>
      <vt:lpstr>I. liga Šelong</vt:lpstr>
      <vt:lpstr>6560_I.liga</vt:lpstr>
      <vt:lpstr>II. liga Šelong</vt:lpstr>
      <vt:lpstr>6561_II.liga</vt:lpstr>
      <vt:lpstr>III. liga Šelong</vt:lpstr>
      <vt:lpstr>6562_III.liga</vt:lpstr>
      <vt:lpstr>IV. Šelong</vt:lpstr>
      <vt:lpstr>6563_IV.liga</vt:lpstr>
      <vt:lpstr>V. liga Šelong</vt:lpstr>
      <vt:lpstr>6564_V.liga</vt:lpstr>
      <vt:lpstr>rozhodci</vt:lpstr>
      <vt:lpstr>poznamky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Petr Štroblík</cp:lastModifiedBy>
  <cp:lastPrinted>2022-10-15T16:00:01Z</cp:lastPrinted>
  <dcterms:created xsi:type="dcterms:W3CDTF">2022-10-14T18:26:37Z</dcterms:created>
  <dcterms:modified xsi:type="dcterms:W3CDTF">2022-10-16T15:36:26Z</dcterms:modified>
  <cp:category/>
</cp:coreProperties>
</file>