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Plocha\"/>
    </mc:Choice>
  </mc:AlternateContent>
  <xr:revisionPtr revIDLastSave="0" documentId="8_{E02B731B-7095-435D-B66A-87DEA01B7C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662_I. liga" sheetId="1" r:id="rId1"/>
    <sheet name="6663_II.liga" sheetId="2" r:id="rId2"/>
    <sheet name="6664_III.liga" sheetId="3" r:id="rId3"/>
    <sheet name="6665_IV. liga" sheetId="4" r:id="rId4"/>
    <sheet name="6666_V. liga" sheetId="5" r:id="rId5"/>
    <sheet name="6769_VS0 A" sheetId="6" r:id="rId6"/>
    <sheet name="rozhodci" sheetId="7" r:id="rId7"/>
    <sheet name="poznamky" sheetId="8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2" i="6" l="1"/>
  <c r="S12" i="6"/>
  <c r="O12" i="6"/>
  <c r="K12" i="6"/>
  <c r="W11" i="6"/>
  <c r="S11" i="6"/>
  <c r="O11" i="6"/>
  <c r="K11" i="6"/>
  <c r="W10" i="6"/>
  <c r="S10" i="6"/>
  <c r="O10" i="6"/>
  <c r="K10" i="6"/>
  <c r="W9" i="6"/>
  <c r="S9" i="6"/>
  <c r="O9" i="6"/>
  <c r="K9" i="6"/>
  <c r="W8" i="6"/>
  <c r="S8" i="6"/>
  <c r="O8" i="6"/>
  <c r="K8" i="6"/>
  <c r="W7" i="6"/>
  <c r="S7" i="6"/>
  <c r="O7" i="6"/>
  <c r="K7" i="6"/>
  <c r="AA30" i="5"/>
  <c r="AA29" i="5"/>
  <c r="W29" i="5"/>
  <c r="S29" i="5"/>
  <c r="O29" i="5"/>
  <c r="K29" i="5"/>
  <c r="X29" i="5" s="1"/>
  <c r="AA28" i="5"/>
  <c r="W28" i="5"/>
  <c r="S28" i="5"/>
  <c r="O28" i="5"/>
  <c r="K28" i="5"/>
  <c r="AA27" i="5"/>
  <c r="W27" i="5"/>
  <c r="S27" i="5"/>
  <c r="O27" i="5"/>
  <c r="K27" i="5"/>
  <c r="AA26" i="5"/>
  <c r="W26" i="5"/>
  <c r="S26" i="5"/>
  <c r="O26" i="5"/>
  <c r="K26" i="5"/>
  <c r="AA25" i="5"/>
  <c r="W25" i="5"/>
  <c r="S25" i="5"/>
  <c r="O25" i="5"/>
  <c r="K25" i="5"/>
  <c r="AA24" i="5"/>
  <c r="W24" i="5"/>
  <c r="S24" i="5"/>
  <c r="O24" i="5"/>
  <c r="K24" i="5"/>
  <c r="AA23" i="5"/>
  <c r="AA22" i="5"/>
  <c r="AA21" i="5"/>
  <c r="W21" i="5"/>
  <c r="S21" i="5"/>
  <c r="O21" i="5"/>
  <c r="K21" i="5"/>
  <c r="X21" i="5" s="1"/>
  <c r="AA20" i="5"/>
  <c r="W20" i="5"/>
  <c r="S20" i="5"/>
  <c r="O20" i="5"/>
  <c r="K20" i="5"/>
  <c r="AA19" i="5"/>
  <c r="W19" i="5"/>
  <c r="S19" i="5"/>
  <c r="O19" i="5"/>
  <c r="K19" i="5"/>
  <c r="AA18" i="5"/>
  <c r="W18" i="5"/>
  <c r="S18" i="5"/>
  <c r="O18" i="5"/>
  <c r="K18" i="5"/>
  <c r="AA17" i="5"/>
  <c r="W17" i="5"/>
  <c r="S17" i="5"/>
  <c r="O17" i="5"/>
  <c r="K17" i="5"/>
  <c r="AA16" i="5"/>
  <c r="W16" i="5"/>
  <c r="S16" i="5"/>
  <c r="S22" i="5" s="1"/>
  <c r="O16" i="5"/>
  <c r="K16" i="5"/>
  <c r="AA15" i="5"/>
  <c r="AA14" i="5"/>
  <c r="AA13" i="5"/>
  <c r="W13" i="5"/>
  <c r="S13" i="5"/>
  <c r="O13" i="5"/>
  <c r="K13" i="5"/>
  <c r="X13" i="5" s="1"/>
  <c r="AA12" i="5"/>
  <c r="W12" i="5"/>
  <c r="S12" i="5"/>
  <c r="O12" i="5"/>
  <c r="K12" i="5"/>
  <c r="X12" i="5" s="1"/>
  <c r="AA11" i="5"/>
  <c r="W11" i="5"/>
  <c r="S11" i="5"/>
  <c r="O11" i="5"/>
  <c r="K11" i="5"/>
  <c r="X11" i="5" s="1"/>
  <c r="AA10" i="5"/>
  <c r="W10" i="5"/>
  <c r="S10" i="5"/>
  <c r="O10" i="5"/>
  <c r="K10" i="5"/>
  <c r="K14" i="5" s="1"/>
  <c r="AA9" i="5"/>
  <c r="W9" i="5"/>
  <c r="S9" i="5"/>
  <c r="O9" i="5"/>
  <c r="K9" i="5"/>
  <c r="AA8" i="5"/>
  <c r="W8" i="5"/>
  <c r="S8" i="5"/>
  <c r="O8" i="5"/>
  <c r="K8" i="5"/>
  <c r="AA7" i="5"/>
  <c r="AA14" i="4"/>
  <c r="AA13" i="4"/>
  <c r="W13" i="4"/>
  <c r="S13" i="4"/>
  <c r="O13" i="4"/>
  <c r="K13" i="4"/>
  <c r="X13" i="4" s="1"/>
  <c r="AA12" i="4"/>
  <c r="W12" i="4"/>
  <c r="S12" i="4"/>
  <c r="O12" i="4"/>
  <c r="K12" i="4"/>
  <c r="X12" i="4" s="1"/>
  <c r="AA11" i="4"/>
  <c r="W11" i="4"/>
  <c r="S11" i="4"/>
  <c r="O11" i="4"/>
  <c r="K11" i="4"/>
  <c r="X11" i="4" s="1"/>
  <c r="AA10" i="4"/>
  <c r="W10" i="4"/>
  <c r="S10" i="4"/>
  <c r="O10" i="4"/>
  <c r="K10" i="4"/>
  <c r="K14" i="4" s="1"/>
  <c r="AA9" i="4"/>
  <c r="W9" i="4"/>
  <c r="S9" i="4"/>
  <c r="O9" i="4"/>
  <c r="K9" i="4"/>
  <c r="AA8" i="4"/>
  <c r="W8" i="4"/>
  <c r="S8" i="4"/>
  <c r="O8" i="4"/>
  <c r="K8" i="4"/>
  <c r="AA7" i="4"/>
  <c r="AA38" i="3"/>
  <c r="AA37" i="3"/>
  <c r="W37" i="3"/>
  <c r="S37" i="3"/>
  <c r="O37" i="3"/>
  <c r="K37" i="3"/>
  <c r="X37" i="3" s="1"/>
  <c r="AA36" i="3"/>
  <c r="W36" i="3"/>
  <c r="S36" i="3"/>
  <c r="O36" i="3"/>
  <c r="K36" i="3"/>
  <c r="X36" i="3" s="1"/>
  <c r="AA35" i="3"/>
  <c r="W35" i="3"/>
  <c r="S35" i="3"/>
  <c r="O35" i="3"/>
  <c r="K35" i="3"/>
  <c r="AA34" i="3"/>
  <c r="W34" i="3"/>
  <c r="S34" i="3"/>
  <c r="O34" i="3"/>
  <c r="K34" i="3"/>
  <c r="AA33" i="3"/>
  <c r="W33" i="3"/>
  <c r="S33" i="3"/>
  <c r="O33" i="3"/>
  <c r="K33" i="3"/>
  <c r="AA32" i="3"/>
  <c r="W32" i="3"/>
  <c r="S32" i="3"/>
  <c r="O32" i="3"/>
  <c r="O38" i="3" s="1"/>
  <c r="K32" i="3"/>
  <c r="AA31" i="3"/>
  <c r="AA30" i="3"/>
  <c r="AA29" i="3"/>
  <c r="W29" i="3"/>
  <c r="S29" i="3"/>
  <c r="O29" i="3"/>
  <c r="K29" i="3"/>
  <c r="X29" i="3" s="1"/>
  <c r="AA28" i="3"/>
  <c r="W28" i="3"/>
  <c r="S28" i="3"/>
  <c r="O28" i="3"/>
  <c r="K28" i="3"/>
  <c r="X28" i="3" s="1"/>
  <c r="AA27" i="3"/>
  <c r="W27" i="3"/>
  <c r="S27" i="3"/>
  <c r="O27" i="3"/>
  <c r="K27" i="3"/>
  <c r="AA26" i="3"/>
  <c r="W26" i="3"/>
  <c r="S26" i="3"/>
  <c r="O26" i="3"/>
  <c r="AA25" i="3"/>
  <c r="W25" i="3"/>
  <c r="S25" i="3"/>
  <c r="O25" i="3"/>
  <c r="AA24" i="3"/>
  <c r="W24" i="3"/>
  <c r="S24" i="3"/>
  <c r="O24" i="3"/>
  <c r="AA23" i="3"/>
  <c r="AA22" i="3"/>
  <c r="AA21" i="3"/>
  <c r="W21" i="3"/>
  <c r="S21" i="3"/>
  <c r="O21" i="3"/>
  <c r="K21" i="3"/>
  <c r="X21" i="3" s="1"/>
  <c r="AA20" i="3"/>
  <c r="S20" i="3"/>
  <c r="O20" i="3"/>
  <c r="K20" i="3"/>
  <c r="AA19" i="3"/>
  <c r="S19" i="3"/>
  <c r="O19" i="3"/>
  <c r="K19" i="3"/>
  <c r="AA18" i="3"/>
  <c r="S18" i="3"/>
  <c r="O18" i="3"/>
  <c r="K18" i="3"/>
  <c r="AA17" i="3"/>
  <c r="S17" i="3"/>
  <c r="O17" i="3"/>
  <c r="K17" i="3"/>
  <c r="AA16" i="3"/>
  <c r="S16" i="3"/>
  <c r="S22" i="3" s="1"/>
  <c r="O16" i="3"/>
  <c r="K16" i="3"/>
  <c r="AA15" i="3"/>
  <c r="AA14" i="3"/>
  <c r="AA13" i="3"/>
  <c r="W13" i="3"/>
  <c r="S13" i="3"/>
  <c r="O13" i="3"/>
  <c r="K13" i="3"/>
  <c r="X13" i="3" s="1"/>
  <c r="AA12" i="3"/>
  <c r="W12" i="3"/>
  <c r="S12" i="3"/>
  <c r="O12" i="3"/>
  <c r="K12" i="3"/>
  <c r="X12" i="3" s="1"/>
  <c r="AA11" i="3"/>
  <c r="W11" i="3"/>
  <c r="S11" i="3"/>
  <c r="O11" i="3"/>
  <c r="K11" i="3"/>
  <c r="X11" i="3" s="1"/>
  <c r="AA10" i="3"/>
  <c r="W10" i="3"/>
  <c r="W14" i="3" s="1"/>
  <c r="S10" i="3"/>
  <c r="O10" i="3"/>
  <c r="K10" i="3"/>
  <c r="AA9" i="3"/>
  <c r="W9" i="3"/>
  <c r="S9" i="3"/>
  <c r="O9" i="3"/>
  <c r="K9" i="3"/>
  <c r="X9" i="3" s="1"/>
  <c r="AA8" i="3"/>
  <c r="W8" i="3"/>
  <c r="S8" i="3"/>
  <c r="O8" i="3"/>
  <c r="K8" i="3"/>
  <c r="AA7" i="3"/>
  <c r="AA14" i="2"/>
  <c r="AA13" i="2"/>
  <c r="W13" i="2"/>
  <c r="S13" i="2"/>
  <c r="O13" i="2"/>
  <c r="K13" i="2"/>
  <c r="X13" i="2" s="1"/>
  <c r="AA12" i="2"/>
  <c r="W12" i="2"/>
  <c r="S12" i="2"/>
  <c r="O12" i="2"/>
  <c r="K12" i="2"/>
  <c r="X12" i="2" s="1"/>
  <c r="AA11" i="2"/>
  <c r="W11" i="2"/>
  <c r="S11" i="2"/>
  <c r="O11" i="2"/>
  <c r="K11" i="2"/>
  <c r="AA10" i="2"/>
  <c r="W10" i="2"/>
  <c r="W14" i="2" s="1"/>
  <c r="S10" i="2"/>
  <c r="O10" i="2"/>
  <c r="K10" i="2"/>
  <c r="AA9" i="2"/>
  <c r="W9" i="2"/>
  <c r="S9" i="2"/>
  <c r="O9" i="2"/>
  <c r="K9" i="2"/>
  <c r="AA8" i="2"/>
  <c r="W8" i="2"/>
  <c r="S8" i="2"/>
  <c r="O8" i="2"/>
  <c r="O14" i="2" s="1"/>
  <c r="K8" i="2"/>
  <c r="AA7" i="2"/>
  <c r="AA14" i="1"/>
  <c r="AA13" i="1"/>
  <c r="W13" i="1"/>
  <c r="S13" i="1"/>
  <c r="O13" i="1"/>
  <c r="K13" i="1"/>
  <c r="X13" i="1" s="1"/>
  <c r="AA12" i="1"/>
  <c r="W12" i="1"/>
  <c r="S12" i="1"/>
  <c r="O12" i="1"/>
  <c r="K12" i="1"/>
  <c r="AA11" i="1"/>
  <c r="W11" i="1"/>
  <c r="S11" i="1"/>
  <c r="O11" i="1"/>
  <c r="K11" i="1"/>
  <c r="AA10" i="1"/>
  <c r="W10" i="1"/>
  <c r="S10" i="1"/>
  <c r="S14" i="1" s="1"/>
  <c r="O10" i="1"/>
  <c r="K10" i="1"/>
  <c r="AA9" i="1"/>
  <c r="W9" i="1"/>
  <c r="S9" i="1"/>
  <c r="O9" i="1"/>
  <c r="K9" i="1"/>
  <c r="X9" i="1" s="1"/>
  <c r="AA8" i="1"/>
  <c r="W8" i="1"/>
  <c r="S8" i="1"/>
  <c r="O8" i="1"/>
  <c r="K8" i="1"/>
  <c r="AA7" i="1"/>
  <c r="O14" i="5" l="1"/>
  <c r="S30" i="5"/>
  <c r="S14" i="5"/>
  <c r="W14" i="5"/>
  <c r="X9" i="5"/>
  <c r="X8" i="5"/>
  <c r="W30" i="5"/>
  <c r="X18" i="5"/>
  <c r="X28" i="5"/>
  <c r="X27" i="5"/>
  <c r="X26" i="5"/>
  <c r="O30" i="5"/>
  <c r="X25" i="5"/>
  <c r="X20" i="5"/>
  <c r="X19" i="5"/>
  <c r="X17" i="5"/>
  <c r="O22" i="5"/>
  <c r="X16" i="5"/>
  <c r="K30" i="5"/>
  <c r="K22" i="3"/>
  <c r="K38" i="3"/>
  <c r="K14" i="3"/>
  <c r="O30" i="3"/>
  <c r="O22" i="3"/>
  <c r="X27" i="3"/>
  <c r="W30" i="3"/>
  <c r="X24" i="3"/>
  <c r="W22" i="3"/>
  <c r="O14" i="3"/>
  <c r="S38" i="3"/>
  <c r="X26" i="3"/>
  <c r="S30" i="3"/>
  <c r="X25" i="3"/>
  <c r="X20" i="3"/>
  <c r="X19" i="3"/>
  <c r="X17" i="3"/>
  <c r="X16" i="3"/>
  <c r="X35" i="3"/>
  <c r="W38" i="3"/>
  <c r="X34" i="3"/>
  <c r="X33" i="3"/>
  <c r="S14" i="3"/>
  <c r="X8" i="3"/>
  <c r="O14" i="4"/>
  <c r="S14" i="4"/>
  <c r="X9" i="4"/>
  <c r="W14" i="4"/>
  <c r="X8" i="4"/>
  <c r="X12" i="6"/>
  <c r="X10" i="6"/>
  <c r="X8" i="6"/>
  <c r="X7" i="6"/>
  <c r="X11" i="6"/>
  <c r="X9" i="6"/>
  <c r="X10" i="2"/>
  <c r="S14" i="2"/>
  <c r="X11" i="2"/>
  <c r="X9" i="2"/>
  <c r="K14" i="2"/>
  <c r="O14" i="1"/>
  <c r="X12" i="1"/>
  <c r="X11" i="1"/>
  <c r="W14" i="1"/>
  <c r="X10" i="1"/>
  <c r="X8" i="1"/>
  <c r="X18" i="3"/>
  <c r="X24" i="5"/>
  <c r="K14" i="1"/>
  <c r="K30" i="3"/>
  <c r="X10" i="3"/>
  <c r="X10" i="4"/>
  <c r="X8" i="2"/>
  <c r="X32" i="3"/>
  <c r="X10" i="5"/>
  <c r="X14" i="5" l="1"/>
  <c r="Z14" i="5" s="1"/>
  <c r="X30" i="5"/>
  <c r="Z23" i="5" s="1"/>
  <c r="X22" i="5"/>
  <c r="Z21" i="5" s="1"/>
  <c r="X22" i="3"/>
  <c r="Z21" i="3" s="1"/>
  <c r="X14" i="3"/>
  <c r="Z10" i="3" s="1"/>
  <c r="X38" i="3"/>
  <c r="Z31" i="3" s="1"/>
  <c r="X30" i="3"/>
  <c r="Z30" i="3" s="1"/>
  <c r="X14" i="4"/>
  <c r="Z12" i="4" s="1"/>
  <c r="X14" i="2"/>
  <c r="Z11" i="2" s="1"/>
  <c r="X14" i="1"/>
  <c r="Z8" i="1" s="1"/>
  <c r="Z13" i="5"/>
  <c r="Z9" i="5"/>
  <c r="Z11" i="5"/>
  <c r="Z12" i="5"/>
  <c r="Z8" i="5"/>
  <c r="Z7" i="5"/>
  <c r="Z35" i="3"/>
  <c r="Z10" i="4"/>
  <c r="Z7" i="4"/>
  <c r="Z10" i="5" l="1"/>
  <c r="Z24" i="5"/>
  <c r="Z29" i="5"/>
  <c r="Z28" i="5"/>
  <c r="Z27" i="5"/>
  <c r="Z26" i="5"/>
  <c r="Z25" i="5"/>
  <c r="Z30" i="5"/>
  <c r="Z20" i="5"/>
  <c r="Z16" i="5"/>
  <c r="Z19" i="5"/>
  <c r="Z22" i="5"/>
  <c r="Z18" i="5"/>
  <c r="Z17" i="5"/>
  <c r="Z15" i="5"/>
  <c r="Z20" i="3"/>
  <c r="Z22" i="3"/>
  <c r="Z19" i="3"/>
  <c r="Z16" i="3"/>
  <c r="Z15" i="3"/>
  <c r="Z17" i="3"/>
  <c r="Z18" i="3"/>
  <c r="Z14" i="3"/>
  <c r="Z9" i="3"/>
  <c r="Z8" i="3"/>
  <c r="Z13" i="3"/>
  <c r="Z11" i="3"/>
  <c r="Z12" i="3"/>
  <c r="Z7" i="3"/>
  <c r="Z33" i="3"/>
  <c r="Z38" i="3"/>
  <c r="Z37" i="3"/>
  <c r="Z34" i="3"/>
  <c r="Z32" i="3"/>
  <c r="Z36" i="3"/>
  <c r="Z24" i="3"/>
  <c r="Z28" i="3"/>
  <c r="Z27" i="3"/>
  <c r="Z25" i="3"/>
  <c r="Z26" i="3"/>
  <c r="Z29" i="3"/>
  <c r="Z23" i="3"/>
  <c r="Z14" i="4"/>
  <c r="Z9" i="4"/>
  <c r="Z8" i="4"/>
  <c r="Z11" i="4"/>
  <c r="Z13" i="4"/>
  <c r="Z10" i="2"/>
  <c r="Z9" i="2"/>
  <c r="Z14" i="2"/>
  <c r="Z13" i="2"/>
  <c r="Z8" i="2"/>
  <c r="Z7" i="2"/>
  <c r="Z12" i="2"/>
  <c r="Z14" i="1"/>
  <c r="Z7" i="1"/>
  <c r="Z12" i="1"/>
  <c r="Z9" i="1"/>
  <c r="Z11" i="1"/>
  <c r="Z13" i="1"/>
  <c r="Z10" i="1"/>
</calcChain>
</file>

<file path=xl/sharedStrings.xml><?xml version="1.0" encoding="utf-8"?>
<sst xmlns="http://schemas.openxmlformats.org/spreadsheetml/2006/main" count="402" uniqueCount="122">
  <si>
    <t>Krajský přebor Ústeckého kraje-liga družstev</t>
  </si>
  <si>
    <t>17.11.2022</t>
  </si>
  <si>
    <t>řazení 1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</si>
  <si>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</si>
  <si>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</si>
  <si>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</si>
  <si>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</si>
  <si>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</si>
  <si>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</si>
  <si>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</si>
  <si>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</si>
  <si>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</si>
  <si>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</si>
  <si>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</si>
  <si>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</si>
  <si>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</si>
  <si>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</si>
  <si>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</si>
  <si>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</si>
  <si>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řazení 2</t>
  </si>
  <si>
    <t>řazení 3</t>
  </si>
  <si>
    <t>přihlášeno po uzávěrce</t>
  </si>
  <si>
    <t>Klub sportovní gymnastiky Litvínov, z.s.</t>
  </si>
  <si>
    <t>Hurtová Tereza</t>
  </si>
  <si>
    <t>KSG Litvínov</t>
  </si>
  <si>
    <t>S.Kargalcev a sk.</t>
  </si>
  <si>
    <t>Chaloupková Denisa</t>
  </si>
  <si>
    <t>Kargalcev a sk.</t>
  </si>
  <si>
    <t>Kravčuk Maria</t>
  </si>
  <si>
    <t>Makovičková Patricie</t>
  </si>
  <si>
    <t>Tatíčková Anna</t>
  </si>
  <si>
    <t>SK Hradčany</t>
  </si>
  <si>
    <t>Fialová, Gurov</t>
  </si>
  <si>
    <t>Čondlová Clarissa</t>
  </si>
  <si>
    <t>TJ Stadion Ústí nad Labem</t>
  </si>
  <si>
    <t>Petráček,</t>
  </si>
  <si>
    <t>Celkem</t>
  </si>
  <si>
    <t>Buršová Eliška</t>
  </si>
  <si>
    <t>Harantová Agáta</t>
  </si>
  <si>
    <t>Pantučková Ella</t>
  </si>
  <si>
    <t>Zralá Eliška</t>
  </si>
  <si>
    <t>Nováková Barbora</t>
  </si>
  <si>
    <t>Ulrychová Marie Natálie</t>
  </si>
  <si>
    <t>Vencelová Gabriela</t>
  </si>
  <si>
    <t>KSG Most, z.s.</t>
  </si>
  <si>
    <t>Burešová Natálie</t>
  </si>
  <si>
    <t>Gymnastika Teplice</t>
  </si>
  <si>
    <t>Pavlína Rosecká</t>
  </si>
  <si>
    <t>Maidlová Isabella</t>
  </si>
  <si>
    <t>KSG Most</t>
  </si>
  <si>
    <t>Čejková, Kopecká</t>
  </si>
  <si>
    <t>Bartásková Michaela</t>
  </si>
  <si>
    <t>Jakubcová Eliška</t>
  </si>
  <si>
    <t>Kopecká Caitlin</t>
  </si>
  <si>
    <t>TJ Gymnastika Děčín, z.s.</t>
  </si>
  <si>
    <t>Holečková Adéla</t>
  </si>
  <si>
    <t>TJ Doksy</t>
  </si>
  <si>
    <t>Doubravová Radka</t>
  </si>
  <si>
    <t>14.11.2022 14:25</t>
  </si>
  <si>
    <t>Feistnerová Sofie</t>
  </si>
  <si>
    <t>TJ Gymnastika Děčín</t>
  </si>
  <si>
    <t>kolektiv trenérů</t>
  </si>
  <si>
    <t>Kratochvílová Michaela</t>
  </si>
  <si>
    <t>Johnová Nela</t>
  </si>
  <si>
    <t>14.11.2022 14:14</t>
  </si>
  <si>
    <t>TJ Stadion Ústí nad Labem z.s.</t>
  </si>
  <si>
    <t>Bisová Eva</t>
  </si>
  <si>
    <t>Černá,Petráček</t>
  </si>
  <si>
    <t>Čondlová Lucie</t>
  </si>
  <si>
    <t>Smíšková Natalie</t>
  </si>
  <si>
    <t>Uhlířová Tereza</t>
  </si>
  <si>
    <t>Bryndová Lucie</t>
  </si>
  <si>
    <t>Černá,Bryndová,Petráček</t>
  </si>
  <si>
    <t>Staňková Anežka</t>
  </si>
  <si>
    <t>Staňková Magdaléna</t>
  </si>
  <si>
    <t>Klub sportovní gymnastiky Litvínov, z.s. B</t>
  </si>
  <si>
    <t>Eliášová Zuzana</t>
  </si>
  <si>
    <t>Hochelová R</t>
  </si>
  <si>
    <t>Krtkova Tereza</t>
  </si>
  <si>
    <t>Hochelov‡ R</t>
  </si>
  <si>
    <t>Smyth Ariana Kathryn</t>
  </si>
  <si>
    <t>Machová Karla Elis</t>
  </si>
  <si>
    <t>Rosecká/Burešová</t>
  </si>
  <si>
    <t>bez hudby</t>
  </si>
  <si>
    <t>Matyščáková Sára</t>
  </si>
  <si>
    <t>Urbanová Klára</t>
  </si>
  <si>
    <t>Staševská Klaudie</t>
  </si>
  <si>
    <t>Čejková, Kopecká, Pokuta</t>
  </si>
  <si>
    <t>Zaspalová Klára</t>
  </si>
  <si>
    <t>Nováková Anna</t>
  </si>
  <si>
    <t>Hoskovská</t>
  </si>
  <si>
    <t>13.11.2022 18:43</t>
  </si>
  <si>
    <t>Čechurová Lucie</t>
  </si>
  <si>
    <t>Šmídová Karolina</t>
  </si>
  <si>
    <t>Štástková Evelína</t>
  </si>
  <si>
    <t>Vobecká Lenka</t>
  </si>
  <si>
    <t>VS0 A</t>
  </si>
  <si>
    <t>ev. č.</t>
  </si>
  <si>
    <t>Krejčí Veronika</t>
  </si>
  <si>
    <t>Leštinová Emma</t>
  </si>
  <si>
    <t>Mutlová Markéta</t>
  </si>
  <si>
    <t>Reindlová Nela</t>
  </si>
  <si>
    <t>Šulcová Štěpánka</t>
  </si>
  <si>
    <t>Grupáčová Veronika</t>
  </si>
  <si>
    <t>poznámka</t>
  </si>
  <si>
    <t>oddil</t>
  </si>
  <si>
    <t>kvalifikace</t>
  </si>
  <si>
    <t>do vs5, přidat Smyth Ariana 2015</t>
  </si>
  <si>
    <t>1.</t>
  </si>
  <si>
    <t>5.</t>
  </si>
  <si>
    <t>4.</t>
  </si>
  <si>
    <t>2.</t>
  </si>
  <si>
    <t>3.</t>
  </si>
  <si>
    <t xml:space="preserve">1. </t>
  </si>
  <si>
    <t>PŘESKOK: JAKŠOVÁ, BURŠOVÁ, KOPECKÁ</t>
  </si>
  <si>
    <t>BRADLA: VRCHOVECKÁ, FÁRKOVÁ, PÍŠOVÁ</t>
  </si>
  <si>
    <t>KLADINA: ČERNÁ, ČONDLOVÁ, ČEJKOVÁ M., ROSECKÁ</t>
  </si>
  <si>
    <t>PROSTNÁ: ČEJKOVÁ H., VODIČKOVÁ, KOKERTOVÁ</t>
  </si>
  <si>
    <t>PŘESKOK: VRCHOVECKÁ, ČERNÁ, VODIČKOVÁ, BURŠOVÁ, KOPECKÁ, ČEJKOVÁ</t>
  </si>
  <si>
    <t>BRADLA: VRCHOVECKÁ, ČERNÁ, VODIČKOVÁ, BURŠOVÁ, KOPECKÁ, ČEJKOVÁ</t>
  </si>
  <si>
    <t>KLADINA: VRCHOVECKÁ, ČERNÁ, VODIČKOVÁ, BURŠOVÁ, KOPECKÁ, ČEJKOVÁ</t>
  </si>
  <si>
    <t>PROSTNÁ: VRCHOVECKÁ, ČERNÁ, VODIČKOVÁ, BURŠOVÁ, KOPECKÁ, ČEJKOVÁ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</si>
</sst>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workbookViewId="0">
      <selection activeCell="H17" sqref="H17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" x14ac:dyDescent="0.35">
      <c r="D1" t="s">
        <v>0</v>
      </c>
      <c r="E1" s="1"/>
    </row>
    <row r="2" spans="1:30" ht="18" x14ac:dyDescent="0.35">
      <c r="D2" t="s">
        <v>1</v>
      </c>
      <c r="E2" s="1"/>
    </row>
    <row r="3" spans="1:30" ht="18" x14ac:dyDescent="0.35">
      <c r="E3" s="1"/>
    </row>
    <row r="6" spans="1:30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2</v>
      </c>
      <c r="AA6" s="2" t="s">
        <v>19</v>
      </c>
      <c r="AB6" s="2" t="s">
        <v>20</v>
      </c>
      <c r="AC6" s="2" t="s">
        <v>21</v>
      </c>
      <c r="AD6" s="2"/>
    </row>
    <row r="7" spans="1:30" x14ac:dyDescent="0.3">
      <c r="A7" s="7" t="s">
        <v>108</v>
      </c>
      <c r="B7" s="3">
        <v>5230</v>
      </c>
      <c r="C7" s="3">
        <v>4322</v>
      </c>
      <c r="D7" s="3" t="s">
        <v>22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f>X14</f>
        <v>131.69999999999999</v>
      </c>
      <c r="AA7" t="str">
        <f>D7</f>
        <v>Klub sportovní gymnastiky Litvínov, z.s.</v>
      </c>
      <c r="AB7">
        <v>1</v>
      </c>
    </row>
    <row r="8" spans="1:30" x14ac:dyDescent="0.3">
      <c r="B8">
        <v>799940</v>
      </c>
      <c r="C8">
        <v>4322</v>
      </c>
      <c r="D8" t="s">
        <v>23</v>
      </c>
      <c r="E8">
        <v>2008</v>
      </c>
      <c r="F8" t="s">
        <v>24</v>
      </c>
      <c r="G8" t="s">
        <v>25</v>
      </c>
      <c r="H8">
        <v>3.4</v>
      </c>
      <c r="I8" s="4">
        <v>8.25</v>
      </c>
      <c r="J8" s="4">
        <v>0</v>
      </c>
      <c r="K8" s="5">
        <f t="shared" ref="K8:K13" si="0">H8+I8-J8</f>
        <v>11.65</v>
      </c>
      <c r="L8" s="4">
        <v>1.2</v>
      </c>
      <c r="M8" s="4">
        <v>6.6</v>
      </c>
      <c r="N8" s="4">
        <v>0</v>
      </c>
      <c r="O8" s="5">
        <f t="shared" ref="O8:O13" si="1">L8+M8-N8</f>
        <v>7.8</v>
      </c>
      <c r="P8" s="4">
        <v>3.1</v>
      </c>
      <c r="Q8" s="4">
        <v>5.75</v>
      </c>
      <c r="R8" s="4">
        <v>0</v>
      </c>
      <c r="S8" s="5">
        <f t="shared" ref="S8:S13" si="2">P8+Q8-R8</f>
        <v>8.85</v>
      </c>
      <c r="T8" s="4">
        <v>2.9</v>
      </c>
      <c r="U8" s="4">
        <v>7.25</v>
      </c>
      <c r="V8" s="4">
        <v>0</v>
      </c>
      <c r="W8" s="5">
        <f t="shared" ref="W8:W13" si="3">T8+U8-V8</f>
        <v>10.15</v>
      </c>
      <c r="X8" s="4">
        <f t="shared" ref="X8:X14" si="4">K8+O8+S8+W8</f>
        <v>38.449999999999996</v>
      </c>
      <c r="Y8" s="5"/>
      <c r="Z8">
        <f>X14</f>
        <v>131.69999999999999</v>
      </c>
      <c r="AA8" t="str">
        <f>D7</f>
        <v>Klub sportovní gymnastiky Litvínov, z.s.</v>
      </c>
      <c r="AB8">
        <v>2</v>
      </c>
    </row>
    <row r="9" spans="1:30" x14ac:dyDescent="0.3">
      <c r="B9">
        <v>886131</v>
      </c>
      <c r="C9">
        <v>4322</v>
      </c>
      <c r="D9" t="s">
        <v>26</v>
      </c>
      <c r="E9">
        <v>2006</v>
      </c>
      <c r="F9" t="s">
        <v>24</v>
      </c>
      <c r="G9" t="s">
        <v>27</v>
      </c>
      <c r="H9">
        <v>0</v>
      </c>
      <c r="I9" s="4">
        <v>0</v>
      </c>
      <c r="J9" s="4">
        <v>0</v>
      </c>
      <c r="K9" s="5">
        <f t="shared" si="0"/>
        <v>0</v>
      </c>
      <c r="L9" s="4">
        <v>0</v>
      </c>
      <c r="M9" s="4">
        <v>0</v>
      </c>
      <c r="N9" s="4">
        <v>0</v>
      </c>
      <c r="O9" s="5">
        <f t="shared" si="1"/>
        <v>0</v>
      </c>
      <c r="P9" s="4">
        <v>0</v>
      </c>
      <c r="Q9" s="4">
        <v>0</v>
      </c>
      <c r="R9" s="4">
        <v>0</v>
      </c>
      <c r="S9" s="5">
        <f t="shared" si="2"/>
        <v>0</v>
      </c>
      <c r="T9" s="4">
        <v>0</v>
      </c>
      <c r="U9" s="4">
        <v>0</v>
      </c>
      <c r="V9" s="4">
        <v>0</v>
      </c>
      <c r="W9" s="5">
        <f t="shared" si="3"/>
        <v>0</v>
      </c>
      <c r="X9" s="4">
        <f t="shared" si="4"/>
        <v>0</v>
      </c>
      <c r="Y9" s="5"/>
      <c r="Z9">
        <f>X14</f>
        <v>131.69999999999999</v>
      </c>
      <c r="AA9" t="str">
        <f>D7</f>
        <v>Klub sportovní gymnastiky Litvínov, z.s.</v>
      </c>
      <c r="AB9">
        <v>3</v>
      </c>
    </row>
    <row r="10" spans="1:30" x14ac:dyDescent="0.3">
      <c r="B10">
        <v>822468</v>
      </c>
      <c r="C10">
        <v>4322</v>
      </c>
      <c r="D10" t="s">
        <v>28</v>
      </c>
      <c r="E10">
        <v>2009</v>
      </c>
      <c r="F10" t="s">
        <v>24</v>
      </c>
      <c r="G10" t="s">
        <v>27</v>
      </c>
      <c r="H10">
        <v>3.4</v>
      </c>
      <c r="I10" s="4">
        <v>8</v>
      </c>
      <c r="J10" s="4">
        <v>0</v>
      </c>
      <c r="K10" s="5">
        <f t="shared" si="0"/>
        <v>11.4</v>
      </c>
      <c r="L10" s="4">
        <v>1.4</v>
      </c>
      <c r="M10" s="4">
        <v>7.3</v>
      </c>
      <c r="N10" s="4">
        <v>0</v>
      </c>
      <c r="O10" s="5">
        <f t="shared" si="1"/>
        <v>8.6999999999999993</v>
      </c>
      <c r="P10" s="4">
        <v>4.3</v>
      </c>
      <c r="Q10" s="4">
        <v>7.3</v>
      </c>
      <c r="R10" s="4">
        <v>0</v>
      </c>
      <c r="S10" s="5">
        <f t="shared" si="2"/>
        <v>11.6</v>
      </c>
      <c r="T10" s="4">
        <v>2.9</v>
      </c>
      <c r="U10" s="4">
        <v>7.1</v>
      </c>
      <c r="V10" s="4">
        <v>0</v>
      </c>
      <c r="W10" s="5">
        <f t="shared" si="3"/>
        <v>10</v>
      </c>
      <c r="X10" s="4">
        <f t="shared" si="4"/>
        <v>41.7</v>
      </c>
      <c r="Y10" s="5"/>
      <c r="Z10">
        <f>X14</f>
        <v>131.69999999999999</v>
      </c>
      <c r="AA10" t="str">
        <f>D7</f>
        <v>Klub sportovní gymnastiky Litvínov, z.s.</v>
      </c>
      <c r="AB10">
        <v>4</v>
      </c>
    </row>
    <row r="11" spans="1:30" x14ac:dyDescent="0.3">
      <c r="B11">
        <v>431663</v>
      </c>
      <c r="C11">
        <v>4322</v>
      </c>
      <c r="D11" t="s">
        <v>29</v>
      </c>
      <c r="E11">
        <v>2007</v>
      </c>
      <c r="F11" t="s">
        <v>24</v>
      </c>
      <c r="G11" t="s">
        <v>27</v>
      </c>
      <c r="H11">
        <v>4</v>
      </c>
      <c r="I11" s="4">
        <v>8.9</v>
      </c>
      <c r="J11" s="4">
        <v>0</v>
      </c>
      <c r="K11" s="5">
        <f t="shared" si="0"/>
        <v>12.9</v>
      </c>
      <c r="L11" s="4">
        <v>3.9</v>
      </c>
      <c r="M11" s="4">
        <v>7.9</v>
      </c>
      <c r="N11" s="4">
        <v>0</v>
      </c>
      <c r="O11" s="5">
        <f t="shared" si="1"/>
        <v>11.8</v>
      </c>
      <c r="P11" s="4">
        <v>4.8</v>
      </c>
      <c r="Q11" s="4">
        <v>7.2</v>
      </c>
      <c r="R11" s="4">
        <v>0</v>
      </c>
      <c r="S11" s="5">
        <f t="shared" si="2"/>
        <v>12</v>
      </c>
      <c r="T11" s="4">
        <v>4.5999999999999996</v>
      </c>
      <c r="U11" s="4">
        <v>6.75</v>
      </c>
      <c r="V11" s="4">
        <v>0.3</v>
      </c>
      <c r="W11" s="5">
        <f t="shared" si="3"/>
        <v>11.049999999999999</v>
      </c>
      <c r="X11" s="4">
        <f t="shared" si="4"/>
        <v>47.75</v>
      </c>
      <c r="Y11" s="5"/>
      <c r="Z11">
        <f>X14</f>
        <v>131.69999999999999</v>
      </c>
      <c r="AA11" t="str">
        <f>D7</f>
        <v>Klub sportovní gymnastiky Litvínov, z.s.</v>
      </c>
      <c r="AB11">
        <v>5</v>
      </c>
    </row>
    <row r="12" spans="1:30" x14ac:dyDescent="0.3">
      <c r="B12">
        <v>951807</v>
      </c>
      <c r="C12">
        <v>5099</v>
      </c>
      <c r="D12" t="s">
        <v>30</v>
      </c>
      <c r="E12">
        <v>2008</v>
      </c>
      <c r="F12" t="s">
        <v>31</v>
      </c>
      <c r="G12" t="s">
        <v>32</v>
      </c>
      <c r="H12">
        <v>3.4</v>
      </c>
      <c r="I12" s="4">
        <v>8.4</v>
      </c>
      <c r="J12" s="4">
        <v>0</v>
      </c>
      <c r="K12" s="5">
        <f t="shared" si="0"/>
        <v>11.8</v>
      </c>
      <c r="L12" s="4">
        <v>2.8</v>
      </c>
      <c r="M12" s="4">
        <v>7.3</v>
      </c>
      <c r="N12" s="4">
        <v>0</v>
      </c>
      <c r="O12" s="5">
        <f t="shared" si="1"/>
        <v>10.1</v>
      </c>
      <c r="P12" s="4">
        <v>4.2</v>
      </c>
      <c r="Q12" s="4">
        <v>5.25</v>
      </c>
      <c r="R12" s="4">
        <v>0</v>
      </c>
      <c r="S12" s="5">
        <f t="shared" si="2"/>
        <v>9.4499999999999993</v>
      </c>
      <c r="T12" s="4">
        <v>3.2</v>
      </c>
      <c r="U12" s="4">
        <v>7.3</v>
      </c>
      <c r="V12" s="4">
        <v>0</v>
      </c>
      <c r="W12" s="5">
        <f t="shared" si="3"/>
        <v>10.5</v>
      </c>
      <c r="X12" s="4">
        <f t="shared" si="4"/>
        <v>41.849999999999994</v>
      </c>
      <c r="Y12" s="5"/>
      <c r="Z12">
        <f>X14</f>
        <v>131.69999999999999</v>
      </c>
      <c r="AA12" t="str">
        <f>D7</f>
        <v>Klub sportovní gymnastiky Litvínov, z.s.</v>
      </c>
      <c r="AB12">
        <v>6</v>
      </c>
    </row>
    <row r="13" spans="1:30" x14ac:dyDescent="0.3">
      <c r="B13">
        <v>428337</v>
      </c>
      <c r="C13">
        <v>4415</v>
      </c>
      <c r="D13" t="s">
        <v>33</v>
      </c>
      <c r="E13">
        <v>2004</v>
      </c>
      <c r="F13" t="s">
        <v>34</v>
      </c>
      <c r="G13" t="s">
        <v>35</v>
      </c>
      <c r="H13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4">
        <f t="shared" si="4"/>
        <v>0</v>
      </c>
      <c r="Y13" s="5"/>
      <c r="Z13">
        <f>X14</f>
        <v>131.69999999999999</v>
      </c>
      <c r="AA13" t="str">
        <f>D7</f>
        <v>Klub sportovní gymnastiky Litvínov, z.s.</v>
      </c>
      <c r="AB13">
        <v>7</v>
      </c>
    </row>
    <row r="14" spans="1:30" x14ac:dyDescent="0.3">
      <c r="A14" s="5"/>
      <c r="B14" s="5"/>
      <c r="C14" s="5"/>
      <c r="D14" s="5" t="s">
        <v>36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36.35</v>
      </c>
      <c r="L14" s="5"/>
      <c r="M14" s="5"/>
      <c r="N14" s="5">
        <v>0</v>
      </c>
      <c r="O14" s="5">
        <f>LARGE(O8:O13,3)+LARGE(O8:O13,2)+LARGE(O8:O13,1)-N14</f>
        <v>30.599999999999998</v>
      </c>
      <c r="P14" s="5"/>
      <c r="Q14" s="5"/>
      <c r="R14" s="5">
        <v>0</v>
      </c>
      <c r="S14" s="5">
        <f>LARGE(S8:S13,3)+LARGE(S8:S13,2)+LARGE(S8:S13,1)-R14</f>
        <v>33.049999999999997</v>
      </c>
      <c r="T14" s="5"/>
      <c r="U14" s="5"/>
      <c r="V14" s="5">
        <v>0</v>
      </c>
      <c r="W14" s="5">
        <f>LARGE(W8:W13,3)+LARGE(W8:W13,2)+LARGE(W8:W13,1)-V14</f>
        <v>31.699999999999996</v>
      </c>
      <c r="X14" s="5">
        <f t="shared" si="4"/>
        <v>131.69999999999999</v>
      </c>
      <c r="Y14" s="5"/>
      <c r="Z14">
        <f>X14</f>
        <v>131.69999999999999</v>
      </c>
      <c r="AA14" t="str">
        <f>D7</f>
        <v>Klub sportovní gymnastiky Litvínov, z.s.</v>
      </c>
      <c r="AB14">
        <v>8</v>
      </c>
    </row>
    <row r="17" spans="4:4" x14ac:dyDescent="0.3">
      <c r="D17" t="s">
        <v>118</v>
      </c>
    </row>
    <row r="18" spans="4:4" x14ac:dyDescent="0.3">
      <c r="D18" t="s">
        <v>119</v>
      </c>
    </row>
    <row r="19" spans="4:4" x14ac:dyDescent="0.3">
      <c r="D19" t="s">
        <v>120</v>
      </c>
    </row>
    <row r="20" spans="4:4" x14ac:dyDescent="0.3">
      <c r="D20" t="s">
        <v>121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0"/>
  <sheetViews>
    <sheetView workbookViewId="0">
      <selection activeCell="D17" sqref="D17:F20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" x14ac:dyDescent="0.35">
      <c r="D1" t="s">
        <v>0</v>
      </c>
      <c r="E1" s="1"/>
    </row>
    <row r="2" spans="1:30" ht="18" x14ac:dyDescent="0.35">
      <c r="D2" t="s">
        <v>1</v>
      </c>
      <c r="E2" s="1"/>
    </row>
    <row r="3" spans="1:30" ht="18" x14ac:dyDescent="0.35">
      <c r="E3" s="1"/>
    </row>
    <row r="6" spans="1:30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2</v>
      </c>
      <c r="AA6" s="2" t="s">
        <v>19</v>
      </c>
      <c r="AB6" s="2" t="s">
        <v>20</v>
      </c>
      <c r="AC6" s="2" t="s">
        <v>21</v>
      </c>
      <c r="AD6" s="2"/>
    </row>
    <row r="7" spans="1:30" x14ac:dyDescent="0.3">
      <c r="A7" s="7" t="s">
        <v>113</v>
      </c>
      <c r="B7" s="3">
        <v>5231</v>
      </c>
      <c r="C7" s="3">
        <v>4322</v>
      </c>
      <c r="D7" s="3" t="s">
        <v>22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f>X14</f>
        <v>123.3</v>
      </c>
      <c r="AA7" t="str">
        <f>D7</f>
        <v>Klub sportovní gymnastiky Litvínov, z.s.</v>
      </c>
      <c r="AB7">
        <v>1</v>
      </c>
    </row>
    <row r="8" spans="1:30" x14ac:dyDescent="0.3">
      <c r="B8">
        <v>517610</v>
      </c>
      <c r="C8">
        <v>4322</v>
      </c>
      <c r="D8" t="s">
        <v>37</v>
      </c>
      <c r="E8">
        <v>2010</v>
      </c>
      <c r="F8" t="s">
        <v>24</v>
      </c>
      <c r="G8" t="s">
        <v>27</v>
      </c>
      <c r="H8">
        <v>3.2</v>
      </c>
      <c r="I8" s="4">
        <v>7.95</v>
      </c>
      <c r="J8" s="4">
        <v>0</v>
      </c>
      <c r="K8" s="5">
        <f t="shared" ref="K8:K13" si="0">H8+I8-J8</f>
        <v>11.15</v>
      </c>
      <c r="L8" s="4">
        <v>1.3</v>
      </c>
      <c r="M8" s="4">
        <v>6.55</v>
      </c>
      <c r="N8" s="4">
        <v>0</v>
      </c>
      <c r="O8" s="5">
        <f t="shared" ref="O8:O13" si="1">L8+M8-N8</f>
        <v>7.85</v>
      </c>
      <c r="P8" s="4">
        <v>3.4</v>
      </c>
      <c r="Q8" s="4">
        <v>6.55</v>
      </c>
      <c r="R8" s="4">
        <v>0</v>
      </c>
      <c r="S8" s="5">
        <f t="shared" ref="S8:S13" si="2">P8+Q8-R8</f>
        <v>9.9499999999999993</v>
      </c>
      <c r="T8" s="4">
        <v>3.4</v>
      </c>
      <c r="U8" s="4">
        <v>7.95</v>
      </c>
      <c r="V8" s="4">
        <v>0</v>
      </c>
      <c r="W8" s="5">
        <f t="shared" ref="W8:W13" si="3">T8+U8-V8</f>
        <v>11.35</v>
      </c>
      <c r="X8" s="4">
        <f t="shared" ref="X8:X14" si="4">K8+O8+S8+W8</f>
        <v>40.299999999999997</v>
      </c>
      <c r="Y8" s="5"/>
      <c r="Z8">
        <f>X14</f>
        <v>123.3</v>
      </c>
      <c r="AA8" t="str">
        <f>D7</f>
        <v>Klub sportovní gymnastiky Litvínov, z.s.</v>
      </c>
      <c r="AB8">
        <v>2</v>
      </c>
    </row>
    <row r="9" spans="1:30" x14ac:dyDescent="0.3">
      <c r="B9">
        <v>292739</v>
      </c>
      <c r="C9">
        <v>4322</v>
      </c>
      <c r="D9" t="s">
        <v>38</v>
      </c>
      <c r="E9">
        <v>2012</v>
      </c>
      <c r="F9" t="s">
        <v>24</v>
      </c>
      <c r="G9" t="s">
        <v>27</v>
      </c>
      <c r="H9">
        <v>3.2</v>
      </c>
      <c r="I9" s="4">
        <v>7.8</v>
      </c>
      <c r="J9" s="4">
        <v>0</v>
      </c>
      <c r="K9" s="5">
        <f t="shared" si="0"/>
        <v>11</v>
      </c>
      <c r="L9" s="4">
        <v>1.4</v>
      </c>
      <c r="M9" s="4">
        <v>6.55</v>
      </c>
      <c r="N9" s="4">
        <v>0</v>
      </c>
      <c r="O9" s="5">
        <f t="shared" si="1"/>
        <v>7.9499999999999993</v>
      </c>
      <c r="P9" s="4">
        <v>3.8</v>
      </c>
      <c r="Q9" s="4">
        <v>6.3</v>
      </c>
      <c r="R9" s="4">
        <v>0</v>
      </c>
      <c r="S9" s="5">
        <f t="shared" si="2"/>
        <v>10.1</v>
      </c>
      <c r="T9" s="4">
        <v>3.3</v>
      </c>
      <c r="U9" s="4">
        <v>7.4</v>
      </c>
      <c r="V9" s="4">
        <v>0</v>
      </c>
      <c r="W9" s="5">
        <f t="shared" si="3"/>
        <v>10.7</v>
      </c>
      <c r="X9" s="4">
        <f t="shared" si="4"/>
        <v>39.75</v>
      </c>
      <c r="Y9" s="5"/>
      <c r="Z9">
        <f>X14</f>
        <v>123.3</v>
      </c>
      <c r="AA9" t="str">
        <f>D7</f>
        <v>Klub sportovní gymnastiky Litvínov, z.s.</v>
      </c>
      <c r="AB9">
        <v>3</v>
      </c>
    </row>
    <row r="10" spans="1:30" x14ac:dyDescent="0.3">
      <c r="B10">
        <v>858263</v>
      </c>
      <c r="C10">
        <v>4322</v>
      </c>
      <c r="D10" t="s">
        <v>39</v>
      </c>
      <c r="E10">
        <v>2011</v>
      </c>
      <c r="F10" t="s">
        <v>24</v>
      </c>
      <c r="G10" t="s">
        <v>27</v>
      </c>
      <c r="H10">
        <v>3.2</v>
      </c>
      <c r="I10" s="4">
        <v>7.95</v>
      </c>
      <c r="J10" s="4">
        <v>0</v>
      </c>
      <c r="K10" s="5">
        <f t="shared" si="0"/>
        <v>11.15</v>
      </c>
      <c r="L10" s="4">
        <v>2.1</v>
      </c>
      <c r="M10" s="4">
        <v>6.15</v>
      </c>
      <c r="N10" s="4">
        <v>0</v>
      </c>
      <c r="O10" s="5">
        <f t="shared" si="1"/>
        <v>8.25</v>
      </c>
      <c r="P10" s="4">
        <v>2.2000000000000002</v>
      </c>
      <c r="Q10" s="4">
        <v>5.5</v>
      </c>
      <c r="R10" s="4">
        <v>2</v>
      </c>
      <c r="S10" s="5">
        <f t="shared" si="2"/>
        <v>5.7</v>
      </c>
      <c r="T10" s="4">
        <v>3.3</v>
      </c>
      <c r="U10" s="4">
        <v>6.9</v>
      </c>
      <c r="V10" s="4">
        <v>0</v>
      </c>
      <c r="W10" s="5">
        <f t="shared" si="3"/>
        <v>10.199999999999999</v>
      </c>
      <c r="X10" s="4">
        <f t="shared" si="4"/>
        <v>35.299999999999997</v>
      </c>
      <c r="Y10" s="5"/>
      <c r="Z10">
        <f>X14</f>
        <v>123.3</v>
      </c>
      <c r="AA10" t="str">
        <f>D7</f>
        <v>Klub sportovní gymnastiky Litvínov, z.s.</v>
      </c>
      <c r="AB10">
        <v>4</v>
      </c>
    </row>
    <row r="11" spans="1:30" x14ac:dyDescent="0.3">
      <c r="B11">
        <v>342371</v>
      </c>
      <c r="C11">
        <v>4322</v>
      </c>
      <c r="D11" t="s">
        <v>40</v>
      </c>
      <c r="E11">
        <v>2011</v>
      </c>
      <c r="F11" t="s">
        <v>24</v>
      </c>
      <c r="G11" t="s">
        <v>27</v>
      </c>
      <c r="H11">
        <v>3.4</v>
      </c>
      <c r="I11" s="4">
        <v>7.9</v>
      </c>
      <c r="J11" s="4">
        <v>0</v>
      </c>
      <c r="K11" s="5">
        <f t="shared" si="0"/>
        <v>11.3</v>
      </c>
      <c r="L11" s="4">
        <v>2.2000000000000002</v>
      </c>
      <c r="M11" s="4">
        <v>6.05</v>
      </c>
      <c r="N11" s="4">
        <v>0</v>
      </c>
      <c r="O11" s="5">
        <f t="shared" si="1"/>
        <v>8.25</v>
      </c>
      <c r="P11" s="4">
        <v>4.2</v>
      </c>
      <c r="Q11" s="4">
        <v>7.8</v>
      </c>
      <c r="R11" s="4">
        <v>0</v>
      </c>
      <c r="S11" s="5">
        <f t="shared" si="2"/>
        <v>12</v>
      </c>
      <c r="T11" s="4">
        <v>3.4</v>
      </c>
      <c r="U11" s="4">
        <v>7.75</v>
      </c>
      <c r="V11" s="4">
        <v>0</v>
      </c>
      <c r="W11" s="5">
        <f t="shared" si="3"/>
        <v>11.15</v>
      </c>
      <c r="X11" s="4">
        <f t="shared" si="4"/>
        <v>42.7</v>
      </c>
      <c r="Y11" s="5"/>
      <c r="Z11">
        <f>X14</f>
        <v>123.3</v>
      </c>
      <c r="AA11" t="str">
        <f>D7</f>
        <v>Klub sportovní gymnastiky Litvínov, z.s.</v>
      </c>
      <c r="AB11">
        <v>5</v>
      </c>
    </row>
    <row r="12" spans="1:30" x14ac:dyDescent="0.3">
      <c r="B12">
        <v>0</v>
      </c>
      <c r="C12">
        <v>0</v>
      </c>
      <c r="H12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4">
        <f t="shared" si="4"/>
        <v>0</v>
      </c>
      <c r="Y12" s="5"/>
      <c r="Z12">
        <f>X14</f>
        <v>123.3</v>
      </c>
      <c r="AA12" t="str">
        <f>D7</f>
        <v>Klub sportovní gymnastiky Litvínov, z.s.</v>
      </c>
      <c r="AB12">
        <v>6</v>
      </c>
    </row>
    <row r="13" spans="1:30" x14ac:dyDescent="0.3">
      <c r="B13">
        <v>0</v>
      </c>
      <c r="C13">
        <v>0</v>
      </c>
      <c r="H13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4">
        <f t="shared" si="4"/>
        <v>0</v>
      </c>
      <c r="Y13" s="5"/>
      <c r="Z13">
        <f>X14</f>
        <v>123.3</v>
      </c>
      <c r="AA13" t="str">
        <f>D7</f>
        <v>Klub sportovní gymnastiky Litvínov, z.s.</v>
      </c>
      <c r="AB13">
        <v>7</v>
      </c>
    </row>
    <row r="14" spans="1:30" x14ac:dyDescent="0.3">
      <c r="A14" s="5"/>
      <c r="B14" s="5"/>
      <c r="C14" s="5"/>
      <c r="D14" s="5" t="s">
        <v>36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33.6</v>
      </c>
      <c r="L14" s="5"/>
      <c r="M14" s="5"/>
      <c r="N14" s="5">
        <v>0</v>
      </c>
      <c r="O14" s="5">
        <f>LARGE(O8:O13,3)+LARGE(O8:O13,2)+LARGE(O8:O13,1)-N14</f>
        <v>24.45</v>
      </c>
      <c r="P14" s="5"/>
      <c r="Q14" s="5"/>
      <c r="R14" s="5">
        <v>0</v>
      </c>
      <c r="S14" s="5">
        <f>LARGE(S8:S13,3)+LARGE(S8:S13,2)+LARGE(S8:S13,1)-R14</f>
        <v>32.049999999999997</v>
      </c>
      <c r="T14" s="5"/>
      <c r="U14" s="5"/>
      <c r="V14" s="5">
        <v>0</v>
      </c>
      <c r="W14" s="5">
        <f>LARGE(W8:W13,3)+LARGE(W8:W13,2)+LARGE(W8:W13,1)-V14</f>
        <v>33.200000000000003</v>
      </c>
      <c r="X14" s="5">
        <f t="shared" si="4"/>
        <v>123.3</v>
      </c>
      <c r="Y14" s="5"/>
      <c r="Z14">
        <f>X14</f>
        <v>123.3</v>
      </c>
      <c r="AA14" t="str">
        <f>D7</f>
        <v>Klub sportovní gymnastiky Litvínov, z.s.</v>
      </c>
      <c r="AB14">
        <v>8</v>
      </c>
    </row>
    <row r="17" spans="4:4" x14ac:dyDescent="0.3">
      <c r="D17" t="s">
        <v>118</v>
      </c>
    </row>
    <row r="18" spans="4:4" x14ac:dyDescent="0.3">
      <c r="D18" t="s">
        <v>119</v>
      </c>
    </row>
    <row r="19" spans="4:4" x14ac:dyDescent="0.3">
      <c r="D19" t="s">
        <v>120</v>
      </c>
    </row>
    <row r="20" spans="4:4" x14ac:dyDescent="0.3">
      <c r="D20" t="s">
        <v>121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5"/>
  <sheetViews>
    <sheetView workbookViewId="0">
      <selection activeCell="G40" sqref="G40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" x14ac:dyDescent="0.35">
      <c r="D1" t="s">
        <v>0</v>
      </c>
      <c r="E1" s="1"/>
    </row>
    <row r="2" spans="1:30" ht="18" x14ac:dyDescent="0.35">
      <c r="D2" t="s">
        <v>1</v>
      </c>
      <c r="E2" s="1"/>
    </row>
    <row r="3" spans="1:30" ht="18" x14ac:dyDescent="0.35">
      <c r="E3" s="1"/>
    </row>
    <row r="6" spans="1:30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2</v>
      </c>
      <c r="AA6" s="2" t="s">
        <v>19</v>
      </c>
      <c r="AB6" s="2" t="s">
        <v>20</v>
      </c>
      <c r="AC6" s="2" t="s">
        <v>21</v>
      </c>
      <c r="AD6" s="2"/>
    </row>
    <row r="7" spans="1:30" x14ac:dyDescent="0.3">
      <c r="A7" s="7" t="s">
        <v>112</v>
      </c>
      <c r="B7" s="3">
        <v>5237</v>
      </c>
      <c r="C7" s="3">
        <v>4322</v>
      </c>
      <c r="D7" s="3" t="s">
        <v>22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f>X14</f>
        <v>125.06</v>
      </c>
      <c r="AA7" t="str">
        <f>D7</f>
        <v>Klub sportovní gymnastiky Litvínov, z.s.</v>
      </c>
      <c r="AB7">
        <v>1</v>
      </c>
    </row>
    <row r="8" spans="1:30" x14ac:dyDescent="0.3">
      <c r="B8">
        <v>511474</v>
      </c>
      <c r="C8">
        <v>4322</v>
      </c>
      <c r="D8" t="s">
        <v>41</v>
      </c>
      <c r="E8">
        <v>2005</v>
      </c>
      <c r="F8" t="s">
        <v>24</v>
      </c>
      <c r="G8" t="s">
        <v>27</v>
      </c>
      <c r="H8">
        <v>3</v>
      </c>
      <c r="I8" s="4">
        <v>8.9</v>
      </c>
      <c r="J8" s="4">
        <v>0</v>
      </c>
      <c r="K8" s="5">
        <f t="shared" ref="K8:K13" si="0">H8+I8-J8</f>
        <v>11.9</v>
      </c>
      <c r="L8" s="4">
        <v>2.5</v>
      </c>
      <c r="M8" s="4">
        <v>8.8699999999999992</v>
      </c>
      <c r="N8" s="4">
        <v>0</v>
      </c>
      <c r="O8" s="5">
        <f t="shared" ref="O8:O13" si="1">L8+M8-N8</f>
        <v>11.37</v>
      </c>
      <c r="P8" s="4">
        <v>3</v>
      </c>
      <c r="Q8" s="4">
        <v>8.65</v>
      </c>
      <c r="R8" s="4">
        <v>0</v>
      </c>
      <c r="S8" s="5">
        <f t="shared" ref="S8:S13" si="2">P8+Q8-R8</f>
        <v>11.65</v>
      </c>
      <c r="T8" s="4">
        <v>3.4</v>
      </c>
      <c r="U8" s="4">
        <v>7.53</v>
      </c>
      <c r="V8" s="4">
        <v>0</v>
      </c>
      <c r="W8" s="5">
        <f t="shared" ref="W8:W13" si="3">T8+U8-V8</f>
        <v>10.93</v>
      </c>
      <c r="X8" s="4">
        <f t="shared" ref="X8:X14" si="4">K8+O8+S8+W8</f>
        <v>45.85</v>
      </c>
      <c r="Y8" s="5"/>
      <c r="Z8">
        <f>X14</f>
        <v>125.06</v>
      </c>
      <c r="AA8" t="str">
        <f>D7</f>
        <v>Klub sportovní gymnastiky Litvínov, z.s.</v>
      </c>
      <c r="AB8">
        <v>2</v>
      </c>
    </row>
    <row r="9" spans="1:30" x14ac:dyDescent="0.3">
      <c r="B9">
        <v>793821</v>
      </c>
      <c r="C9">
        <v>4322</v>
      </c>
      <c r="D9" t="s">
        <v>42</v>
      </c>
      <c r="E9">
        <v>2009</v>
      </c>
      <c r="F9" t="s">
        <v>24</v>
      </c>
      <c r="G9" t="s">
        <v>25</v>
      </c>
      <c r="H9">
        <v>2.4</v>
      </c>
      <c r="I9" s="4">
        <v>7.67</v>
      </c>
      <c r="J9" s="4">
        <v>0</v>
      </c>
      <c r="K9" s="5">
        <f t="shared" si="0"/>
        <v>10.07</v>
      </c>
      <c r="L9" s="4">
        <v>2.6</v>
      </c>
      <c r="M9" s="4">
        <v>6.47</v>
      </c>
      <c r="N9" s="4">
        <v>0</v>
      </c>
      <c r="O9" s="5">
        <f t="shared" si="1"/>
        <v>9.07</v>
      </c>
      <c r="P9" s="4">
        <v>3.1</v>
      </c>
      <c r="Q9" s="4">
        <v>8.0500000000000007</v>
      </c>
      <c r="R9" s="4">
        <v>0</v>
      </c>
      <c r="S9" s="5">
        <f t="shared" si="2"/>
        <v>11.15</v>
      </c>
      <c r="T9" s="4">
        <v>3.3</v>
      </c>
      <c r="U9" s="4">
        <v>6.77</v>
      </c>
      <c r="V9" s="4">
        <v>0</v>
      </c>
      <c r="W9" s="5">
        <f t="shared" si="3"/>
        <v>10.07</v>
      </c>
      <c r="X9" s="4">
        <f t="shared" si="4"/>
        <v>40.36</v>
      </c>
      <c r="Y9" s="5"/>
      <c r="Z9">
        <f>X14</f>
        <v>125.06</v>
      </c>
      <c r="AA9" t="str">
        <f>D7</f>
        <v>Klub sportovní gymnastiky Litvínov, z.s.</v>
      </c>
      <c r="AB9">
        <v>3</v>
      </c>
    </row>
    <row r="10" spans="1:30" x14ac:dyDescent="0.3">
      <c r="B10">
        <v>630114</v>
      </c>
      <c r="C10">
        <v>4322</v>
      </c>
      <c r="D10" t="s">
        <v>43</v>
      </c>
      <c r="E10">
        <v>2010</v>
      </c>
      <c r="F10" t="s">
        <v>24</v>
      </c>
      <c r="G10" t="s">
        <v>25</v>
      </c>
      <c r="H10">
        <v>2</v>
      </c>
      <c r="I10" s="4">
        <v>7.57</v>
      </c>
      <c r="J10" s="4">
        <v>0</v>
      </c>
      <c r="K10" s="5">
        <f t="shared" si="0"/>
        <v>9.57</v>
      </c>
      <c r="L10" s="4">
        <v>2.5</v>
      </c>
      <c r="M10" s="4">
        <v>7</v>
      </c>
      <c r="N10" s="4">
        <v>0</v>
      </c>
      <c r="O10" s="5">
        <f t="shared" si="1"/>
        <v>9.5</v>
      </c>
      <c r="P10" s="4">
        <v>2.9</v>
      </c>
      <c r="Q10" s="4">
        <v>6.95</v>
      </c>
      <c r="R10" s="4">
        <v>0</v>
      </c>
      <c r="S10" s="5">
        <f t="shared" si="2"/>
        <v>9.85</v>
      </c>
      <c r="T10" s="4">
        <v>3.1</v>
      </c>
      <c r="U10" s="4">
        <v>6.83</v>
      </c>
      <c r="V10" s="4">
        <v>0</v>
      </c>
      <c r="W10" s="5">
        <f t="shared" si="3"/>
        <v>9.93</v>
      </c>
      <c r="X10" s="4">
        <f t="shared" si="4"/>
        <v>38.85</v>
      </c>
      <c r="Y10" s="5"/>
      <c r="Z10">
        <f>X14</f>
        <v>125.06</v>
      </c>
      <c r="AA10" t="str">
        <f>D7</f>
        <v>Klub sportovní gymnastiky Litvínov, z.s.</v>
      </c>
      <c r="AB10">
        <v>4</v>
      </c>
    </row>
    <row r="11" spans="1:30" x14ac:dyDescent="0.3">
      <c r="B11">
        <v>0</v>
      </c>
      <c r="C11">
        <v>0</v>
      </c>
      <c r="H11">
        <v>0</v>
      </c>
      <c r="I11" s="4">
        <v>0</v>
      </c>
      <c r="J11" s="4">
        <v>0</v>
      </c>
      <c r="K11" s="5">
        <f t="shared" si="0"/>
        <v>0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0</v>
      </c>
      <c r="U11" s="4">
        <v>0</v>
      </c>
      <c r="V11" s="4">
        <v>0</v>
      </c>
      <c r="W11" s="5">
        <f t="shared" si="3"/>
        <v>0</v>
      </c>
      <c r="X11" s="4">
        <f t="shared" si="4"/>
        <v>0</v>
      </c>
      <c r="Y11" s="5"/>
      <c r="Z11">
        <f>X14</f>
        <v>125.06</v>
      </c>
      <c r="AA11" t="str">
        <f>D7</f>
        <v>Klub sportovní gymnastiky Litvínov, z.s.</v>
      </c>
      <c r="AB11">
        <v>5</v>
      </c>
    </row>
    <row r="12" spans="1:30" x14ac:dyDescent="0.3">
      <c r="B12">
        <v>0</v>
      </c>
      <c r="C12">
        <v>0</v>
      </c>
      <c r="H12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4">
        <f t="shared" si="4"/>
        <v>0</v>
      </c>
      <c r="Y12" s="5"/>
      <c r="Z12">
        <f>X14</f>
        <v>125.06</v>
      </c>
      <c r="AA12" t="str">
        <f>D7</f>
        <v>Klub sportovní gymnastiky Litvínov, z.s.</v>
      </c>
      <c r="AB12">
        <v>6</v>
      </c>
    </row>
    <row r="13" spans="1:30" x14ac:dyDescent="0.3">
      <c r="B13">
        <v>0</v>
      </c>
      <c r="C13">
        <v>0</v>
      </c>
      <c r="H13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4">
        <f t="shared" si="4"/>
        <v>0</v>
      </c>
      <c r="Y13" s="5"/>
      <c r="Z13">
        <f>X14</f>
        <v>125.06</v>
      </c>
      <c r="AA13" t="str">
        <f>D7</f>
        <v>Klub sportovní gymnastiky Litvínov, z.s.</v>
      </c>
      <c r="AB13">
        <v>7</v>
      </c>
    </row>
    <row r="14" spans="1:30" x14ac:dyDescent="0.3">
      <c r="A14" s="5"/>
      <c r="B14" s="5"/>
      <c r="C14" s="5"/>
      <c r="D14" s="5" t="s">
        <v>36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31.54</v>
      </c>
      <c r="L14" s="5"/>
      <c r="M14" s="5"/>
      <c r="N14" s="5">
        <v>0</v>
      </c>
      <c r="O14" s="5">
        <f>LARGE(O8:O13,3)+LARGE(O8:O13,2)+LARGE(O8:O13,1)-N14</f>
        <v>29.939999999999998</v>
      </c>
      <c r="P14" s="5"/>
      <c r="Q14" s="5"/>
      <c r="R14" s="5">
        <v>0</v>
      </c>
      <c r="S14" s="5">
        <f>LARGE(S8:S13,3)+LARGE(S8:S13,2)+LARGE(S8:S13,1)-R14</f>
        <v>32.65</v>
      </c>
      <c r="T14" s="5"/>
      <c r="U14" s="5"/>
      <c r="V14" s="5">
        <v>0</v>
      </c>
      <c r="W14" s="5">
        <f>LARGE(W8:W13,3)+LARGE(W8:W13,2)+LARGE(W8:W13,1)-V14</f>
        <v>30.93</v>
      </c>
      <c r="X14" s="5">
        <f t="shared" si="4"/>
        <v>125.06</v>
      </c>
      <c r="Y14" s="5"/>
      <c r="Z14">
        <f>X14</f>
        <v>125.06</v>
      </c>
      <c r="AA14" t="str">
        <f>D7</f>
        <v>Klub sportovní gymnastiky Litvínov, z.s.</v>
      </c>
      <c r="AB14">
        <v>8</v>
      </c>
    </row>
    <row r="15" spans="1:30" x14ac:dyDescent="0.3">
      <c r="A15" s="7" t="s">
        <v>108</v>
      </c>
      <c r="B15" s="3">
        <v>5414</v>
      </c>
      <c r="C15" s="3">
        <v>3064</v>
      </c>
      <c r="D15" s="3" t="s">
        <v>44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>
        <f>X22</f>
        <v>129.92000000000002</v>
      </c>
      <c r="AA15" t="str">
        <f>D15</f>
        <v>KSG Most, z.s.</v>
      </c>
      <c r="AB15">
        <v>1</v>
      </c>
    </row>
    <row r="16" spans="1:30" x14ac:dyDescent="0.3">
      <c r="A16" s="6"/>
      <c r="B16">
        <v>274326</v>
      </c>
      <c r="C16">
        <v>7789</v>
      </c>
      <c r="D16" t="s">
        <v>45</v>
      </c>
      <c r="E16">
        <v>2008</v>
      </c>
      <c r="F16" t="s">
        <v>46</v>
      </c>
      <c r="G16" t="s">
        <v>47</v>
      </c>
      <c r="H16">
        <v>2</v>
      </c>
      <c r="I16" s="4">
        <v>8.4700000000000006</v>
      </c>
      <c r="J16" s="4">
        <v>0</v>
      </c>
      <c r="K16" s="5">
        <f t="shared" ref="K16:K21" si="5">H16+I16-J16</f>
        <v>10.47</v>
      </c>
      <c r="L16" s="4">
        <v>0.8</v>
      </c>
      <c r="M16" s="4">
        <v>7.93</v>
      </c>
      <c r="N16" s="4">
        <v>1</v>
      </c>
      <c r="O16" s="5">
        <f t="shared" ref="O16:O21" si="6">L16+M16-N16</f>
        <v>7.73</v>
      </c>
      <c r="P16" s="4">
        <v>2.8</v>
      </c>
      <c r="Q16" s="4">
        <v>7.25</v>
      </c>
      <c r="R16" s="4">
        <v>0</v>
      </c>
      <c r="S16" s="5">
        <f t="shared" ref="S16:S21" si="7">P16+Q16-R16</f>
        <v>10.050000000000001</v>
      </c>
      <c r="T16" s="4">
        <v>2.9</v>
      </c>
      <c r="U16" s="4">
        <v>8.3000000000000007</v>
      </c>
      <c r="V16" s="4">
        <v>0</v>
      </c>
      <c r="W16" s="5">
        <v>11.2</v>
      </c>
      <c r="X16" s="4">
        <f t="shared" ref="X16:X22" si="8">K16+O16+S16+W16</f>
        <v>39.450000000000003</v>
      </c>
      <c r="Y16" s="5"/>
      <c r="Z16">
        <f>X22</f>
        <v>129.92000000000002</v>
      </c>
      <c r="AA16" t="str">
        <f>D15</f>
        <v>KSG Most, z.s.</v>
      </c>
      <c r="AB16">
        <v>2</v>
      </c>
    </row>
    <row r="17" spans="1:29" x14ac:dyDescent="0.3">
      <c r="A17" s="6"/>
      <c r="B17">
        <v>505246</v>
      </c>
      <c r="C17">
        <v>3064</v>
      </c>
      <c r="D17" t="s">
        <v>48</v>
      </c>
      <c r="E17">
        <v>2006</v>
      </c>
      <c r="F17" t="s">
        <v>49</v>
      </c>
      <c r="G17" t="s">
        <v>50</v>
      </c>
      <c r="H17">
        <v>2.4</v>
      </c>
      <c r="I17" s="4">
        <v>8.57</v>
      </c>
      <c r="J17" s="4">
        <v>0</v>
      </c>
      <c r="K17" s="5">
        <f t="shared" si="5"/>
        <v>10.97</v>
      </c>
      <c r="L17" s="4">
        <v>2.5</v>
      </c>
      <c r="M17" s="4">
        <v>7.73</v>
      </c>
      <c r="N17" s="4">
        <v>0</v>
      </c>
      <c r="O17" s="5">
        <f t="shared" si="6"/>
        <v>10.23</v>
      </c>
      <c r="P17" s="4">
        <v>2.9</v>
      </c>
      <c r="Q17" s="4">
        <v>6.2</v>
      </c>
      <c r="R17" s="4">
        <v>0</v>
      </c>
      <c r="S17" s="5">
        <f t="shared" si="7"/>
        <v>9.1</v>
      </c>
      <c r="T17" s="4">
        <v>3.1</v>
      </c>
      <c r="U17" s="4">
        <v>8.1</v>
      </c>
      <c r="V17" s="4">
        <v>0</v>
      </c>
      <c r="W17" s="5">
        <v>11.2</v>
      </c>
      <c r="X17" s="4">
        <f t="shared" si="8"/>
        <v>41.5</v>
      </c>
      <c r="Y17" s="5"/>
      <c r="Z17">
        <f>X22</f>
        <v>129.92000000000002</v>
      </c>
      <c r="AA17" t="str">
        <f>D15</f>
        <v>KSG Most, z.s.</v>
      </c>
      <c r="AB17">
        <v>3</v>
      </c>
    </row>
    <row r="18" spans="1:29" x14ac:dyDescent="0.3">
      <c r="A18" s="6"/>
      <c r="B18">
        <v>529643</v>
      </c>
      <c r="C18">
        <v>3064</v>
      </c>
      <c r="D18" t="s">
        <v>51</v>
      </c>
      <c r="E18">
        <v>2009</v>
      </c>
      <c r="F18" t="s">
        <v>49</v>
      </c>
      <c r="G18" t="s">
        <v>50</v>
      </c>
      <c r="H18">
        <v>2</v>
      </c>
      <c r="I18" s="4">
        <v>8.5399999999999991</v>
      </c>
      <c r="J18" s="4">
        <v>0</v>
      </c>
      <c r="K18" s="5">
        <f t="shared" si="5"/>
        <v>10.54</v>
      </c>
      <c r="L18" s="4">
        <v>2</v>
      </c>
      <c r="M18" s="4">
        <v>8.1999999999999993</v>
      </c>
      <c r="N18" s="4">
        <v>0</v>
      </c>
      <c r="O18" s="5">
        <f t="shared" si="6"/>
        <v>10.199999999999999</v>
      </c>
      <c r="P18" s="4">
        <v>2.9</v>
      </c>
      <c r="Q18" s="4">
        <v>7.25</v>
      </c>
      <c r="R18" s="4">
        <v>0</v>
      </c>
      <c r="S18" s="5">
        <f t="shared" si="7"/>
        <v>10.15</v>
      </c>
      <c r="T18" s="4">
        <v>2.9</v>
      </c>
      <c r="U18" s="4">
        <v>8.1</v>
      </c>
      <c r="V18" s="4">
        <v>0</v>
      </c>
      <c r="W18" s="5">
        <v>11</v>
      </c>
      <c r="X18" s="4">
        <f t="shared" si="8"/>
        <v>41.89</v>
      </c>
      <c r="Y18" s="5"/>
      <c r="Z18">
        <f>X22</f>
        <v>129.92000000000002</v>
      </c>
      <c r="AA18" t="str">
        <f>D15</f>
        <v>KSG Most, z.s.</v>
      </c>
      <c r="AB18">
        <v>4</v>
      </c>
    </row>
    <row r="19" spans="1:29" x14ac:dyDescent="0.3">
      <c r="A19" s="6"/>
      <c r="B19">
        <v>973761</v>
      </c>
      <c r="C19">
        <v>3064</v>
      </c>
      <c r="D19" t="s">
        <v>52</v>
      </c>
      <c r="E19">
        <v>2012</v>
      </c>
      <c r="F19" t="s">
        <v>49</v>
      </c>
      <c r="G19" t="s">
        <v>50</v>
      </c>
      <c r="H19">
        <v>2</v>
      </c>
      <c r="I19" s="4">
        <v>8.07</v>
      </c>
      <c r="J19" s="4">
        <v>0</v>
      </c>
      <c r="K19" s="5">
        <f t="shared" si="5"/>
        <v>10.07</v>
      </c>
      <c r="L19" s="4">
        <v>2.5</v>
      </c>
      <c r="M19" s="4">
        <v>8.0399999999999991</v>
      </c>
      <c r="N19" s="4">
        <v>0</v>
      </c>
      <c r="O19" s="5">
        <f t="shared" si="6"/>
        <v>10.54</v>
      </c>
      <c r="P19" s="4">
        <v>3.1</v>
      </c>
      <c r="Q19" s="4">
        <v>8.4499999999999993</v>
      </c>
      <c r="R19" s="4">
        <v>0</v>
      </c>
      <c r="S19" s="5">
        <f t="shared" si="7"/>
        <v>11.549999999999999</v>
      </c>
      <c r="T19" s="4">
        <v>2.9</v>
      </c>
      <c r="U19" s="4">
        <v>8.17</v>
      </c>
      <c r="V19" s="4">
        <v>0</v>
      </c>
      <c r="W19" s="5">
        <v>11.07</v>
      </c>
      <c r="X19" s="4">
        <f t="shared" si="8"/>
        <v>43.23</v>
      </c>
      <c r="Y19" s="5"/>
      <c r="Z19">
        <f>X22</f>
        <v>129.92000000000002</v>
      </c>
      <c r="AA19" t="str">
        <f>D15</f>
        <v>KSG Most, z.s.</v>
      </c>
      <c r="AB19">
        <v>5</v>
      </c>
    </row>
    <row r="20" spans="1:29" x14ac:dyDescent="0.3">
      <c r="A20" s="6"/>
      <c r="B20">
        <v>791382</v>
      </c>
      <c r="C20">
        <v>3064</v>
      </c>
      <c r="D20" t="s">
        <v>53</v>
      </c>
      <c r="E20">
        <v>2005</v>
      </c>
      <c r="F20" t="s">
        <v>49</v>
      </c>
      <c r="G20" t="s">
        <v>50</v>
      </c>
      <c r="H20">
        <v>2.8</v>
      </c>
      <c r="I20" s="4">
        <v>8.9</v>
      </c>
      <c r="J20" s="4">
        <v>0</v>
      </c>
      <c r="K20" s="5">
        <f t="shared" si="5"/>
        <v>11.7</v>
      </c>
      <c r="L20" s="4">
        <v>2.5</v>
      </c>
      <c r="M20" s="4">
        <v>6.87</v>
      </c>
      <c r="N20" s="4">
        <v>0</v>
      </c>
      <c r="O20" s="5">
        <f t="shared" si="6"/>
        <v>9.370000000000001</v>
      </c>
      <c r="P20" s="4">
        <v>2.9</v>
      </c>
      <c r="Q20" s="4">
        <v>7.5</v>
      </c>
      <c r="R20" s="4">
        <v>0</v>
      </c>
      <c r="S20" s="5">
        <f t="shared" si="7"/>
        <v>10.4</v>
      </c>
      <c r="T20" s="4">
        <v>3.1</v>
      </c>
      <c r="U20" s="4">
        <v>8.14</v>
      </c>
      <c r="V20" s="4">
        <v>0</v>
      </c>
      <c r="W20" s="5">
        <v>11.24</v>
      </c>
      <c r="X20" s="4">
        <f t="shared" si="8"/>
        <v>42.71</v>
      </c>
      <c r="Y20" s="5"/>
      <c r="Z20">
        <f>X22</f>
        <v>129.92000000000002</v>
      </c>
      <c r="AA20" t="str">
        <f>D15</f>
        <v>KSG Most, z.s.</v>
      </c>
      <c r="AB20">
        <v>6</v>
      </c>
    </row>
    <row r="21" spans="1:29" x14ac:dyDescent="0.3">
      <c r="A21" s="6"/>
      <c r="B21">
        <v>0</v>
      </c>
      <c r="C21">
        <v>0</v>
      </c>
      <c r="H21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ref="W21" si="9">T21+U21-V21</f>
        <v>0</v>
      </c>
      <c r="X21" s="4">
        <f t="shared" si="8"/>
        <v>0</v>
      </c>
      <c r="Y21" s="5"/>
      <c r="Z21">
        <f>X22</f>
        <v>129.92000000000002</v>
      </c>
      <c r="AA21" t="str">
        <f>D15</f>
        <v>KSG Most, z.s.</v>
      </c>
      <c r="AB21">
        <v>7</v>
      </c>
    </row>
    <row r="22" spans="1:29" x14ac:dyDescent="0.3">
      <c r="A22" s="8"/>
      <c r="B22" s="5"/>
      <c r="C22" s="5"/>
      <c r="D22" s="5" t="s">
        <v>36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33.209999999999994</v>
      </c>
      <c r="L22" s="5"/>
      <c r="M22" s="5"/>
      <c r="N22" s="5">
        <v>0</v>
      </c>
      <c r="O22" s="5">
        <f>LARGE(O16:O21,3)+LARGE(O16:O21,2)+LARGE(O16:O21,1)-N22</f>
        <v>30.97</v>
      </c>
      <c r="P22" s="5"/>
      <c r="Q22" s="5"/>
      <c r="R22" s="5">
        <v>0</v>
      </c>
      <c r="S22" s="5">
        <f>LARGE(S16:S21,3)+LARGE(S16:S21,2)+LARGE(S16:S21,1)-R22</f>
        <v>32.1</v>
      </c>
      <c r="T22" s="5"/>
      <c r="U22" s="5"/>
      <c r="V22" s="5">
        <v>0</v>
      </c>
      <c r="W22" s="5">
        <f>LARGE(W16:W21,3)+LARGE(W16:W21,2)+LARGE(W16:W21,1)-V22</f>
        <v>33.64</v>
      </c>
      <c r="X22" s="5">
        <f t="shared" si="8"/>
        <v>129.92000000000002</v>
      </c>
      <c r="Y22" s="5"/>
      <c r="Z22">
        <f>X22</f>
        <v>129.92000000000002</v>
      </c>
      <c r="AA22" t="str">
        <f>D15</f>
        <v>KSG Most, z.s.</v>
      </c>
      <c r="AB22">
        <v>8</v>
      </c>
    </row>
    <row r="23" spans="1:29" x14ac:dyDescent="0.3">
      <c r="A23" s="7" t="s">
        <v>111</v>
      </c>
      <c r="B23" s="3">
        <v>5400</v>
      </c>
      <c r="C23" s="3">
        <v>7327</v>
      </c>
      <c r="D23" s="3" t="s">
        <v>54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>
        <f>X30</f>
        <v>128.18</v>
      </c>
      <c r="AA23" t="str">
        <f>D23</f>
        <v>TJ Gymnastika Děčín, z.s.</v>
      </c>
      <c r="AB23">
        <v>1</v>
      </c>
    </row>
    <row r="24" spans="1:29" x14ac:dyDescent="0.3">
      <c r="A24" s="6"/>
      <c r="B24">
        <v>664059</v>
      </c>
      <c r="C24">
        <v>1319</v>
      </c>
      <c r="D24" t="s">
        <v>55</v>
      </c>
      <c r="E24">
        <v>2001</v>
      </c>
      <c r="F24" t="s">
        <v>56</v>
      </c>
      <c r="G24" t="s">
        <v>57</v>
      </c>
      <c r="H24">
        <v>2.8</v>
      </c>
      <c r="I24" s="4">
        <v>8.3699999999999992</v>
      </c>
      <c r="J24" s="4">
        <v>0</v>
      </c>
      <c r="K24" s="5">
        <v>11.17</v>
      </c>
      <c r="L24" s="4">
        <v>2.5</v>
      </c>
      <c r="M24" s="4">
        <v>8.1300000000000008</v>
      </c>
      <c r="N24" s="4">
        <v>0</v>
      </c>
      <c r="O24" s="5">
        <f t="shared" ref="O24:O29" si="10">L24+M24-N24</f>
        <v>10.63</v>
      </c>
      <c r="P24" s="4">
        <v>2.4</v>
      </c>
      <c r="Q24" s="4">
        <v>8.1999999999999993</v>
      </c>
      <c r="R24" s="4">
        <v>0</v>
      </c>
      <c r="S24" s="5">
        <f t="shared" ref="S24:S29" si="11">P24+Q24-R24</f>
        <v>10.6</v>
      </c>
      <c r="T24" s="4">
        <v>3.2</v>
      </c>
      <c r="U24" s="4">
        <v>7.77</v>
      </c>
      <c r="V24" s="4">
        <v>0</v>
      </c>
      <c r="W24" s="5">
        <f t="shared" ref="W24:W29" si="12">T24+U24-V24</f>
        <v>10.969999999999999</v>
      </c>
      <c r="X24" s="4">
        <f t="shared" ref="X24:X30" si="13">K24+O24+S24+W24</f>
        <v>43.37</v>
      </c>
      <c r="Y24" s="5"/>
      <c r="Z24">
        <f>X30</f>
        <v>128.18</v>
      </c>
      <c r="AA24" t="str">
        <f>D23</f>
        <v>TJ Gymnastika Děčín, z.s.</v>
      </c>
      <c r="AB24">
        <v>2</v>
      </c>
      <c r="AC24" t="s">
        <v>58</v>
      </c>
    </row>
    <row r="25" spans="1:29" x14ac:dyDescent="0.3">
      <c r="A25" s="6"/>
      <c r="B25">
        <v>785964</v>
      </c>
      <c r="C25">
        <v>7327</v>
      </c>
      <c r="D25" t="s">
        <v>59</v>
      </c>
      <c r="E25">
        <v>2011</v>
      </c>
      <c r="F25" t="s">
        <v>60</v>
      </c>
      <c r="G25" t="s">
        <v>61</v>
      </c>
      <c r="H25">
        <v>2</v>
      </c>
      <c r="I25" s="4">
        <v>8.9700000000000006</v>
      </c>
      <c r="J25" s="4">
        <v>0</v>
      </c>
      <c r="K25" s="5">
        <v>10.97</v>
      </c>
      <c r="L25" s="4">
        <v>2</v>
      </c>
      <c r="M25" s="4">
        <v>7.7</v>
      </c>
      <c r="N25" s="4">
        <v>0</v>
      </c>
      <c r="O25" s="5">
        <f t="shared" si="10"/>
        <v>9.6999999999999993</v>
      </c>
      <c r="P25" s="4">
        <v>2.8</v>
      </c>
      <c r="Q25" s="4">
        <v>6.8</v>
      </c>
      <c r="R25" s="4">
        <v>0</v>
      </c>
      <c r="S25" s="5">
        <f t="shared" si="11"/>
        <v>9.6</v>
      </c>
      <c r="T25" s="4">
        <v>2.5</v>
      </c>
      <c r="U25" s="4">
        <v>7.33</v>
      </c>
      <c r="V25" s="4">
        <v>0</v>
      </c>
      <c r="W25" s="5">
        <f t="shared" si="12"/>
        <v>9.83</v>
      </c>
      <c r="X25" s="4">
        <f t="shared" si="13"/>
        <v>40.1</v>
      </c>
      <c r="Y25" s="5"/>
      <c r="Z25">
        <f>X30</f>
        <v>128.18</v>
      </c>
      <c r="AA25" t="str">
        <f>D23</f>
        <v>TJ Gymnastika Děčín, z.s.</v>
      </c>
      <c r="AB25">
        <v>3</v>
      </c>
    </row>
    <row r="26" spans="1:29" x14ac:dyDescent="0.3">
      <c r="A26" s="6"/>
      <c r="B26">
        <v>372569</v>
      </c>
      <c r="C26">
        <v>7327</v>
      </c>
      <c r="D26" t="s">
        <v>62</v>
      </c>
      <c r="E26">
        <v>2007</v>
      </c>
      <c r="F26" t="s">
        <v>60</v>
      </c>
      <c r="G26" t="s">
        <v>61</v>
      </c>
      <c r="H26">
        <v>2</v>
      </c>
      <c r="I26" s="4">
        <v>9.24</v>
      </c>
      <c r="J26" s="4">
        <v>0</v>
      </c>
      <c r="K26" s="5">
        <v>11.24</v>
      </c>
      <c r="L26" s="4">
        <v>2.6</v>
      </c>
      <c r="M26" s="4">
        <v>8.5</v>
      </c>
      <c r="N26" s="4">
        <v>0</v>
      </c>
      <c r="O26" s="5">
        <f t="shared" si="10"/>
        <v>11.1</v>
      </c>
      <c r="P26" s="4">
        <v>3.5</v>
      </c>
      <c r="Q26" s="4">
        <v>7.6</v>
      </c>
      <c r="R26" s="4">
        <v>0</v>
      </c>
      <c r="S26" s="5">
        <f t="shared" si="11"/>
        <v>11.1</v>
      </c>
      <c r="T26" s="4">
        <v>3.2</v>
      </c>
      <c r="U26" s="4">
        <v>8.07</v>
      </c>
      <c r="V26" s="4">
        <v>0</v>
      </c>
      <c r="W26" s="5">
        <f t="shared" si="12"/>
        <v>11.27</v>
      </c>
      <c r="X26" s="4">
        <f t="shared" si="13"/>
        <v>44.709999999999994</v>
      </c>
      <c r="Y26" s="5"/>
      <c r="Z26">
        <f>X30</f>
        <v>128.18</v>
      </c>
      <c r="AA26" t="str">
        <f>D23</f>
        <v>TJ Gymnastika Děčín, z.s.</v>
      </c>
      <c r="AB26">
        <v>4</v>
      </c>
    </row>
    <row r="27" spans="1:29" x14ac:dyDescent="0.3">
      <c r="A27" s="6"/>
      <c r="B27">
        <v>832011</v>
      </c>
      <c r="C27">
        <v>7327</v>
      </c>
      <c r="D27" t="s">
        <v>63</v>
      </c>
      <c r="E27">
        <v>2013</v>
      </c>
      <c r="F27" t="s">
        <v>60</v>
      </c>
      <c r="G27" t="s">
        <v>61</v>
      </c>
      <c r="H27">
        <v>0</v>
      </c>
      <c r="I27" s="4">
        <v>0</v>
      </c>
      <c r="J27" s="4">
        <v>0</v>
      </c>
      <c r="K27" s="5">
        <f t="shared" ref="K27:K29" si="14">H27+I27-J27</f>
        <v>0</v>
      </c>
      <c r="L27" s="4">
        <v>0</v>
      </c>
      <c r="M27" s="4">
        <v>0</v>
      </c>
      <c r="N27" s="4">
        <v>0</v>
      </c>
      <c r="O27" s="5">
        <f t="shared" si="10"/>
        <v>0</v>
      </c>
      <c r="P27" s="4">
        <v>0</v>
      </c>
      <c r="Q27" s="4">
        <v>0</v>
      </c>
      <c r="R27" s="4">
        <v>0</v>
      </c>
      <c r="S27" s="5">
        <f t="shared" si="11"/>
        <v>0</v>
      </c>
      <c r="T27" s="4">
        <v>2.2000000000000002</v>
      </c>
      <c r="U27" s="4">
        <v>7.47</v>
      </c>
      <c r="V27" s="4">
        <v>0</v>
      </c>
      <c r="W27" s="5">
        <f t="shared" si="12"/>
        <v>9.67</v>
      </c>
      <c r="X27" s="4">
        <f t="shared" si="13"/>
        <v>9.67</v>
      </c>
      <c r="Y27" s="5"/>
      <c r="Z27">
        <f>X30</f>
        <v>128.18</v>
      </c>
      <c r="AA27" t="str">
        <f>D23</f>
        <v>TJ Gymnastika Děčín, z.s.</v>
      </c>
      <c r="AB27">
        <v>5</v>
      </c>
      <c r="AC27" t="s">
        <v>64</v>
      </c>
    </row>
    <row r="28" spans="1:29" x14ac:dyDescent="0.3">
      <c r="A28" s="6"/>
      <c r="B28">
        <v>0</v>
      </c>
      <c r="C28">
        <v>0</v>
      </c>
      <c r="H28">
        <v>0</v>
      </c>
      <c r="I28" s="4">
        <v>0</v>
      </c>
      <c r="J28" s="4">
        <v>0</v>
      </c>
      <c r="K28" s="5">
        <f t="shared" si="14"/>
        <v>0</v>
      </c>
      <c r="L28" s="4">
        <v>0</v>
      </c>
      <c r="M28" s="4">
        <v>0</v>
      </c>
      <c r="N28" s="4">
        <v>0</v>
      </c>
      <c r="O28" s="5">
        <f t="shared" si="10"/>
        <v>0</v>
      </c>
      <c r="P28" s="4">
        <v>0</v>
      </c>
      <c r="Q28" s="4">
        <v>0</v>
      </c>
      <c r="R28" s="4">
        <v>0</v>
      </c>
      <c r="S28" s="5">
        <f t="shared" si="11"/>
        <v>0</v>
      </c>
      <c r="T28" s="4">
        <v>0</v>
      </c>
      <c r="U28" s="4">
        <v>0</v>
      </c>
      <c r="V28" s="4">
        <v>0</v>
      </c>
      <c r="W28" s="5">
        <f t="shared" si="12"/>
        <v>0</v>
      </c>
      <c r="X28" s="4">
        <f t="shared" si="13"/>
        <v>0</v>
      </c>
      <c r="Y28" s="5"/>
      <c r="Z28">
        <f>X30</f>
        <v>128.18</v>
      </c>
      <c r="AA28" t="str">
        <f>D23</f>
        <v>TJ Gymnastika Děčín, z.s.</v>
      </c>
      <c r="AB28">
        <v>6</v>
      </c>
    </row>
    <row r="29" spans="1:29" x14ac:dyDescent="0.3">
      <c r="A29" s="6"/>
      <c r="B29">
        <v>0</v>
      </c>
      <c r="C29">
        <v>0</v>
      </c>
      <c r="H29">
        <v>0</v>
      </c>
      <c r="I29" s="4">
        <v>0</v>
      </c>
      <c r="J29" s="4">
        <v>0</v>
      </c>
      <c r="K29" s="5">
        <f t="shared" si="14"/>
        <v>0</v>
      </c>
      <c r="L29" s="4">
        <v>0</v>
      </c>
      <c r="M29" s="4">
        <v>0</v>
      </c>
      <c r="N29" s="4">
        <v>0</v>
      </c>
      <c r="O29" s="5">
        <f t="shared" si="10"/>
        <v>0</v>
      </c>
      <c r="P29" s="4">
        <v>0</v>
      </c>
      <c r="Q29" s="4">
        <v>0</v>
      </c>
      <c r="R29" s="4">
        <v>0</v>
      </c>
      <c r="S29" s="5">
        <f t="shared" si="11"/>
        <v>0</v>
      </c>
      <c r="T29" s="4">
        <v>0</v>
      </c>
      <c r="U29" s="4">
        <v>0</v>
      </c>
      <c r="V29" s="4">
        <v>0</v>
      </c>
      <c r="W29" s="5">
        <f t="shared" si="12"/>
        <v>0</v>
      </c>
      <c r="X29" s="4">
        <f t="shared" si="13"/>
        <v>0</v>
      </c>
      <c r="Y29" s="5"/>
      <c r="Z29">
        <f>X30</f>
        <v>128.18</v>
      </c>
      <c r="AA29" t="str">
        <f>D23</f>
        <v>TJ Gymnastika Děčín, z.s.</v>
      </c>
      <c r="AB29">
        <v>7</v>
      </c>
    </row>
    <row r="30" spans="1:29" x14ac:dyDescent="0.3">
      <c r="A30" s="8"/>
      <c r="B30" s="5"/>
      <c r="C30" s="5"/>
      <c r="D30" s="5" t="s">
        <v>36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33.380000000000003</v>
      </c>
      <c r="L30" s="5"/>
      <c r="M30" s="5"/>
      <c r="N30" s="5">
        <v>0</v>
      </c>
      <c r="O30" s="5">
        <f>LARGE(O24:O29,3)+LARGE(O24:O29,2)+LARGE(O24:O29,1)-N30</f>
        <v>31.43</v>
      </c>
      <c r="P30" s="5"/>
      <c r="Q30" s="5"/>
      <c r="R30" s="5">
        <v>0</v>
      </c>
      <c r="S30" s="5">
        <f>LARGE(S24:S29,3)+LARGE(S24:S29,2)+LARGE(S24:S29,1)-R30</f>
        <v>31.299999999999997</v>
      </c>
      <c r="T30" s="5"/>
      <c r="U30" s="5"/>
      <c r="V30" s="5">
        <v>0</v>
      </c>
      <c r="W30" s="5">
        <f>LARGE(W24:W29,3)+LARGE(W24:W29,2)+LARGE(W24:W29,1)-V30</f>
        <v>32.069999999999993</v>
      </c>
      <c r="X30" s="5">
        <f t="shared" si="13"/>
        <v>128.18</v>
      </c>
      <c r="Y30" s="5"/>
      <c r="Z30">
        <f>X30</f>
        <v>128.18</v>
      </c>
      <c r="AA30" t="str">
        <f>D23</f>
        <v>TJ Gymnastika Děčín, z.s.</v>
      </c>
      <c r="AB30">
        <v>8</v>
      </c>
    </row>
    <row r="31" spans="1:29" x14ac:dyDescent="0.3">
      <c r="A31" s="7" t="s">
        <v>110</v>
      </c>
      <c r="B31" s="3">
        <v>5386</v>
      </c>
      <c r="C31" s="3">
        <v>4415</v>
      </c>
      <c r="D31" s="3" t="s">
        <v>65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>
        <f>X38</f>
        <v>121.88</v>
      </c>
      <c r="AA31" t="str">
        <f>D31</f>
        <v>TJ Stadion Ústí nad Labem z.s.</v>
      </c>
      <c r="AB31">
        <v>1</v>
      </c>
    </row>
    <row r="32" spans="1:29" x14ac:dyDescent="0.3">
      <c r="B32">
        <v>498352</v>
      </c>
      <c r="C32">
        <v>4415</v>
      </c>
      <c r="D32" t="s">
        <v>66</v>
      </c>
      <c r="E32">
        <v>2009</v>
      </c>
      <c r="F32" t="s">
        <v>34</v>
      </c>
      <c r="G32" t="s">
        <v>67</v>
      </c>
      <c r="H32">
        <v>2</v>
      </c>
      <c r="I32" s="4">
        <v>8.9</v>
      </c>
      <c r="J32" s="4">
        <v>0</v>
      </c>
      <c r="K32" s="5">
        <f t="shared" ref="K32:K37" si="15">H32+I32-J32</f>
        <v>10.9</v>
      </c>
      <c r="L32" s="4">
        <v>2.5</v>
      </c>
      <c r="M32" s="4">
        <v>8.1</v>
      </c>
      <c r="N32" s="4">
        <v>0</v>
      </c>
      <c r="O32" s="5">
        <f t="shared" ref="O32:O37" si="16">L32+M32-N32</f>
        <v>10.6</v>
      </c>
      <c r="P32" s="4">
        <v>2.9</v>
      </c>
      <c r="Q32" s="4">
        <v>7.55</v>
      </c>
      <c r="R32" s="4">
        <v>0</v>
      </c>
      <c r="S32" s="5">
        <f t="shared" ref="S32:S37" si="17">P32+Q32-R32</f>
        <v>10.45</v>
      </c>
      <c r="T32" s="4">
        <v>2.9</v>
      </c>
      <c r="U32" s="4">
        <v>7.47</v>
      </c>
      <c r="V32" s="4">
        <v>0</v>
      </c>
      <c r="W32" s="5">
        <f t="shared" ref="W32:W37" si="18">T32+U32-V32</f>
        <v>10.37</v>
      </c>
      <c r="X32" s="4">
        <f t="shared" ref="X32:X38" si="19">K32+O32+S32+W32</f>
        <v>42.32</v>
      </c>
      <c r="Y32" s="5"/>
      <c r="Z32">
        <f>X38</f>
        <v>121.88</v>
      </c>
      <c r="AA32" t="str">
        <f>D31</f>
        <v>TJ Stadion Ústí nad Labem z.s.</v>
      </c>
      <c r="AB32">
        <v>2</v>
      </c>
    </row>
    <row r="33" spans="1:28" x14ac:dyDescent="0.3">
      <c r="B33">
        <v>375100</v>
      </c>
      <c r="C33">
        <v>4415</v>
      </c>
      <c r="D33" t="s">
        <v>68</v>
      </c>
      <c r="E33">
        <v>2009</v>
      </c>
      <c r="F33" t="s">
        <v>34</v>
      </c>
      <c r="G33" t="s">
        <v>67</v>
      </c>
      <c r="H33">
        <v>2</v>
      </c>
      <c r="I33" s="4">
        <v>8.8000000000000007</v>
      </c>
      <c r="J33" s="4">
        <v>0</v>
      </c>
      <c r="K33" s="5">
        <f t="shared" si="15"/>
        <v>10.8</v>
      </c>
      <c r="L33" s="4">
        <v>2.5</v>
      </c>
      <c r="M33" s="4">
        <v>6.93</v>
      </c>
      <c r="N33" s="4">
        <v>0</v>
      </c>
      <c r="O33" s="5">
        <f t="shared" si="16"/>
        <v>9.43</v>
      </c>
      <c r="P33" s="4">
        <v>2.9</v>
      </c>
      <c r="Q33" s="4">
        <v>6.65</v>
      </c>
      <c r="R33" s="4">
        <v>0</v>
      </c>
      <c r="S33" s="5">
        <f t="shared" si="17"/>
        <v>9.5500000000000007</v>
      </c>
      <c r="T33" s="4">
        <v>2.9</v>
      </c>
      <c r="U33" s="4">
        <v>6.8</v>
      </c>
      <c r="V33" s="4">
        <v>0</v>
      </c>
      <c r="W33" s="5">
        <f t="shared" si="18"/>
        <v>9.6999999999999993</v>
      </c>
      <c r="X33" s="4">
        <f t="shared" si="19"/>
        <v>39.480000000000004</v>
      </c>
      <c r="Y33" s="5"/>
      <c r="Z33">
        <f>X38</f>
        <v>121.88</v>
      </c>
      <c r="AA33" t="str">
        <f>D31</f>
        <v>TJ Stadion Ústí nad Labem z.s.</v>
      </c>
      <c r="AB33">
        <v>3</v>
      </c>
    </row>
    <row r="34" spans="1:28" x14ac:dyDescent="0.3">
      <c r="B34">
        <v>273143</v>
      </c>
      <c r="C34">
        <v>4415</v>
      </c>
      <c r="D34" t="s">
        <v>69</v>
      </c>
      <c r="E34">
        <v>2009</v>
      </c>
      <c r="F34" t="s">
        <v>34</v>
      </c>
      <c r="G34" t="s">
        <v>67</v>
      </c>
      <c r="H34">
        <v>2</v>
      </c>
      <c r="I34" s="4">
        <v>8.4</v>
      </c>
      <c r="J34" s="4">
        <v>0</v>
      </c>
      <c r="K34" s="5">
        <f t="shared" si="15"/>
        <v>10.4</v>
      </c>
      <c r="L34" s="4">
        <v>2.5</v>
      </c>
      <c r="M34" s="4">
        <v>6.6</v>
      </c>
      <c r="N34" s="4">
        <v>0</v>
      </c>
      <c r="O34" s="5">
        <f t="shared" si="16"/>
        <v>9.1</v>
      </c>
      <c r="P34" s="4">
        <v>3.1</v>
      </c>
      <c r="Q34" s="4">
        <v>6.85</v>
      </c>
      <c r="R34" s="4">
        <v>0</v>
      </c>
      <c r="S34" s="5">
        <f t="shared" si="17"/>
        <v>9.9499999999999993</v>
      </c>
      <c r="T34" s="4">
        <v>2.8</v>
      </c>
      <c r="U34" s="4">
        <v>7.43</v>
      </c>
      <c r="V34" s="4">
        <v>0</v>
      </c>
      <c r="W34" s="5">
        <f t="shared" si="18"/>
        <v>10.23</v>
      </c>
      <c r="X34" s="4">
        <f t="shared" si="19"/>
        <v>39.68</v>
      </c>
      <c r="Y34" s="5"/>
      <c r="Z34">
        <f>X38</f>
        <v>121.88</v>
      </c>
      <c r="AA34" t="str">
        <f>D31</f>
        <v>TJ Stadion Ústí nad Labem z.s.</v>
      </c>
      <c r="AB34">
        <v>4</v>
      </c>
    </row>
    <row r="35" spans="1:28" x14ac:dyDescent="0.3">
      <c r="B35">
        <v>548039</v>
      </c>
      <c r="C35">
        <v>4415</v>
      </c>
      <c r="D35" t="s">
        <v>70</v>
      </c>
      <c r="E35">
        <v>2008</v>
      </c>
      <c r="F35" t="s">
        <v>34</v>
      </c>
      <c r="G35" t="s">
        <v>67</v>
      </c>
      <c r="H35">
        <v>2</v>
      </c>
      <c r="I35" s="4">
        <v>8.14</v>
      </c>
      <c r="J35" s="4">
        <v>0</v>
      </c>
      <c r="K35" s="5">
        <f t="shared" si="15"/>
        <v>10.14</v>
      </c>
      <c r="L35" s="4">
        <v>2.4</v>
      </c>
      <c r="M35" s="4">
        <v>6.47</v>
      </c>
      <c r="N35" s="4">
        <v>0</v>
      </c>
      <c r="O35" s="5">
        <f t="shared" si="16"/>
        <v>8.8699999999999992</v>
      </c>
      <c r="P35" s="4">
        <v>3.1</v>
      </c>
      <c r="Q35" s="4">
        <v>6.85</v>
      </c>
      <c r="R35" s="4">
        <v>0</v>
      </c>
      <c r="S35" s="5">
        <f t="shared" si="17"/>
        <v>9.9499999999999993</v>
      </c>
      <c r="T35" s="4">
        <v>2.9</v>
      </c>
      <c r="U35" s="4">
        <v>6.5</v>
      </c>
      <c r="V35" s="4">
        <v>0</v>
      </c>
      <c r="W35" s="5">
        <f t="shared" si="18"/>
        <v>9.4</v>
      </c>
      <c r="X35" s="4">
        <f t="shared" si="19"/>
        <v>38.36</v>
      </c>
      <c r="Y35" s="5"/>
      <c r="Z35">
        <f>X38</f>
        <v>121.88</v>
      </c>
      <c r="AA35" t="str">
        <f>D31</f>
        <v>TJ Stadion Ústí nad Labem z.s.</v>
      </c>
      <c r="AB35">
        <v>5</v>
      </c>
    </row>
    <row r="36" spans="1:28" x14ac:dyDescent="0.3">
      <c r="B36">
        <v>0</v>
      </c>
      <c r="C36">
        <v>0</v>
      </c>
      <c r="H36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4">
        <f t="shared" si="19"/>
        <v>0</v>
      </c>
      <c r="Y36" s="5"/>
      <c r="Z36">
        <f>X38</f>
        <v>121.88</v>
      </c>
      <c r="AA36" t="str">
        <f>D31</f>
        <v>TJ Stadion Ústí nad Labem z.s.</v>
      </c>
      <c r="AB36">
        <v>6</v>
      </c>
    </row>
    <row r="37" spans="1:28" x14ac:dyDescent="0.3">
      <c r="B37">
        <v>0</v>
      </c>
      <c r="C37">
        <v>0</v>
      </c>
      <c r="H37">
        <v>0</v>
      </c>
      <c r="I37" s="4">
        <v>0</v>
      </c>
      <c r="J37" s="4">
        <v>0</v>
      </c>
      <c r="K37" s="5">
        <f t="shared" si="15"/>
        <v>0</v>
      </c>
      <c r="L37" s="4">
        <v>0</v>
      </c>
      <c r="M37" s="4">
        <v>0</v>
      </c>
      <c r="N37" s="4">
        <v>0</v>
      </c>
      <c r="O37" s="5">
        <f t="shared" si="16"/>
        <v>0</v>
      </c>
      <c r="P37" s="4">
        <v>0</v>
      </c>
      <c r="Q37" s="4">
        <v>0</v>
      </c>
      <c r="R37" s="4">
        <v>0</v>
      </c>
      <c r="S37" s="5">
        <f t="shared" si="17"/>
        <v>0</v>
      </c>
      <c r="T37" s="4">
        <v>0</v>
      </c>
      <c r="U37" s="4">
        <v>0</v>
      </c>
      <c r="V37" s="4">
        <v>0</v>
      </c>
      <c r="W37" s="5">
        <f t="shared" si="18"/>
        <v>0</v>
      </c>
      <c r="X37" s="4">
        <f t="shared" si="19"/>
        <v>0</v>
      </c>
      <c r="Y37" s="5"/>
      <c r="Z37">
        <f>X38</f>
        <v>121.88</v>
      </c>
      <c r="AA37" t="str">
        <f>D31</f>
        <v>TJ Stadion Ústí nad Labem z.s.</v>
      </c>
      <c r="AB37">
        <v>7</v>
      </c>
    </row>
    <row r="38" spans="1:28" x14ac:dyDescent="0.3">
      <c r="A38" s="5"/>
      <c r="B38" s="5"/>
      <c r="C38" s="5"/>
      <c r="D38" s="5" t="s">
        <v>36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32.1</v>
      </c>
      <c r="L38" s="5"/>
      <c r="M38" s="5"/>
      <c r="N38" s="5">
        <v>0</v>
      </c>
      <c r="O38" s="5">
        <f>LARGE(O32:O37,3)+LARGE(O32:O37,2)+LARGE(O32:O37,1)-N38</f>
        <v>29.130000000000003</v>
      </c>
      <c r="P38" s="5"/>
      <c r="Q38" s="5"/>
      <c r="R38" s="5">
        <v>0</v>
      </c>
      <c r="S38" s="5">
        <f>LARGE(S32:S37,3)+LARGE(S32:S37,2)+LARGE(S32:S37,1)-R38</f>
        <v>30.349999999999998</v>
      </c>
      <c r="T38" s="5"/>
      <c r="U38" s="5"/>
      <c r="V38" s="5">
        <v>0</v>
      </c>
      <c r="W38" s="5">
        <f>LARGE(W32:W37,3)+LARGE(W32:W37,2)+LARGE(W32:W37,1)-V38</f>
        <v>30.299999999999997</v>
      </c>
      <c r="X38" s="5">
        <f t="shared" si="19"/>
        <v>121.88</v>
      </c>
      <c r="Y38" s="5"/>
      <c r="Z38">
        <f>X38</f>
        <v>121.88</v>
      </c>
      <c r="AA38" t="str">
        <f>D31</f>
        <v>TJ Stadion Ústí nad Labem z.s.</v>
      </c>
      <c r="AB38">
        <v>8</v>
      </c>
    </row>
    <row r="42" spans="1:28" x14ac:dyDescent="0.3">
      <c r="D42" t="s">
        <v>114</v>
      </c>
    </row>
    <row r="43" spans="1:28" x14ac:dyDescent="0.3">
      <c r="D43" t="s">
        <v>115</v>
      </c>
    </row>
    <row r="44" spans="1:28" x14ac:dyDescent="0.3">
      <c r="D44" t="s">
        <v>116</v>
      </c>
    </row>
    <row r="45" spans="1:28" x14ac:dyDescent="0.3">
      <c r="D45" t="s">
        <v>117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1"/>
  <sheetViews>
    <sheetView workbookViewId="0">
      <selection activeCell="R23" sqref="R23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" x14ac:dyDescent="0.35">
      <c r="D1" t="s">
        <v>0</v>
      </c>
      <c r="E1" s="1"/>
    </row>
    <row r="2" spans="1:30" ht="18" x14ac:dyDescent="0.35">
      <c r="D2" t="s">
        <v>1</v>
      </c>
      <c r="E2" s="1"/>
    </row>
    <row r="3" spans="1:30" ht="18" x14ac:dyDescent="0.35">
      <c r="E3" s="1"/>
    </row>
    <row r="6" spans="1:30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2</v>
      </c>
      <c r="AA6" s="2" t="s">
        <v>19</v>
      </c>
      <c r="AB6" s="2" t="s">
        <v>20</v>
      </c>
      <c r="AC6" s="2" t="s">
        <v>21</v>
      </c>
      <c r="AD6" s="2"/>
    </row>
    <row r="7" spans="1:30" x14ac:dyDescent="0.3">
      <c r="A7" s="7" t="s">
        <v>108</v>
      </c>
      <c r="B7" s="3">
        <v>5384</v>
      </c>
      <c r="C7" s="3">
        <v>4415</v>
      </c>
      <c r="D7" s="3" t="s">
        <v>65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f>X14</f>
        <v>112.61</v>
      </c>
      <c r="AA7" t="str">
        <f>D7</f>
        <v>TJ Stadion Ústí nad Labem z.s.</v>
      </c>
      <c r="AB7">
        <v>1</v>
      </c>
    </row>
    <row r="8" spans="1:30" x14ac:dyDescent="0.3">
      <c r="B8">
        <v>574000</v>
      </c>
      <c r="C8">
        <v>4415</v>
      </c>
      <c r="D8" t="s">
        <v>71</v>
      </c>
      <c r="E8">
        <v>2010</v>
      </c>
      <c r="F8" t="s">
        <v>34</v>
      </c>
      <c r="G8" t="s">
        <v>72</v>
      </c>
      <c r="H8">
        <v>1.6</v>
      </c>
      <c r="I8" s="4">
        <v>8.94</v>
      </c>
      <c r="J8" s="4">
        <v>0</v>
      </c>
      <c r="K8" s="5">
        <f t="shared" ref="K8:K13" si="0">H8+I8-J8</f>
        <v>10.54</v>
      </c>
      <c r="L8" s="4">
        <v>2.1</v>
      </c>
      <c r="M8" s="4">
        <v>7.53</v>
      </c>
      <c r="N8" s="4">
        <v>0</v>
      </c>
      <c r="O8" s="5">
        <f t="shared" ref="O8:O13" si="1">L8+M8-N8</f>
        <v>9.6300000000000008</v>
      </c>
      <c r="P8" s="4">
        <v>1.9</v>
      </c>
      <c r="Q8" s="4">
        <v>7.79</v>
      </c>
      <c r="R8" s="4">
        <v>0</v>
      </c>
      <c r="S8" s="5">
        <f t="shared" ref="S8:S13" si="2">P8+Q8-R8</f>
        <v>9.69</v>
      </c>
      <c r="T8" s="4">
        <v>2.8</v>
      </c>
      <c r="U8" s="4">
        <v>6.53</v>
      </c>
      <c r="V8" s="4">
        <v>0</v>
      </c>
      <c r="W8" s="5">
        <f t="shared" ref="W8:W13" si="3">T8+U8-V8</f>
        <v>9.33</v>
      </c>
      <c r="X8" s="4">
        <f t="shared" ref="X8:X14" si="4">K8+O8+S8+W8</f>
        <v>39.19</v>
      </c>
      <c r="Y8" s="5"/>
      <c r="Z8">
        <f>X14</f>
        <v>112.61</v>
      </c>
      <c r="AA8" t="str">
        <f>D7</f>
        <v>TJ Stadion Ústí nad Labem z.s.</v>
      </c>
      <c r="AB8">
        <v>2</v>
      </c>
    </row>
    <row r="9" spans="1:30" x14ac:dyDescent="0.3">
      <c r="B9">
        <v>906146</v>
      </c>
      <c r="C9">
        <v>4415</v>
      </c>
      <c r="D9" t="s">
        <v>73</v>
      </c>
      <c r="E9">
        <v>2010</v>
      </c>
      <c r="F9" t="s">
        <v>34</v>
      </c>
      <c r="G9" t="s">
        <v>72</v>
      </c>
      <c r="H9">
        <v>1.6</v>
      </c>
      <c r="I9" s="4">
        <v>8.57</v>
      </c>
      <c r="J9" s="4">
        <v>0</v>
      </c>
      <c r="K9" s="5">
        <f t="shared" si="0"/>
        <v>10.17</v>
      </c>
      <c r="L9" s="4">
        <v>2.1</v>
      </c>
      <c r="M9" s="4">
        <v>6.24</v>
      </c>
      <c r="N9" s="4">
        <v>0</v>
      </c>
      <c r="O9" s="5">
        <f t="shared" si="1"/>
        <v>8.34</v>
      </c>
      <c r="P9" s="4">
        <v>2.8</v>
      </c>
      <c r="Q9" s="4">
        <v>7.55</v>
      </c>
      <c r="R9" s="4">
        <v>0</v>
      </c>
      <c r="S9" s="5">
        <f t="shared" si="2"/>
        <v>10.35</v>
      </c>
      <c r="T9" s="4">
        <v>2.8</v>
      </c>
      <c r="U9" s="4">
        <v>5.97</v>
      </c>
      <c r="V9" s="4">
        <v>0</v>
      </c>
      <c r="W9" s="5">
        <f t="shared" si="3"/>
        <v>8.77</v>
      </c>
      <c r="X9" s="4">
        <f t="shared" si="4"/>
        <v>37.629999999999995</v>
      </c>
      <c r="Y9" s="5"/>
      <c r="Z9">
        <f>X14</f>
        <v>112.61</v>
      </c>
      <c r="AA9" t="str">
        <f>D7</f>
        <v>TJ Stadion Ústí nad Labem z.s.</v>
      </c>
      <c r="AB9">
        <v>3</v>
      </c>
    </row>
    <row r="10" spans="1:30" x14ac:dyDescent="0.3">
      <c r="B10">
        <v>231445</v>
      </c>
      <c r="C10">
        <v>4415</v>
      </c>
      <c r="D10" t="s">
        <v>74</v>
      </c>
      <c r="E10">
        <v>2012</v>
      </c>
      <c r="F10" t="s">
        <v>34</v>
      </c>
      <c r="G10" t="s">
        <v>72</v>
      </c>
      <c r="H10">
        <v>1.6</v>
      </c>
      <c r="I10" s="4">
        <v>8.34</v>
      </c>
      <c r="J10" s="4">
        <v>0</v>
      </c>
      <c r="K10" s="5">
        <f t="shared" si="0"/>
        <v>9.94</v>
      </c>
      <c r="L10" s="4">
        <v>2</v>
      </c>
      <c r="M10" s="4">
        <v>7.2</v>
      </c>
      <c r="N10" s="4">
        <v>0</v>
      </c>
      <c r="O10" s="5">
        <f t="shared" si="1"/>
        <v>9.1999999999999993</v>
      </c>
      <c r="P10" s="4">
        <v>2.7</v>
      </c>
      <c r="Q10" s="4">
        <v>7.05</v>
      </c>
      <c r="R10" s="4">
        <v>0</v>
      </c>
      <c r="S10" s="5">
        <f t="shared" si="2"/>
        <v>9.75</v>
      </c>
      <c r="T10" s="4">
        <v>1.8</v>
      </c>
      <c r="U10" s="4">
        <v>5.0999999999999996</v>
      </c>
      <c r="V10" s="4">
        <v>0</v>
      </c>
      <c r="W10" s="5">
        <f t="shared" si="3"/>
        <v>6.8999999999999995</v>
      </c>
      <c r="X10" s="4">
        <f t="shared" si="4"/>
        <v>35.79</v>
      </c>
      <c r="Y10" s="5"/>
      <c r="Z10">
        <f>X14</f>
        <v>112.61</v>
      </c>
      <c r="AA10" t="str">
        <f>D7</f>
        <v>TJ Stadion Ústí nad Labem z.s.</v>
      </c>
      <c r="AB10">
        <v>4</v>
      </c>
    </row>
    <row r="11" spans="1:30" x14ac:dyDescent="0.3">
      <c r="B11">
        <v>0</v>
      </c>
      <c r="C11">
        <v>0</v>
      </c>
      <c r="H11">
        <v>0</v>
      </c>
      <c r="I11" s="4">
        <v>0</v>
      </c>
      <c r="J11" s="4">
        <v>0</v>
      </c>
      <c r="K11" s="5">
        <f t="shared" si="0"/>
        <v>0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0</v>
      </c>
      <c r="U11" s="4">
        <v>0</v>
      </c>
      <c r="V11" s="4">
        <v>0</v>
      </c>
      <c r="W11" s="5">
        <f t="shared" si="3"/>
        <v>0</v>
      </c>
      <c r="X11" s="4">
        <f t="shared" si="4"/>
        <v>0</v>
      </c>
      <c r="Y11" s="5"/>
      <c r="Z11">
        <f>X14</f>
        <v>112.61</v>
      </c>
      <c r="AA11" t="str">
        <f>D7</f>
        <v>TJ Stadion Ústí nad Labem z.s.</v>
      </c>
      <c r="AB11">
        <v>5</v>
      </c>
    </row>
    <row r="12" spans="1:30" x14ac:dyDescent="0.3">
      <c r="B12">
        <v>0</v>
      </c>
      <c r="C12">
        <v>0</v>
      </c>
      <c r="H12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4">
        <f t="shared" si="4"/>
        <v>0</v>
      </c>
      <c r="Y12" s="5"/>
      <c r="Z12">
        <f>X14</f>
        <v>112.61</v>
      </c>
      <c r="AA12" t="str">
        <f>D7</f>
        <v>TJ Stadion Ústí nad Labem z.s.</v>
      </c>
      <c r="AB12">
        <v>6</v>
      </c>
    </row>
    <row r="13" spans="1:30" x14ac:dyDescent="0.3">
      <c r="B13">
        <v>0</v>
      </c>
      <c r="C13">
        <v>0</v>
      </c>
      <c r="H13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4">
        <f t="shared" si="4"/>
        <v>0</v>
      </c>
      <c r="Y13" s="5"/>
      <c r="Z13">
        <f>X14</f>
        <v>112.61</v>
      </c>
      <c r="AA13" t="str">
        <f>D7</f>
        <v>TJ Stadion Ústí nad Labem z.s.</v>
      </c>
      <c r="AB13">
        <v>7</v>
      </c>
    </row>
    <row r="14" spans="1:30" x14ac:dyDescent="0.3">
      <c r="A14" s="5"/>
      <c r="B14" s="5"/>
      <c r="C14" s="5"/>
      <c r="D14" s="5" t="s">
        <v>36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30.65</v>
      </c>
      <c r="L14" s="5"/>
      <c r="M14" s="5"/>
      <c r="N14" s="5">
        <v>0</v>
      </c>
      <c r="O14" s="5">
        <f>LARGE(O8:O13,3)+LARGE(O8:O13,2)+LARGE(O8:O13,1)-N14</f>
        <v>27.17</v>
      </c>
      <c r="P14" s="5"/>
      <c r="Q14" s="5"/>
      <c r="R14" s="5">
        <v>0</v>
      </c>
      <c r="S14" s="5">
        <f>LARGE(S8:S13,3)+LARGE(S8:S13,2)+LARGE(S8:S13,1)-R14</f>
        <v>29.79</v>
      </c>
      <c r="T14" s="5"/>
      <c r="U14" s="5"/>
      <c r="V14" s="5">
        <v>0</v>
      </c>
      <c r="W14" s="5">
        <f>LARGE(W8:W13,3)+LARGE(W8:W13,2)+LARGE(W8:W13,1)-V14</f>
        <v>25</v>
      </c>
      <c r="X14" s="5">
        <f t="shared" si="4"/>
        <v>112.61</v>
      </c>
      <c r="Y14" s="5"/>
      <c r="Z14">
        <f>X14</f>
        <v>112.61</v>
      </c>
      <c r="AA14" t="str">
        <f>D7</f>
        <v>TJ Stadion Ústí nad Labem z.s.</v>
      </c>
      <c r="AB14">
        <v>8</v>
      </c>
    </row>
    <row r="18" spans="4:4" x14ac:dyDescent="0.3">
      <c r="D18" t="s">
        <v>114</v>
      </c>
    </row>
    <row r="19" spans="4:4" x14ac:dyDescent="0.3">
      <c r="D19" t="s">
        <v>115</v>
      </c>
    </row>
    <row r="20" spans="4:4" x14ac:dyDescent="0.3">
      <c r="D20" t="s">
        <v>116</v>
      </c>
    </row>
    <row r="21" spans="4:4" x14ac:dyDescent="0.3">
      <c r="D21" t="s">
        <v>117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38"/>
  <sheetViews>
    <sheetView workbookViewId="0">
      <selection activeCell="Q36" sqref="Q36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30" ht="18" x14ac:dyDescent="0.35">
      <c r="D1" t="s">
        <v>0</v>
      </c>
      <c r="E1" s="1"/>
    </row>
    <row r="2" spans="1:30" ht="18" x14ac:dyDescent="0.35">
      <c r="D2" t="s">
        <v>1</v>
      </c>
      <c r="E2" s="1"/>
    </row>
    <row r="3" spans="1:30" ht="18" x14ac:dyDescent="0.35">
      <c r="E3" s="1"/>
    </row>
    <row r="6" spans="1:30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2</v>
      </c>
      <c r="AA6" s="2" t="s">
        <v>19</v>
      </c>
      <c r="AB6" s="2" t="s">
        <v>20</v>
      </c>
      <c r="AC6" s="2" t="s">
        <v>21</v>
      </c>
      <c r="AD6" s="2"/>
    </row>
    <row r="7" spans="1:30" x14ac:dyDescent="0.3">
      <c r="A7" s="7" t="s">
        <v>111</v>
      </c>
      <c r="B7" s="3">
        <v>5253</v>
      </c>
      <c r="C7" s="3">
        <v>4322</v>
      </c>
      <c r="D7" s="3" t="s">
        <v>75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f>X14</f>
        <v>123.82</v>
      </c>
      <c r="AA7" t="str">
        <f>D7</f>
        <v>Klub sportovní gymnastiky Litvínov, z.s. B</v>
      </c>
      <c r="AB7">
        <v>1</v>
      </c>
    </row>
    <row r="8" spans="1:30" x14ac:dyDescent="0.3">
      <c r="A8" s="6"/>
      <c r="B8">
        <v>414677</v>
      </c>
      <c r="C8">
        <v>4322</v>
      </c>
      <c r="D8" t="s">
        <v>76</v>
      </c>
      <c r="E8">
        <v>2014</v>
      </c>
      <c r="F8" t="s">
        <v>24</v>
      </c>
      <c r="G8" t="s">
        <v>77</v>
      </c>
      <c r="H8">
        <v>3</v>
      </c>
      <c r="I8" s="4">
        <v>8.74</v>
      </c>
      <c r="J8" s="4">
        <v>0</v>
      </c>
      <c r="K8" s="5">
        <f t="shared" ref="K8:K13" si="0">H8+I8-J8</f>
        <v>11.74</v>
      </c>
      <c r="L8" s="4">
        <v>1.3</v>
      </c>
      <c r="M8" s="4">
        <v>9.1</v>
      </c>
      <c r="N8" s="4">
        <v>0</v>
      </c>
      <c r="O8" s="5">
        <f t="shared" ref="O8:O13" si="1">L8+M8-N8</f>
        <v>10.4</v>
      </c>
      <c r="P8" s="4">
        <v>3</v>
      </c>
      <c r="Q8" s="4">
        <v>8.35</v>
      </c>
      <c r="R8" s="4">
        <v>0</v>
      </c>
      <c r="S8" s="5">
        <f t="shared" ref="S8:S13" si="2">P8+Q8-R8</f>
        <v>11.35</v>
      </c>
      <c r="T8" s="4">
        <v>3</v>
      </c>
      <c r="U8" s="4">
        <v>7.33</v>
      </c>
      <c r="V8" s="4">
        <v>0</v>
      </c>
      <c r="W8" s="5">
        <f t="shared" ref="W8:W13" si="3">T8+U8-V8</f>
        <v>10.33</v>
      </c>
      <c r="X8" s="4">
        <f t="shared" ref="X8:X14" si="4">K8+O8+S8+W8</f>
        <v>43.82</v>
      </c>
      <c r="Y8" s="5"/>
      <c r="Z8">
        <f>X14</f>
        <v>123.82</v>
      </c>
      <c r="AA8" t="str">
        <f>D7</f>
        <v>Klub sportovní gymnastiky Litvínov, z.s. B</v>
      </c>
      <c r="AB8">
        <v>2</v>
      </c>
    </row>
    <row r="9" spans="1:30" x14ac:dyDescent="0.3">
      <c r="A9" s="6"/>
      <c r="B9">
        <v>850390</v>
      </c>
      <c r="C9">
        <v>4322</v>
      </c>
      <c r="D9" t="s">
        <v>78</v>
      </c>
      <c r="E9">
        <v>2013</v>
      </c>
      <c r="F9" t="s">
        <v>24</v>
      </c>
      <c r="G9" t="s">
        <v>79</v>
      </c>
      <c r="H9">
        <v>3</v>
      </c>
      <c r="I9" s="4">
        <v>8.84</v>
      </c>
      <c r="J9" s="4">
        <v>0</v>
      </c>
      <c r="K9" s="5">
        <f t="shared" si="0"/>
        <v>11.84</v>
      </c>
      <c r="L9" s="4">
        <v>0.8</v>
      </c>
      <c r="M9" s="4">
        <v>8.27</v>
      </c>
      <c r="N9" s="4">
        <v>0</v>
      </c>
      <c r="O9" s="5">
        <f t="shared" si="1"/>
        <v>9.07</v>
      </c>
      <c r="P9" s="4">
        <v>3</v>
      </c>
      <c r="Q9" s="4">
        <v>7.15</v>
      </c>
      <c r="R9" s="4">
        <v>0</v>
      </c>
      <c r="S9" s="5">
        <f t="shared" si="2"/>
        <v>10.15</v>
      </c>
      <c r="T9" s="4">
        <v>2.9</v>
      </c>
      <c r="U9" s="4">
        <v>7.57</v>
      </c>
      <c r="V9" s="4">
        <v>0</v>
      </c>
      <c r="W9" s="5">
        <f t="shared" si="3"/>
        <v>10.47</v>
      </c>
      <c r="X9" s="4">
        <f t="shared" si="4"/>
        <v>41.53</v>
      </c>
      <c r="Y9" s="5"/>
      <c r="Z9">
        <f>X14</f>
        <v>123.82</v>
      </c>
      <c r="AA9" t="str">
        <f>D7</f>
        <v>Klub sportovní gymnastiky Litvínov, z.s. B</v>
      </c>
      <c r="AB9">
        <v>3</v>
      </c>
    </row>
    <row r="10" spans="1:30" x14ac:dyDescent="0.3">
      <c r="A10" s="6"/>
      <c r="B10">
        <v>965724</v>
      </c>
      <c r="C10">
        <v>4322</v>
      </c>
      <c r="D10" t="s">
        <v>80</v>
      </c>
      <c r="E10">
        <v>2015</v>
      </c>
      <c r="F10" t="s">
        <v>24</v>
      </c>
      <c r="G10" t="s">
        <v>77</v>
      </c>
      <c r="H10">
        <v>3</v>
      </c>
      <c r="I10" s="4">
        <v>8.4700000000000006</v>
      </c>
      <c r="J10" s="4">
        <v>0</v>
      </c>
      <c r="K10" s="5">
        <f t="shared" si="0"/>
        <v>11.47</v>
      </c>
      <c r="L10" s="4">
        <v>0.8</v>
      </c>
      <c r="M10" s="4">
        <v>7.7</v>
      </c>
      <c r="N10" s="4">
        <v>0</v>
      </c>
      <c r="O10" s="5">
        <f t="shared" si="1"/>
        <v>8.5</v>
      </c>
      <c r="P10" s="4">
        <v>2.8</v>
      </c>
      <c r="Q10" s="4">
        <v>6.4</v>
      </c>
      <c r="R10" s="4">
        <v>0</v>
      </c>
      <c r="S10" s="5">
        <f t="shared" si="2"/>
        <v>9.1999999999999993</v>
      </c>
      <c r="T10" s="4">
        <v>2.7</v>
      </c>
      <c r="U10" s="4">
        <v>7.1</v>
      </c>
      <c r="V10" s="4">
        <v>0.5</v>
      </c>
      <c r="W10" s="5">
        <f t="shared" si="3"/>
        <v>9.3000000000000007</v>
      </c>
      <c r="X10" s="4">
        <f t="shared" si="4"/>
        <v>38.47</v>
      </c>
      <c r="Y10" s="5"/>
      <c r="Z10">
        <f>X14</f>
        <v>123.82</v>
      </c>
      <c r="AA10" t="str">
        <f>D7</f>
        <v>Klub sportovní gymnastiky Litvínov, z.s. B</v>
      </c>
      <c r="AB10">
        <v>4</v>
      </c>
    </row>
    <row r="11" spans="1:30" x14ac:dyDescent="0.3">
      <c r="A11" s="6"/>
      <c r="B11">
        <v>0</v>
      </c>
      <c r="C11">
        <v>0</v>
      </c>
      <c r="H11">
        <v>0</v>
      </c>
      <c r="I11" s="4">
        <v>0</v>
      </c>
      <c r="J11" s="4">
        <v>0</v>
      </c>
      <c r="K11" s="5">
        <f t="shared" si="0"/>
        <v>0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0</v>
      </c>
      <c r="U11" s="4">
        <v>0</v>
      </c>
      <c r="V11" s="4">
        <v>0</v>
      </c>
      <c r="W11" s="5">
        <f t="shared" si="3"/>
        <v>0</v>
      </c>
      <c r="X11" s="4">
        <f t="shared" si="4"/>
        <v>0</v>
      </c>
      <c r="Y11" s="5"/>
      <c r="Z11">
        <f>X14</f>
        <v>123.82</v>
      </c>
      <c r="AA11" t="str">
        <f>D7</f>
        <v>Klub sportovní gymnastiky Litvínov, z.s. B</v>
      </c>
      <c r="AB11">
        <v>5</v>
      </c>
    </row>
    <row r="12" spans="1:30" x14ac:dyDescent="0.3">
      <c r="A12" s="6"/>
      <c r="B12">
        <v>0</v>
      </c>
      <c r="C12">
        <v>0</v>
      </c>
      <c r="H12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4">
        <f t="shared" si="4"/>
        <v>0</v>
      </c>
      <c r="Y12" s="5"/>
      <c r="Z12">
        <f>X14</f>
        <v>123.82</v>
      </c>
      <c r="AA12" t="str">
        <f>D7</f>
        <v>Klub sportovní gymnastiky Litvínov, z.s. B</v>
      </c>
      <c r="AB12">
        <v>6</v>
      </c>
    </row>
    <row r="13" spans="1:30" x14ac:dyDescent="0.3">
      <c r="A13" s="6"/>
      <c r="B13">
        <v>0</v>
      </c>
      <c r="C13">
        <v>0</v>
      </c>
      <c r="H13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4">
        <f t="shared" si="4"/>
        <v>0</v>
      </c>
      <c r="Y13" s="5"/>
      <c r="Z13">
        <f>X14</f>
        <v>123.82</v>
      </c>
      <c r="AA13" t="str">
        <f>D7</f>
        <v>Klub sportovní gymnastiky Litvínov, z.s. B</v>
      </c>
      <c r="AB13">
        <v>7</v>
      </c>
    </row>
    <row r="14" spans="1:30" x14ac:dyDescent="0.3">
      <c r="A14" s="8"/>
      <c r="B14" s="5"/>
      <c r="C14" s="5"/>
      <c r="D14" s="5" t="s">
        <v>36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35.049999999999997</v>
      </c>
      <c r="L14" s="5"/>
      <c r="M14" s="5"/>
      <c r="N14" s="5">
        <v>0</v>
      </c>
      <c r="O14" s="5">
        <f>LARGE(O8:O13,3)+LARGE(O8:O13,2)+LARGE(O8:O13,1)-N14</f>
        <v>27.97</v>
      </c>
      <c r="P14" s="5"/>
      <c r="Q14" s="5"/>
      <c r="R14" s="5">
        <v>0</v>
      </c>
      <c r="S14" s="5">
        <f>LARGE(S8:S13,3)+LARGE(S8:S13,2)+LARGE(S8:S13,1)-R14</f>
        <v>30.700000000000003</v>
      </c>
      <c r="T14" s="5"/>
      <c r="U14" s="5"/>
      <c r="V14" s="5">
        <v>0</v>
      </c>
      <c r="W14" s="5">
        <f>LARGE(W8:W13,3)+LARGE(W8:W13,2)+LARGE(W8:W13,1)-V14</f>
        <v>30.1</v>
      </c>
      <c r="X14" s="5">
        <f t="shared" si="4"/>
        <v>123.82</v>
      </c>
      <c r="Y14" s="5"/>
      <c r="Z14">
        <f>X14</f>
        <v>123.82</v>
      </c>
      <c r="AA14" t="str">
        <f>D7</f>
        <v>Klub sportovní gymnastiky Litvínov, z.s. B</v>
      </c>
      <c r="AB14">
        <v>8</v>
      </c>
    </row>
    <row r="15" spans="1:30" x14ac:dyDescent="0.3">
      <c r="A15" s="7" t="s">
        <v>108</v>
      </c>
      <c r="B15" s="3">
        <v>5409</v>
      </c>
      <c r="C15" s="3">
        <v>3064</v>
      </c>
      <c r="D15" s="3" t="s">
        <v>44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>
        <f>X22</f>
        <v>126.06</v>
      </c>
      <c r="AA15" t="str">
        <f>D15</f>
        <v>KSG Most, z.s.</v>
      </c>
      <c r="AB15">
        <v>1</v>
      </c>
    </row>
    <row r="16" spans="1:30" x14ac:dyDescent="0.3">
      <c r="A16" s="6"/>
      <c r="B16">
        <v>744482</v>
      </c>
      <c r="C16">
        <v>7789</v>
      </c>
      <c r="D16" t="s">
        <v>81</v>
      </c>
      <c r="E16">
        <v>2015</v>
      </c>
      <c r="F16" t="s">
        <v>46</v>
      </c>
      <c r="G16" t="s">
        <v>82</v>
      </c>
      <c r="H16">
        <v>3</v>
      </c>
      <c r="I16" s="4">
        <v>7.3</v>
      </c>
      <c r="J16" s="4">
        <v>0</v>
      </c>
      <c r="K16" s="5">
        <f t="shared" ref="K16:K21" si="5">H16+I16-J16</f>
        <v>10.3</v>
      </c>
      <c r="L16" s="4">
        <v>0.8</v>
      </c>
      <c r="M16" s="4">
        <v>7.63</v>
      </c>
      <c r="N16" s="4">
        <v>0</v>
      </c>
      <c r="O16" s="5">
        <f t="shared" ref="O16:O21" si="6">L16+M16-N16</f>
        <v>8.43</v>
      </c>
      <c r="P16" s="4">
        <v>2.1</v>
      </c>
      <c r="Q16" s="4">
        <v>8.0500000000000007</v>
      </c>
      <c r="R16" s="4">
        <v>0</v>
      </c>
      <c r="S16" s="5">
        <f t="shared" ref="S16:S21" si="7">P16+Q16-R16</f>
        <v>10.15</v>
      </c>
      <c r="T16" s="4">
        <v>2.7</v>
      </c>
      <c r="U16" s="4">
        <v>8.3000000000000007</v>
      </c>
      <c r="V16" s="4">
        <v>0</v>
      </c>
      <c r="W16" s="5">
        <f t="shared" ref="W16:W21" si="8">T16+U16-V16</f>
        <v>11</v>
      </c>
      <c r="X16" s="4">
        <f t="shared" ref="X16:X22" si="9">K16+O16+S16+W16</f>
        <v>39.880000000000003</v>
      </c>
      <c r="Y16" s="5" t="s">
        <v>83</v>
      </c>
      <c r="Z16">
        <f>X22</f>
        <v>126.06</v>
      </c>
      <c r="AA16" t="str">
        <f>D15</f>
        <v>KSG Most, z.s.</v>
      </c>
      <c r="AB16">
        <v>2</v>
      </c>
    </row>
    <row r="17" spans="1:29" x14ac:dyDescent="0.3">
      <c r="A17" s="6"/>
      <c r="B17">
        <v>403958</v>
      </c>
      <c r="C17">
        <v>7789</v>
      </c>
      <c r="D17" t="s">
        <v>84</v>
      </c>
      <c r="E17">
        <v>2013</v>
      </c>
      <c r="F17" t="s">
        <v>46</v>
      </c>
      <c r="G17" t="s">
        <v>82</v>
      </c>
      <c r="H17">
        <v>3</v>
      </c>
      <c r="I17" s="4">
        <v>9.1</v>
      </c>
      <c r="J17" s="4">
        <v>0</v>
      </c>
      <c r="K17" s="5">
        <f t="shared" si="5"/>
        <v>12.1</v>
      </c>
      <c r="L17" s="4">
        <v>0.8</v>
      </c>
      <c r="M17" s="4">
        <v>7.87</v>
      </c>
      <c r="N17" s="4">
        <v>0</v>
      </c>
      <c r="O17" s="5">
        <f t="shared" si="6"/>
        <v>8.67</v>
      </c>
      <c r="P17" s="4">
        <v>2.6</v>
      </c>
      <c r="Q17" s="4">
        <v>7.2</v>
      </c>
      <c r="R17" s="4">
        <v>0</v>
      </c>
      <c r="S17" s="5">
        <f t="shared" si="7"/>
        <v>9.8000000000000007</v>
      </c>
      <c r="T17" s="4">
        <v>2.7</v>
      </c>
      <c r="U17" s="4">
        <v>8.4700000000000006</v>
      </c>
      <c r="V17" s="4">
        <v>0</v>
      </c>
      <c r="W17" s="5">
        <f t="shared" si="8"/>
        <v>11.170000000000002</v>
      </c>
      <c r="X17" s="4">
        <f t="shared" si="9"/>
        <v>41.74</v>
      </c>
      <c r="Y17" s="5"/>
      <c r="Z17">
        <f>X22</f>
        <v>126.06</v>
      </c>
      <c r="AA17" t="str">
        <f>D15</f>
        <v>KSG Most, z.s.</v>
      </c>
      <c r="AB17">
        <v>3</v>
      </c>
    </row>
    <row r="18" spans="1:29" x14ac:dyDescent="0.3">
      <c r="A18" s="6"/>
      <c r="B18">
        <v>211435</v>
      </c>
      <c r="C18">
        <v>7789</v>
      </c>
      <c r="D18" t="s">
        <v>85</v>
      </c>
      <c r="E18">
        <v>2015</v>
      </c>
      <c r="F18" t="s">
        <v>46</v>
      </c>
      <c r="G18" t="s">
        <v>82</v>
      </c>
      <c r="H18">
        <v>3</v>
      </c>
      <c r="I18" s="4">
        <v>8.07</v>
      </c>
      <c r="J18" s="4">
        <v>0</v>
      </c>
      <c r="K18" s="5">
        <f t="shared" si="5"/>
        <v>11.07</v>
      </c>
      <c r="L18" s="4">
        <v>0.8</v>
      </c>
      <c r="M18" s="4">
        <v>7.07</v>
      </c>
      <c r="N18" s="4">
        <v>0</v>
      </c>
      <c r="O18" s="5">
        <f t="shared" si="6"/>
        <v>7.87</v>
      </c>
      <c r="P18" s="4">
        <v>2.1</v>
      </c>
      <c r="Q18" s="4">
        <v>8.1</v>
      </c>
      <c r="R18" s="4">
        <v>0</v>
      </c>
      <c r="S18" s="5">
        <f t="shared" si="7"/>
        <v>10.199999999999999</v>
      </c>
      <c r="T18" s="4">
        <v>2.8</v>
      </c>
      <c r="U18" s="4">
        <v>8.27</v>
      </c>
      <c r="V18" s="4">
        <v>0</v>
      </c>
      <c r="W18" s="5">
        <f t="shared" si="8"/>
        <v>11.07</v>
      </c>
      <c r="X18" s="4">
        <f t="shared" si="9"/>
        <v>40.21</v>
      </c>
      <c r="Y18" s="5"/>
      <c r="Z18">
        <f>X22</f>
        <v>126.06</v>
      </c>
      <c r="AA18" t="str">
        <f>D15</f>
        <v>KSG Most, z.s.</v>
      </c>
      <c r="AB18">
        <v>4</v>
      </c>
    </row>
    <row r="19" spans="1:29" x14ac:dyDescent="0.3">
      <c r="A19" s="6"/>
      <c r="B19">
        <v>980521</v>
      </c>
      <c r="C19">
        <v>3064</v>
      </c>
      <c r="D19" t="s">
        <v>86</v>
      </c>
      <c r="E19">
        <v>2013</v>
      </c>
      <c r="F19" t="s">
        <v>49</v>
      </c>
      <c r="G19" t="s">
        <v>87</v>
      </c>
      <c r="H19">
        <v>3</v>
      </c>
      <c r="I19" s="4">
        <v>9.5</v>
      </c>
      <c r="J19" s="4">
        <v>0</v>
      </c>
      <c r="K19" s="5">
        <f t="shared" si="5"/>
        <v>12.5</v>
      </c>
      <c r="L19" s="4">
        <v>0.8</v>
      </c>
      <c r="M19" s="4">
        <v>7.83</v>
      </c>
      <c r="N19" s="4">
        <v>0</v>
      </c>
      <c r="O19" s="5">
        <f t="shared" si="6"/>
        <v>8.6300000000000008</v>
      </c>
      <c r="P19" s="4">
        <v>2.9</v>
      </c>
      <c r="Q19" s="4">
        <v>7.8</v>
      </c>
      <c r="R19" s="4">
        <v>0</v>
      </c>
      <c r="S19" s="5">
        <f t="shared" si="7"/>
        <v>10.7</v>
      </c>
      <c r="T19" s="4">
        <v>2.8</v>
      </c>
      <c r="U19" s="4">
        <v>8.67</v>
      </c>
      <c r="V19" s="4">
        <v>0</v>
      </c>
      <c r="W19" s="5">
        <f t="shared" si="8"/>
        <v>11.469999999999999</v>
      </c>
      <c r="X19" s="4">
        <f t="shared" si="9"/>
        <v>43.3</v>
      </c>
      <c r="Y19" s="5"/>
      <c r="Z19">
        <f>X22</f>
        <v>126.06</v>
      </c>
      <c r="AA19" t="str">
        <f>D15</f>
        <v>KSG Most, z.s.</v>
      </c>
      <c r="AB19">
        <v>5</v>
      </c>
    </row>
    <row r="20" spans="1:29" x14ac:dyDescent="0.3">
      <c r="A20" s="6"/>
      <c r="B20">
        <v>774881</v>
      </c>
      <c r="C20">
        <v>3064</v>
      </c>
      <c r="D20" t="s">
        <v>88</v>
      </c>
      <c r="E20">
        <v>2014</v>
      </c>
      <c r="F20" t="s">
        <v>49</v>
      </c>
      <c r="G20" t="s">
        <v>50</v>
      </c>
      <c r="H20">
        <v>3</v>
      </c>
      <c r="I20" s="4">
        <v>7.1</v>
      </c>
      <c r="J20" s="4">
        <v>0</v>
      </c>
      <c r="K20" s="5">
        <f t="shared" si="5"/>
        <v>10.1</v>
      </c>
      <c r="L20" s="4">
        <v>0.8</v>
      </c>
      <c r="M20" s="4">
        <v>8.17</v>
      </c>
      <c r="N20" s="4">
        <v>0</v>
      </c>
      <c r="O20" s="5">
        <f t="shared" si="6"/>
        <v>8.9700000000000006</v>
      </c>
      <c r="P20" s="4">
        <v>3</v>
      </c>
      <c r="Q20" s="4">
        <v>7.65</v>
      </c>
      <c r="R20" s="4">
        <v>0</v>
      </c>
      <c r="S20" s="5">
        <f t="shared" si="7"/>
        <v>10.65</v>
      </c>
      <c r="T20" s="4">
        <v>2.7</v>
      </c>
      <c r="U20" s="4">
        <v>8.1999999999999993</v>
      </c>
      <c r="V20" s="4">
        <v>0</v>
      </c>
      <c r="W20" s="5">
        <f t="shared" si="8"/>
        <v>10.899999999999999</v>
      </c>
      <c r="X20" s="4">
        <f t="shared" si="9"/>
        <v>40.619999999999997</v>
      </c>
      <c r="Y20" s="5"/>
      <c r="Z20">
        <f>X22</f>
        <v>126.06</v>
      </c>
      <c r="AA20" t="str">
        <f>D15</f>
        <v>KSG Most, z.s.</v>
      </c>
      <c r="AB20">
        <v>6</v>
      </c>
    </row>
    <row r="21" spans="1:29" x14ac:dyDescent="0.3">
      <c r="A21" s="6"/>
      <c r="B21">
        <v>0</v>
      </c>
      <c r="C21">
        <v>0</v>
      </c>
      <c r="H21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4">
        <f t="shared" si="9"/>
        <v>0</v>
      </c>
      <c r="Y21" s="5"/>
      <c r="Z21">
        <f>X22</f>
        <v>126.06</v>
      </c>
      <c r="AA21" t="str">
        <f>D15</f>
        <v>KSG Most, z.s.</v>
      </c>
      <c r="AB21">
        <v>7</v>
      </c>
    </row>
    <row r="22" spans="1:29" x14ac:dyDescent="0.3">
      <c r="A22" s="8"/>
      <c r="B22" s="5"/>
      <c r="C22" s="5"/>
      <c r="D22" s="5" t="s">
        <v>36</v>
      </c>
      <c r="E22" s="5"/>
      <c r="F22" s="5"/>
      <c r="G22" s="5"/>
      <c r="H22" s="5"/>
      <c r="I22" s="5"/>
      <c r="J22" s="5">
        <v>0</v>
      </c>
      <c r="K22" s="5">
        <v>34.700000000000003</v>
      </c>
      <c r="L22" s="5"/>
      <c r="M22" s="5"/>
      <c r="N22" s="5">
        <v>0</v>
      </c>
      <c r="O22" s="5">
        <f>LARGE(O16:O21,3)+LARGE(O16:O21,2)+LARGE(O16:O21,1)-N22</f>
        <v>26.270000000000003</v>
      </c>
      <c r="P22" s="5"/>
      <c r="Q22" s="5"/>
      <c r="R22" s="5">
        <v>0</v>
      </c>
      <c r="S22" s="5">
        <f>LARGE(S16:S21,3)+LARGE(S16:S21,2)+LARGE(S16:S21,1)-R22</f>
        <v>31.55</v>
      </c>
      <c r="T22" s="5"/>
      <c r="U22" s="5"/>
      <c r="V22" s="5">
        <v>0</v>
      </c>
      <c r="W22" s="5">
        <v>33.54</v>
      </c>
      <c r="X22" s="5">
        <f t="shared" si="9"/>
        <v>126.06</v>
      </c>
      <c r="Y22" s="5"/>
      <c r="Z22">
        <f>X22</f>
        <v>126.06</v>
      </c>
      <c r="AA22" t="str">
        <f>D15</f>
        <v>KSG Most, z.s.</v>
      </c>
      <c r="AB22">
        <v>8</v>
      </c>
    </row>
    <row r="23" spans="1:29" x14ac:dyDescent="0.3">
      <c r="A23" s="7" t="s">
        <v>112</v>
      </c>
      <c r="B23" s="3">
        <v>5387</v>
      </c>
      <c r="C23" s="3">
        <v>4415</v>
      </c>
      <c r="D23" s="3" t="s">
        <v>65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>
        <f>X30</f>
        <v>121.39</v>
      </c>
      <c r="AA23" t="str">
        <f>D23</f>
        <v>TJ Stadion Ústí nad Labem z.s.</v>
      </c>
      <c r="AB23">
        <v>1</v>
      </c>
    </row>
    <row r="24" spans="1:29" x14ac:dyDescent="0.3">
      <c r="B24">
        <v>210078</v>
      </c>
      <c r="C24">
        <v>4322</v>
      </c>
      <c r="D24" t="s">
        <v>89</v>
      </c>
      <c r="E24">
        <v>2013</v>
      </c>
      <c r="F24" t="s">
        <v>24</v>
      </c>
      <c r="G24" t="s">
        <v>90</v>
      </c>
      <c r="H24">
        <v>3</v>
      </c>
      <c r="I24" s="4">
        <v>7.7</v>
      </c>
      <c r="J24" s="4">
        <v>0</v>
      </c>
      <c r="K24" s="5">
        <f t="shared" ref="K24:K29" si="10">H24+I24-J24</f>
        <v>10.7</v>
      </c>
      <c r="L24" s="4">
        <v>0.8</v>
      </c>
      <c r="M24" s="4">
        <v>7.7</v>
      </c>
      <c r="N24" s="4">
        <v>0</v>
      </c>
      <c r="O24" s="5">
        <f t="shared" ref="O24:O29" si="11">L24+M24-N24</f>
        <v>8.5</v>
      </c>
      <c r="P24" s="4">
        <v>2.7</v>
      </c>
      <c r="Q24" s="4">
        <v>8</v>
      </c>
      <c r="R24" s="4">
        <v>0.5</v>
      </c>
      <c r="S24" s="5">
        <f t="shared" ref="S24:S29" si="12">P24+Q24-R24</f>
        <v>10.199999999999999</v>
      </c>
      <c r="T24" s="4">
        <v>2.2000000000000002</v>
      </c>
      <c r="U24" s="4">
        <v>6.05</v>
      </c>
      <c r="V24" s="4">
        <v>0</v>
      </c>
      <c r="W24" s="5">
        <f t="shared" ref="W24:W29" si="13">T24+U24-V24</f>
        <v>8.25</v>
      </c>
      <c r="X24" s="4">
        <f t="shared" ref="X24:X30" si="14">K24+O24+S24+W24</f>
        <v>37.65</v>
      </c>
      <c r="Y24" s="5"/>
      <c r="Z24">
        <f>X30</f>
        <v>121.39</v>
      </c>
      <c r="AA24" t="str">
        <f>D23</f>
        <v>TJ Stadion Ústí nad Labem z.s.</v>
      </c>
      <c r="AB24">
        <v>2</v>
      </c>
      <c r="AC24" t="s">
        <v>91</v>
      </c>
    </row>
    <row r="25" spans="1:29" x14ac:dyDescent="0.3">
      <c r="B25">
        <v>346428</v>
      </c>
      <c r="C25">
        <v>4415</v>
      </c>
      <c r="D25" t="s">
        <v>92</v>
      </c>
      <c r="E25">
        <v>2014</v>
      </c>
      <c r="F25" t="s">
        <v>34</v>
      </c>
      <c r="G25" t="s">
        <v>90</v>
      </c>
      <c r="H25">
        <v>3</v>
      </c>
      <c r="I25" s="4">
        <v>8.1</v>
      </c>
      <c r="J25" s="4">
        <v>0</v>
      </c>
      <c r="K25" s="5">
        <f t="shared" si="10"/>
        <v>11.1</v>
      </c>
      <c r="L25" s="4">
        <v>1.3</v>
      </c>
      <c r="M25" s="4">
        <v>7.93</v>
      </c>
      <c r="N25" s="4">
        <v>0</v>
      </c>
      <c r="O25" s="5">
        <f t="shared" si="11"/>
        <v>9.23</v>
      </c>
      <c r="P25" s="4">
        <v>2.7</v>
      </c>
      <c r="Q25" s="4">
        <v>7.37</v>
      </c>
      <c r="R25" s="4">
        <v>0.5</v>
      </c>
      <c r="S25" s="5">
        <f t="shared" si="12"/>
        <v>9.57</v>
      </c>
      <c r="T25" s="4">
        <v>2.7</v>
      </c>
      <c r="U25" s="4">
        <v>7.25</v>
      </c>
      <c r="V25" s="4">
        <v>0</v>
      </c>
      <c r="W25" s="5">
        <f t="shared" si="13"/>
        <v>9.9499999999999993</v>
      </c>
      <c r="X25" s="4">
        <f t="shared" si="14"/>
        <v>39.849999999999994</v>
      </c>
      <c r="Y25" s="5"/>
      <c r="Z25">
        <f>X30</f>
        <v>121.39</v>
      </c>
      <c r="AA25" t="str">
        <f>D23</f>
        <v>TJ Stadion Ústí nad Labem z.s.</v>
      </c>
      <c r="AB25">
        <v>3</v>
      </c>
    </row>
    <row r="26" spans="1:29" x14ac:dyDescent="0.3">
      <c r="B26">
        <v>405540</v>
      </c>
      <c r="C26">
        <v>4415</v>
      </c>
      <c r="D26" t="s">
        <v>93</v>
      </c>
      <c r="E26">
        <v>2014</v>
      </c>
      <c r="F26" t="s">
        <v>34</v>
      </c>
      <c r="G26" t="s">
        <v>90</v>
      </c>
      <c r="H26">
        <v>3</v>
      </c>
      <c r="I26" s="4">
        <v>8.3000000000000007</v>
      </c>
      <c r="J26" s="4">
        <v>0</v>
      </c>
      <c r="K26" s="5">
        <f t="shared" si="10"/>
        <v>11.3</v>
      </c>
      <c r="L26" s="4">
        <v>1.3</v>
      </c>
      <c r="M26" s="4">
        <v>8.3699999999999992</v>
      </c>
      <c r="N26" s="4">
        <v>0</v>
      </c>
      <c r="O26" s="5">
        <f t="shared" si="11"/>
        <v>9.67</v>
      </c>
      <c r="P26" s="4">
        <v>2.7</v>
      </c>
      <c r="Q26" s="4">
        <v>7.97</v>
      </c>
      <c r="R26" s="4">
        <v>0.5</v>
      </c>
      <c r="S26" s="5">
        <f t="shared" si="12"/>
        <v>10.17</v>
      </c>
      <c r="T26" s="4">
        <v>2.1</v>
      </c>
      <c r="U26" s="4">
        <v>7.3</v>
      </c>
      <c r="V26" s="4">
        <v>0</v>
      </c>
      <c r="W26" s="5">
        <f t="shared" si="13"/>
        <v>9.4</v>
      </c>
      <c r="X26" s="4">
        <f t="shared" si="14"/>
        <v>40.54</v>
      </c>
      <c r="Y26" s="5"/>
      <c r="Z26">
        <f>X30</f>
        <v>121.39</v>
      </c>
      <c r="AA26" t="str">
        <f>D23</f>
        <v>TJ Stadion Ústí nad Labem z.s.</v>
      </c>
      <c r="AB26">
        <v>4</v>
      </c>
    </row>
    <row r="27" spans="1:29" x14ac:dyDescent="0.3">
      <c r="B27">
        <v>712373</v>
      </c>
      <c r="C27">
        <v>4415</v>
      </c>
      <c r="D27" t="s">
        <v>94</v>
      </c>
      <c r="E27">
        <v>2013</v>
      </c>
      <c r="F27" t="s">
        <v>34</v>
      </c>
      <c r="G27" t="s">
        <v>90</v>
      </c>
      <c r="H27">
        <v>3</v>
      </c>
      <c r="I27" s="4">
        <v>7.77</v>
      </c>
      <c r="J27" s="4">
        <v>0</v>
      </c>
      <c r="K27" s="5">
        <f t="shared" si="10"/>
        <v>10.77</v>
      </c>
      <c r="L27" s="4">
        <v>1.3</v>
      </c>
      <c r="M27" s="4">
        <v>8.23</v>
      </c>
      <c r="N27" s="4">
        <v>0</v>
      </c>
      <c r="O27" s="5">
        <f t="shared" si="11"/>
        <v>9.5300000000000011</v>
      </c>
      <c r="P27" s="4">
        <v>2.7</v>
      </c>
      <c r="Q27" s="4">
        <v>7.67</v>
      </c>
      <c r="R27" s="4">
        <v>0.5</v>
      </c>
      <c r="S27" s="5">
        <f t="shared" si="12"/>
        <v>9.870000000000001</v>
      </c>
      <c r="T27" s="4">
        <v>2.1</v>
      </c>
      <c r="U27" s="4">
        <v>7.3</v>
      </c>
      <c r="V27" s="4">
        <v>0</v>
      </c>
      <c r="W27" s="5">
        <f t="shared" si="13"/>
        <v>9.4</v>
      </c>
      <c r="X27" s="4">
        <f t="shared" si="14"/>
        <v>39.57</v>
      </c>
      <c r="Y27" s="5"/>
      <c r="Z27">
        <f>X30</f>
        <v>121.39</v>
      </c>
      <c r="AA27" t="str">
        <f>D23</f>
        <v>TJ Stadion Ústí nad Labem z.s.</v>
      </c>
      <c r="AB27">
        <v>5</v>
      </c>
    </row>
    <row r="28" spans="1:29" x14ac:dyDescent="0.3">
      <c r="B28">
        <v>912831</v>
      </c>
      <c r="C28">
        <v>4415</v>
      </c>
      <c r="D28" t="s">
        <v>95</v>
      </c>
      <c r="E28">
        <v>2013</v>
      </c>
      <c r="F28" t="s">
        <v>34</v>
      </c>
      <c r="G28" t="s">
        <v>90</v>
      </c>
      <c r="H28">
        <v>3</v>
      </c>
      <c r="I28" s="4">
        <v>8.17</v>
      </c>
      <c r="J28" s="4">
        <v>0</v>
      </c>
      <c r="K28" s="5">
        <f t="shared" si="10"/>
        <v>11.17</v>
      </c>
      <c r="L28" s="4">
        <v>1.3</v>
      </c>
      <c r="M28" s="4">
        <v>8.33</v>
      </c>
      <c r="N28" s="4">
        <v>0</v>
      </c>
      <c r="O28" s="5">
        <f t="shared" si="11"/>
        <v>9.6300000000000008</v>
      </c>
      <c r="P28" s="4">
        <v>2.1</v>
      </c>
      <c r="Q28" s="4">
        <v>7.54</v>
      </c>
      <c r="R28" s="4">
        <v>0.5</v>
      </c>
      <c r="S28" s="5">
        <f t="shared" si="12"/>
        <v>9.14</v>
      </c>
      <c r="T28" s="4">
        <v>2.8</v>
      </c>
      <c r="U28" s="4">
        <v>6.55</v>
      </c>
      <c r="V28" s="4">
        <v>0</v>
      </c>
      <c r="W28" s="5">
        <f t="shared" si="13"/>
        <v>9.35</v>
      </c>
      <c r="X28" s="4">
        <f t="shared" si="14"/>
        <v>39.29</v>
      </c>
      <c r="Y28" s="5"/>
      <c r="Z28">
        <f>X30</f>
        <v>121.39</v>
      </c>
      <c r="AA28" t="str">
        <f>D23</f>
        <v>TJ Stadion Ústí nad Labem z.s.</v>
      </c>
      <c r="AB28">
        <v>6</v>
      </c>
    </row>
    <row r="29" spans="1:29" x14ac:dyDescent="0.3">
      <c r="B29">
        <v>0</v>
      </c>
      <c r="C29">
        <v>0</v>
      </c>
      <c r="H29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4">
        <f t="shared" si="14"/>
        <v>0</v>
      </c>
      <c r="Y29" s="5"/>
      <c r="Z29">
        <f>X30</f>
        <v>121.39</v>
      </c>
      <c r="AA29" t="str">
        <f>D23</f>
        <v>TJ Stadion Ústí nad Labem z.s.</v>
      </c>
      <c r="AB29">
        <v>7</v>
      </c>
    </row>
    <row r="30" spans="1:29" x14ac:dyDescent="0.3">
      <c r="A30" s="5"/>
      <c r="B30" s="5"/>
      <c r="C30" s="5"/>
      <c r="D30" s="5" t="s">
        <v>36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33.57</v>
      </c>
      <c r="L30" s="5"/>
      <c r="M30" s="5"/>
      <c r="N30" s="5">
        <v>0</v>
      </c>
      <c r="O30" s="5">
        <f>LARGE(O24:O29,3)+LARGE(O24:O29,2)+LARGE(O24:O29,1)-N30</f>
        <v>28.830000000000005</v>
      </c>
      <c r="P30" s="5"/>
      <c r="Q30" s="5"/>
      <c r="R30" s="5">
        <v>0</v>
      </c>
      <c r="S30" s="5">
        <f>LARGE(S24:S29,3)+LARGE(S24:S29,2)+LARGE(S24:S29,1)-R30</f>
        <v>30.24</v>
      </c>
      <c r="T30" s="5"/>
      <c r="U30" s="5"/>
      <c r="V30" s="5">
        <v>0</v>
      </c>
      <c r="W30" s="5">
        <f>LARGE(W24:W29,3)+LARGE(W24:W29,2)+LARGE(W24:W29,1)-V30</f>
        <v>28.75</v>
      </c>
      <c r="X30" s="5">
        <f t="shared" si="14"/>
        <v>121.39</v>
      </c>
      <c r="Y30" s="5"/>
      <c r="Z30">
        <f>X30</f>
        <v>121.39</v>
      </c>
      <c r="AA30" t="str">
        <f>D23</f>
        <v>TJ Stadion Ústí nad Labem z.s.</v>
      </c>
      <c r="AB30">
        <v>8</v>
      </c>
    </row>
    <row r="35" spans="4:4" x14ac:dyDescent="0.3">
      <c r="D35" t="s">
        <v>114</v>
      </c>
    </row>
    <row r="36" spans="4:4" x14ac:dyDescent="0.3">
      <c r="D36" t="s">
        <v>115</v>
      </c>
    </row>
    <row r="37" spans="4:4" x14ac:dyDescent="0.3">
      <c r="D37" t="s">
        <v>116</v>
      </c>
    </row>
    <row r="38" spans="4:4" x14ac:dyDescent="0.3">
      <c r="D38" t="s">
        <v>117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9"/>
  <sheetViews>
    <sheetView workbookViewId="0">
      <selection activeCell="K23" sqref="K23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" x14ac:dyDescent="0.35">
      <c r="D1" t="s">
        <v>0</v>
      </c>
      <c r="E1" s="1"/>
    </row>
    <row r="2" spans="1:27" ht="18" x14ac:dyDescent="0.35">
      <c r="D2" t="s">
        <v>1</v>
      </c>
      <c r="E2" s="1"/>
    </row>
    <row r="3" spans="1:27" ht="18" x14ac:dyDescent="0.35">
      <c r="D3" t="s">
        <v>96</v>
      </c>
      <c r="E3" s="1"/>
    </row>
    <row r="6" spans="1:27" x14ac:dyDescent="0.3">
      <c r="A6" s="2" t="s">
        <v>3</v>
      </c>
      <c r="B6" s="2" t="s">
        <v>97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21</v>
      </c>
      <c r="AA6" s="2"/>
    </row>
    <row r="7" spans="1:27" x14ac:dyDescent="0.3">
      <c r="A7" s="6" t="s">
        <v>108</v>
      </c>
      <c r="B7">
        <v>492452</v>
      </c>
      <c r="C7">
        <v>7789</v>
      </c>
      <c r="D7" t="s">
        <v>98</v>
      </c>
      <c r="E7">
        <v>2015</v>
      </c>
      <c r="F7" t="s">
        <v>46</v>
      </c>
      <c r="G7" t="s">
        <v>82</v>
      </c>
      <c r="H7">
        <v>10</v>
      </c>
      <c r="I7" s="4">
        <v>8.1</v>
      </c>
      <c r="J7" s="4">
        <v>0</v>
      </c>
      <c r="K7" s="5">
        <f t="shared" ref="K7:K12" si="0">H7+I7-J7</f>
        <v>18.100000000000001</v>
      </c>
      <c r="L7" s="4">
        <v>10</v>
      </c>
      <c r="M7" s="4">
        <v>8.73</v>
      </c>
      <c r="N7" s="4">
        <v>0</v>
      </c>
      <c r="O7" s="5">
        <f t="shared" ref="O7:O12" si="1">L7+M7-N7</f>
        <v>18.73</v>
      </c>
      <c r="P7" s="4">
        <v>10</v>
      </c>
      <c r="Q7" s="4">
        <v>6.85</v>
      </c>
      <c r="R7" s="4">
        <v>0</v>
      </c>
      <c r="S7" s="5">
        <f t="shared" ref="S7:S12" si="2">P7+Q7-R7</f>
        <v>16.850000000000001</v>
      </c>
      <c r="T7" s="4">
        <v>10</v>
      </c>
      <c r="U7" s="4">
        <v>8.43</v>
      </c>
      <c r="V7" s="4">
        <v>0</v>
      </c>
      <c r="W7" s="5">
        <f t="shared" ref="W7:W12" si="3">T7+U7-V7</f>
        <v>18.43</v>
      </c>
      <c r="X7" s="4">
        <f t="shared" ref="X7:X12" si="4">K7+O7+S7+W7</f>
        <v>72.11</v>
      </c>
      <c r="Y7" s="5"/>
    </row>
    <row r="8" spans="1:27" x14ac:dyDescent="0.3">
      <c r="A8" s="6"/>
      <c r="B8">
        <v>979731</v>
      </c>
      <c r="C8">
        <v>4322</v>
      </c>
      <c r="D8" t="s">
        <v>99</v>
      </c>
      <c r="E8">
        <v>2015</v>
      </c>
      <c r="F8" t="s">
        <v>24</v>
      </c>
      <c r="G8" t="s">
        <v>77</v>
      </c>
      <c r="H8">
        <v>0</v>
      </c>
      <c r="I8" s="4">
        <v>0</v>
      </c>
      <c r="J8" s="4">
        <v>0</v>
      </c>
      <c r="K8" s="5">
        <f t="shared" si="0"/>
        <v>0</v>
      </c>
      <c r="L8" s="4">
        <v>0</v>
      </c>
      <c r="M8" s="4">
        <v>0</v>
      </c>
      <c r="N8" s="4">
        <v>0</v>
      </c>
      <c r="O8" s="5">
        <f t="shared" si="1"/>
        <v>0</v>
      </c>
      <c r="P8" s="4">
        <v>0</v>
      </c>
      <c r="Q8" s="4">
        <v>0</v>
      </c>
      <c r="R8" s="4">
        <v>0</v>
      </c>
      <c r="S8" s="5">
        <f t="shared" si="2"/>
        <v>0</v>
      </c>
      <c r="T8" s="4">
        <v>0</v>
      </c>
      <c r="U8" s="4">
        <v>0</v>
      </c>
      <c r="V8" s="4">
        <v>0</v>
      </c>
      <c r="W8" s="5">
        <f t="shared" si="3"/>
        <v>0</v>
      </c>
      <c r="X8" s="4">
        <f t="shared" si="4"/>
        <v>0</v>
      </c>
      <c r="Y8" s="5"/>
    </row>
    <row r="9" spans="1:27" x14ac:dyDescent="0.3">
      <c r="A9" s="6" t="s">
        <v>109</v>
      </c>
      <c r="B9">
        <v>341022</v>
      </c>
      <c r="C9">
        <v>4322</v>
      </c>
      <c r="D9" t="s">
        <v>100</v>
      </c>
      <c r="E9">
        <v>2015</v>
      </c>
      <c r="F9" t="s">
        <v>24</v>
      </c>
      <c r="G9" t="s">
        <v>77</v>
      </c>
      <c r="H9">
        <v>10</v>
      </c>
      <c r="I9" s="4">
        <v>6.67</v>
      </c>
      <c r="J9" s="4">
        <v>0</v>
      </c>
      <c r="K9" s="5">
        <f t="shared" si="0"/>
        <v>16.670000000000002</v>
      </c>
      <c r="L9" s="4">
        <v>7</v>
      </c>
      <c r="M9" s="4">
        <v>5.4</v>
      </c>
      <c r="N9" s="4">
        <v>0</v>
      </c>
      <c r="O9" s="5">
        <f t="shared" si="1"/>
        <v>12.4</v>
      </c>
      <c r="P9" s="4">
        <v>10</v>
      </c>
      <c r="Q9" s="4">
        <v>5.4</v>
      </c>
      <c r="R9" s="4">
        <v>0</v>
      </c>
      <c r="S9" s="5">
        <f t="shared" si="2"/>
        <v>15.4</v>
      </c>
      <c r="T9" s="4">
        <v>10</v>
      </c>
      <c r="U9" s="4">
        <v>5.4</v>
      </c>
      <c r="V9" s="4">
        <v>0</v>
      </c>
      <c r="W9" s="5">
        <f t="shared" si="3"/>
        <v>15.4</v>
      </c>
      <c r="X9" s="4">
        <f t="shared" si="4"/>
        <v>59.87</v>
      </c>
      <c r="Y9" s="5"/>
    </row>
    <row r="10" spans="1:27" x14ac:dyDescent="0.3">
      <c r="A10" s="6" t="s">
        <v>110</v>
      </c>
      <c r="B10">
        <v>787321</v>
      </c>
      <c r="C10">
        <v>4322</v>
      </c>
      <c r="D10" t="s">
        <v>101</v>
      </c>
      <c r="E10">
        <v>2015</v>
      </c>
      <c r="F10" t="s">
        <v>24</v>
      </c>
      <c r="G10" t="s">
        <v>77</v>
      </c>
      <c r="H10">
        <v>10</v>
      </c>
      <c r="I10" s="4">
        <v>7.7</v>
      </c>
      <c r="J10" s="4">
        <v>0</v>
      </c>
      <c r="K10" s="5">
        <f t="shared" si="0"/>
        <v>17.7</v>
      </c>
      <c r="L10" s="4">
        <v>8.5</v>
      </c>
      <c r="M10" s="4">
        <v>5.84</v>
      </c>
      <c r="N10" s="4">
        <v>0</v>
      </c>
      <c r="O10" s="5">
        <f t="shared" si="1"/>
        <v>14.34</v>
      </c>
      <c r="P10" s="4">
        <v>9</v>
      </c>
      <c r="Q10" s="4">
        <v>4.7</v>
      </c>
      <c r="R10" s="4">
        <v>0</v>
      </c>
      <c r="S10" s="5">
        <f t="shared" si="2"/>
        <v>13.7</v>
      </c>
      <c r="T10" s="4">
        <v>10</v>
      </c>
      <c r="U10" s="4">
        <v>5.37</v>
      </c>
      <c r="V10" s="4">
        <v>0</v>
      </c>
      <c r="W10" s="5">
        <f t="shared" si="3"/>
        <v>15.370000000000001</v>
      </c>
      <c r="X10" s="4">
        <f t="shared" si="4"/>
        <v>61.11</v>
      </c>
      <c r="Y10" s="5"/>
    </row>
    <row r="11" spans="1:27" x14ac:dyDescent="0.3">
      <c r="A11" s="6" t="s">
        <v>111</v>
      </c>
      <c r="B11">
        <v>823969</v>
      </c>
      <c r="C11">
        <v>4322</v>
      </c>
      <c r="D11" t="s">
        <v>102</v>
      </c>
      <c r="E11">
        <v>2015</v>
      </c>
      <c r="F11" t="s">
        <v>24</v>
      </c>
      <c r="G11" t="s">
        <v>77</v>
      </c>
      <c r="H11">
        <v>10</v>
      </c>
      <c r="I11" s="4">
        <v>7.07</v>
      </c>
      <c r="J11" s="4">
        <v>0</v>
      </c>
      <c r="K11" s="5">
        <f t="shared" si="0"/>
        <v>17.07</v>
      </c>
      <c r="L11" s="4">
        <v>10</v>
      </c>
      <c r="M11" s="4">
        <v>7.43</v>
      </c>
      <c r="N11" s="4">
        <v>0</v>
      </c>
      <c r="O11" s="5">
        <f t="shared" si="1"/>
        <v>17.43</v>
      </c>
      <c r="P11" s="4">
        <v>10</v>
      </c>
      <c r="Q11" s="4">
        <v>8.5</v>
      </c>
      <c r="R11" s="4">
        <v>0</v>
      </c>
      <c r="S11" s="5">
        <f t="shared" si="2"/>
        <v>18.5</v>
      </c>
      <c r="T11" s="4">
        <v>10</v>
      </c>
      <c r="U11" s="4">
        <v>6.83</v>
      </c>
      <c r="V11" s="4">
        <v>0</v>
      </c>
      <c r="W11" s="5">
        <f t="shared" si="3"/>
        <v>16.829999999999998</v>
      </c>
      <c r="X11" s="4">
        <f t="shared" si="4"/>
        <v>69.83</v>
      </c>
      <c r="Y11" s="5"/>
    </row>
    <row r="12" spans="1:27" x14ac:dyDescent="0.3">
      <c r="A12" s="6" t="s">
        <v>112</v>
      </c>
      <c r="B12">
        <v>251037</v>
      </c>
      <c r="C12">
        <v>4415</v>
      </c>
      <c r="D12" t="s">
        <v>103</v>
      </c>
      <c r="E12">
        <v>2015</v>
      </c>
      <c r="F12" t="s">
        <v>34</v>
      </c>
      <c r="G12" t="s">
        <v>90</v>
      </c>
      <c r="H12">
        <v>10</v>
      </c>
      <c r="I12" s="4">
        <v>7.07</v>
      </c>
      <c r="J12" s="4">
        <v>0</v>
      </c>
      <c r="K12" s="5">
        <f t="shared" si="0"/>
        <v>17.07</v>
      </c>
      <c r="L12" s="4">
        <v>10</v>
      </c>
      <c r="M12" s="4">
        <v>8.74</v>
      </c>
      <c r="N12" s="4">
        <v>0</v>
      </c>
      <c r="O12" s="5">
        <f t="shared" si="1"/>
        <v>18.740000000000002</v>
      </c>
      <c r="P12" s="4">
        <v>10</v>
      </c>
      <c r="Q12" s="4">
        <v>5.3</v>
      </c>
      <c r="R12" s="4">
        <v>0</v>
      </c>
      <c r="S12" s="5">
        <f t="shared" si="2"/>
        <v>15.3</v>
      </c>
      <c r="T12" s="4">
        <v>10</v>
      </c>
      <c r="U12" s="4">
        <v>7.3</v>
      </c>
      <c r="V12" s="4">
        <v>0</v>
      </c>
      <c r="W12" s="5">
        <f t="shared" si="3"/>
        <v>17.3</v>
      </c>
      <c r="X12" s="4">
        <f t="shared" si="4"/>
        <v>68.41</v>
      </c>
      <c r="Y12" s="5"/>
    </row>
    <row r="16" spans="1:27" x14ac:dyDescent="0.3">
      <c r="D16" t="s">
        <v>114</v>
      </c>
    </row>
    <row r="17" spans="4:4" x14ac:dyDescent="0.3">
      <c r="D17" t="s">
        <v>115</v>
      </c>
    </row>
    <row r="18" spans="4:4" x14ac:dyDescent="0.3">
      <c r="D18" t="s">
        <v>116</v>
      </c>
    </row>
    <row r="19" spans="4:4" x14ac:dyDescent="0.3">
      <c r="D19" t="s">
        <v>117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6"/>
  <sheetViews>
    <sheetView workbookViewId="0">
      <selection activeCell="A6" sqref="A6:D6"/>
    </sheetView>
  </sheetViews>
  <sheetFormatPr defaultRowHeight="14.4" x14ac:dyDescent="0.3"/>
  <cols>
    <col min="1" max="4" width="30" customWidth="1"/>
  </cols>
  <sheetData>
    <row r="1" spans="1:26" ht="18" x14ac:dyDescent="0.35">
      <c r="A1" s="1"/>
      <c r="Z1" t="s">
        <v>0</v>
      </c>
    </row>
    <row r="2" spans="1:26" ht="18" x14ac:dyDescent="0.35">
      <c r="A2" s="1"/>
      <c r="Z2" t="s">
        <v>1</v>
      </c>
    </row>
    <row r="3" spans="1:26" ht="18" x14ac:dyDescent="0.35">
      <c r="A3" s="1"/>
    </row>
    <row r="6" spans="1:26" x14ac:dyDescent="0.3">
      <c r="A6" s="2" t="s">
        <v>104</v>
      </c>
      <c r="B6" s="2" t="s">
        <v>105</v>
      </c>
      <c r="C6" s="2" t="s">
        <v>106</v>
      </c>
      <c r="D6" s="2"/>
      <c r="Z6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"/>
  <sheetViews>
    <sheetView workbookViewId="0">
      <selection activeCell="A6" sqref="A6"/>
    </sheetView>
  </sheetViews>
  <sheetFormatPr defaultRowHeight="14.4" x14ac:dyDescent="0.3"/>
  <cols>
    <col min="1" max="2" width="30" customWidth="1"/>
  </cols>
  <sheetData>
    <row r="1" spans="1:26" ht="18" x14ac:dyDescent="0.35">
      <c r="A1" s="1"/>
      <c r="Z1" t="s">
        <v>0</v>
      </c>
    </row>
    <row r="2" spans="1:26" ht="18" x14ac:dyDescent="0.35">
      <c r="A2" s="1"/>
      <c r="Z2" t="s">
        <v>1</v>
      </c>
    </row>
    <row r="3" spans="1:26" ht="18" x14ac:dyDescent="0.35">
      <c r="A3" s="1"/>
    </row>
    <row r="6" spans="1:26" x14ac:dyDescent="0.3">
      <c r="A6" s="2" t="s">
        <v>104</v>
      </c>
      <c r="B6" s="2"/>
      <c r="Z6" t="s">
        <v>105</v>
      </c>
    </row>
    <row r="7" spans="1:26" x14ac:dyDescent="0.3">
      <c r="A7" t="s">
        <v>107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6662_I. liga</vt:lpstr>
      <vt:lpstr>6663_II.liga</vt:lpstr>
      <vt:lpstr>6664_III.liga</vt:lpstr>
      <vt:lpstr>6665_IV. liga</vt:lpstr>
      <vt:lpstr>6666_V. liga</vt:lpstr>
      <vt:lpstr>6769_VS0 A</vt:lpstr>
      <vt:lpstr>rozhodci</vt:lpstr>
      <vt:lpstr>poznamky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Acer</cp:lastModifiedBy>
  <dcterms:created xsi:type="dcterms:W3CDTF">2022-11-17T13:47:29Z</dcterms:created>
  <dcterms:modified xsi:type="dcterms:W3CDTF">2022-11-17T14:56:23Z</dcterms:modified>
  <cp:category/>
</cp:coreProperties>
</file>