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585" windowWidth="24615" windowHeight="13740"/>
  </bookViews>
  <sheets>
    <sheet name="8192_Zacinajici zakyne A" sheetId="1" r:id="rId1"/>
    <sheet name="8193_Zacinajici zakyne B" sheetId="2" r:id="rId2"/>
    <sheet name="8194_V.liga" sheetId="3" r:id="rId3"/>
    <sheet name="8195_IV.liga" sheetId="4" r:id="rId4"/>
    <sheet name="8196_III.liga" sheetId="5" r:id="rId5"/>
    <sheet name="8197_II.liga" sheetId="6" r:id="rId6"/>
    <sheet name="8198_I.liga" sheetId="7" r:id="rId7"/>
    <sheet name="rozhodci" sheetId="8" r:id="rId8"/>
    <sheet name="poznamky" sheetId="9" r:id="rId9"/>
  </sheets>
  <calcPr calcId="145621"/>
</workbook>
</file>

<file path=xl/calcChain.xml><?xml version="1.0" encoding="utf-8"?>
<calcChain xmlns="http://schemas.openxmlformats.org/spreadsheetml/2006/main">
  <c r="W11" i="7" l="1"/>
  <c r="S11" i="7"/>
  <c r="O11" i="7"/>
  <c r="K11" i="7"/>
  <c r="W10" i="7"/>
  <c r="S10" i="7"/>
  <c r="O10" i="7"/>
  <c r="K10" i="7"/>
  <c r="W9" i="7"/>
  <c r="S9" i="7"/>
  <c r="O9" i="7"/>
  <c r="K9" i="7"/>
  <c r="W8" i="7"/>
  <c r="S8" i="7"/>
  <c r="O8" i="7"/>
  <c r="K8" i="7"/>
  <c r="W18" i="7"/>
  <c r="S18" i="7"/>
  <c r="O18" i="7"/>
  <c r="K18" i="7"/>
  <c r="W17" i="7"/>
  <c r="S17" i="7"/>
  <c r="O17" i="7"/>
  <c r="K17" i="7"/>
  <c r="W16" i="7"/>
  <c r="S16" i="7"/>
  <c r="O16" i="7"/>
  <c r="K16" i="7"/>
  <c r="W15" i="7"/>
  <c r="S15" i="7"/>
  <c r="S19" i="7" s="1"/>
  <c r="O15" i="7"/>
  <c r="O19" i="7" s="1"/>
  <c r="K15" i="7"/>
  <c r="K19" i="7" s="1"/>
  <c r="O16" i="5"/>
  <c r="S26" i="5"/>
  <c r="X8" i="2"/>
  <c r="X9" i="2"/>
  <c r="X10" i="2"/>
  <c r="X11" i="2"/>
  <c r="K39" i="2"/>
  <c r="X39" i="2" s="1"/>
  <c r="AA39" i="2"/>
  <c r="Z39" i="2"/>
  <c r="W39" i="2"/>
  <c r="S39" i="2"/>
  <c r="O39" i="2"/>
  <c r="W40" i="2"/>
  <c r="S40" i="2"/>
  <c r="O40" i="2"/>
  <c r="K40" i="2"/>
  <c r="X40" i="2" s="1"/>
  <c r="W38" i="2"/>
  <c r="S38" i="2"/>
  <c r="O38" i="2"/>
  <c r="O41" i="2" s="1"/>
  <c r="X41" i="2" s="1"/>
  <c r="K38" i="2"/>
  <c r="X38" i="2" s="1"/>
  <c r="W35" i="2"/>
  <c r="S35" i="2"/>
  <c r="O35" i="2"/>
  <c r="K35" i="2"/>
  <c r="X35" i="2" s="1"/>
  <c r="W34" i="2"/>
  <c r="S34" i="2"/>
  <c r="O34" i="2"/>
  <c r="K34" i="2"/>
  <c r="X34" i="2" s="1"/>
  <c r="W33" i="2"/>
  <c r="S33" i="2"/>
  <c r="O33" i="2"/>
  <c r="O36" i="2" s="1"/>
  <c r="X36" i="2" s="1"/>
  <c r="K33" i="2"/>
  <c r="X33" i="2" s="1"/>
  <c r="W20" i="2"/>
  <c r="S20" i="2"/>
  <c r="O20" i="2"/>
  <c r="K20" i="2"/>
  <c r="X20" i="2" s="1"/>
  <c r="W19" i="2"/>
  <c r="S19" i="2"/>
  <c r="O19" i="2"/>
  <c r="K19" i="2"/>
  <c r="X19" i="2" s="1"/>
  <c r="W18" i="2"/>
  <c r="S18" i="2"/>
  <c r="O18" i="2"/>
  <c r="O21" i="2" s="1"/>
  <c r="X21" i="2" s="1"/>
  <c r="K18" i="2"/>
  <c r="X18" i="2" s="1"/>
  <c r="W25" i="2"/>
  <c r="S25" i="2"/>
  <c r="O25" i="2"/>
  <c r="K25" i="2"/>
  <c r="X25" i="2" s="1"/>
  <c r="W24" i="2"/>
  <c r="S24" i="2"/>
  <c r="O24" i="2"/>
  <c r="K24" i="2"/>
  <c r="X24" i="2" s="1"/>
  <c r="W23" i="2"/>
  <c r="S23" i="2"/>
  <c r="O23" i="2"/>
  <c r="O26" i="2" s="1"/>
  <c r="X26" i="2" s="1"/>
  <c r="K23" i="2"/>
  <c r="X23" i="2" s="1"/>
  <c r="W46" i="2"/>
  <c r="W45" i="2"/>
  <c r="S45" i="2"/>
  <c r="O45" i="2"/>
  <c r="K45" i="2"/>
  <c r="W44" i="2"/>
  <c r="S44" i="2"/>
  <c r="O44" i="2"/>
  <c r="K44" i="2"/>
  <c r="X44" i="2" s="1"/>
  <c r="W43" i="2"/>
  <c r="S43" i="2"/>
  <c r="S46" i="2" s="1"/>
  <c r="O43" i="2"/>
  <c r="O46" i="2" s="1"/>
  <c r="K43" i="2"/>
  <c r="X43" i="2" s="1"/>
  <c r="W30" i="2"/>
  <c r="S30" i="2"/>
  <c r="O30" i="2"/>
  <c r="K30" i="2"/>
  <c r="X30" i="2" s="1"/>
  <c r="W29" i="2"/>
  <c r="S29" i="2"/>
  <c r="O29" i="2"/>
  <c r="K29" i="2"/>
  <c r="X29" i="2" s="1"/>
  <c r="W28" i="2"/>
  <c r="S28" i="2"/>
  <c r="O28" i="2"/>
  <c r="O31" i="2" s="1"/>
  <c r="X31" i="2" s="1"/>
  <c r="K28" i="2"/>
  <c r="X28" i="2" s="1"/>
  <c r="W15" i="2"/>
  <c r="S15" i="2"/>
  <c r="O15" i="2"/>
  <c r="K15" i="2"/>
  <c r="X15" i="2" s="1"/>
  <c r="W14" i="2"/>
  <c r="S14" i="2"/>
  <c r="O14" i="2"/>
  <c r="K14" i="2"/>
  <c r="X14" i="2" s="1"/>
  <c r="W13" i="2"/>
  <c r="S13" i="2"/>
  <c r="O13" i="2"/>
  <c r="O16" i="2" s="1"/>
  <c r="X16" i="2" s="1"/>
  <c r="K13" i="2"/>
  <c r="X13" i="2" s="1"/>
  <c r="W10" i="2"/>
  <c r="S10" i="2"/>
  <c r="O10" i="2"/>
  <c r="K10" i="2"/>
  <c r="W9" i="2"/>
  <c r="S9" i="2"/>
  <c r="O9" i="2"/>
  <c r="K9" i="2"/>
  <c r="W8" i="2"/>
  <c r="W11" i="2" s="1"/>
  <c r="S8" i="2"/>
  <c r="S11" i="2" s="1"/>
  <c r="O8" i="2"/>
  <c r="O11" i="2" s="1"/>
  <c r="K8" i="2"/>
  <c r="K11" i="2" s="1"/>
  <c r="W19" i="7" l="1"/>
  <c r="X16" i="7"/>
  <c r="X17" i="7"/>
  <c r="X8" i="7"/>
  <c r="X9" i="7"/>
  <c r="X11" i="7"/>
  <c r="X10" i="7"/>
  <c r="K46" i="2"/>
  <c r="X46" i="2" s="1"/>
  <c r="X45" i="2"/>
  <c r="X18" i="7"/>
  <c r="X19" i="7"/>
  <c r="Z19" i="7" s="1"/>
  <c r="X15" i="7"/>
  <c r="Z36" i="2"/>
  <c r="Z27" i="2"/>
  <c r="Z21" i="2"/>
  <c r="Z10" i="2"/>
  <c r="AA12" i="7"/>
  <c r="W12" i="7"/>
  <c r="S12" i="7"/>
  <c r="O12" i="7"/>
  <c r="K12" i="7"/>
  <c r="AA11" i="7"/>
  <c r="AA10" i="7"/>
  <c r="AA9" i="7"/>
  <c r="AA8" i="7"/>
  <c r="AA7" i="7"/>
  <c r="AA19" i="7"/>
  <c r="AA18" i="7"/>
  <c r="AA17" i="7"/>
  <c r="AA16" i="7"/>
  <c r="AA15" i="7"/>
  <c r="AA14" i="7"/>
  <c r="AA21" i="6"/>
  <c r="AA20" i="6"/>
  <c r="W20" i="6"/>
  <c r="S20" i="6"/>
  <c r="O20" i="6"/>
  <c r="K20" i="6"/>
  <c r="AA19" i="6"/>
  <c r="W19" i="6"/>
  <c r="S19" i="6"/>
  <c r="O19" i="6"/>
  <c r="K19" i="6"/>
  <c r="AA18" i="6"/>
  <c r="W18" i="6"/>
  <c r="S18" i="6"/>
  <c r="O18" i="6"/>
  <c r="K18" i="6"/>
  <c r="AA17" i="6"/>
  <c r="W17" i="6"/>
  <c r="S17" i="6"/>
  <c r="O17" i="6"/>
  <c r="K17" i="6"/>
  <c r="AA16" i="6"/>
  <c r="W16" i="6"/>
  <c r="S16" i="6"/>
  <c r="O16" i="6"/>
  <c r="K16" i="6"/>
  <c r="AA15" i="6"/>
  <c r="AA13" i="6"/>
  <c r="AA12" i="6"/>
  <c r="W12" i="6"/>
  <c r="S12" i="6"/>
  <c r="O12" i="6"/>
  <c r="K12" i="6"/>
  <c r="AA11" i="6"/>
  <c r="W11" i="6"/>
  <c r="S11" i="6"/>
  <c r="O11" i="6"/>
  <c r="K11" i="6"/>
  <c r="AA10" i="6"/>
  <c r="W10" i="6"/>
  <c r="S10" i="6"/>
  <c r="O10" i="6"/>
  <c r="K10" i="6"/>
  <c r="AA9" i="6"/>
  <c r="W9" i="6"/>
  <c r="S9" i="6"/>
  <c r="O9" i="6"/>
  <c r="K9" i="6"/>
  <c r="AA8" i="6"/>
  <c r="W8" i="6"/>
  <c r="S8" i="6"/>
  <c r="O8" i="6"/>
  <c r="K8" i="6"/>
  <c r="AA7" i="6"/>
  <c r="AA36" i="5"/>
  <c r="AA35" i="5"/>
  <c r="W35" i="5"/>
  <c r="S35" i="5"/>
  <c r="O35" i="5"/>
  <c r="K35" i="5"/>
  <c r="AA34" i="5"/>
  <c r="W34" i="5"/>
  <c r="S34" i="5"/>
  <c r="O34" i="5"/>
  <c r="K34" i="5"/>
  <c r="AA33" i="5"/>
  <c r="W33" i="5"/>
  <c r="S33" i="5"/>
  <c r="O33" i="5"/>
  <c r="K33" i="5"/>
  <c r="AA32" i="5"/>
  <c r="W32" i="5"/>
  <c r="S32" i="5"/>
  <c r="O32" i="5"/>
  <c r="K32" i="5"/>
  <c r="AA31" i="5"/>
  <c r="W31" i="5"/>
  <c r="S31" i="5"/>
  <c r="O31" i="5"/>
  <c r="K31" i="5"/>
  <c r="AA30" i="5"/>
  <c r="W30" i="5"/>
  <c r="S30" i="5"/>
  <c r="O30" i="5"/>
  <c r="K30" i="5"/>
  <c r="AA29" i="5"/>
  <c r="AA27" i="5"/>
  <c r="AA26" i="5"/>
  <c r="W26" i="5"/>
  <c r="O26" i="5"/>
  <c r="K26" i="5"/>
  <c r="AA25" i="5"/>
  <c r="W25" i="5"/>
  <c r="S25" i="5"/>
  <c r="O25" i="5"/>
  <c r="K25" i="5"/>
  <c r="AA24" i="5"/>
  <c r="W24" i="5"/>
  <c r="S24" i="5"/>
  <c r="O24" i="5"/>
  <c r="K24" i="5"/>
  <c r="AA23" i="5"/>
  <c r="W23" i="5"/>
  <c r="S23" i="5"/>
  <c r="O23" i="5"/>
  <c r="K23" i="5"/>
  <c r="AA22" i="5"/>
  <c r="W22" i="5"/>
  <c r="S22" i="5"/>
  <c r="O22" i="5"/>
  <c r="K22" i="5"/>
  <c r="AA21" i="5"/>
  <c r="AA19" i="5"/>
  <c r="AA16" i="5"/>
  <c r="W16" i="5"/>
  <c r="S16" i="5"/>
  <c r="K16" i="5"/>
  <c r="AA15" i="5"/>
  <c r="W15" i="5"/>
  <c r="S15" i="5"/>
  <c r="O15" i="5"/>
  <c r="K15" i="5"/>
  <c r="AA14" i="5"/>
  <c r="AA18" i="5"/>
  <c r="W18" i="5"/>
  <c r="S18" i="5"/>
  <c r="O18" i="5"/>
  <c r="K18" i="5"/>
  <c r="AA17" i="5"/>
  <c r="W17" i="5"/>
  <c r="S17" i="5"/>
  <c r="O17" i="5"/>
  <c r="K17" i="5"/>
  <c r="AA12" i="5"/>
  <c r="AA11" i="5"/>
  <c r="W11" i="5"/>
  <c r="S11" i="5"/>
  <c r="O11" i="5"/>
  <c r="K11" i="5"/>
  <c r="AA10" i="5"/>
  <c r="W10" i="5"/>
  <c r="S10" i="5"/>
  <c r="O10" i="5"/>
  <c r="K10" i="5"/>
  <c r="AA9" i="5"/>
  <c r="W9" i="5"/>
  <c r="S9" i="5"/>
  <c r="O9" i="5"/>
  <c r="K9" i="5"/>
  <c r="AA8" i="5"/>
  <c r="W8" i="5"/>
  <c r="S8" i="5"/>
  <c r="O8" i="5"/>
  <c r="K8" i="5"/>
  <c r="AA7" i="5"/>
  <c r="AA23" i="4"/>
  <c r="AA22" i="4"/>
  <c r="W22" i="4"/>
  <c r="S22" i="4"/>
  <c r="O22" i="4"/>
  <c r="K22" i="4"/>
  <c r="AA21" i="4"/>
  <c r="W21" i="4"/>
  <c r="S21" i="4"/>
  <c r="O21" i="4"/>
  <c r="K21" i="4"/>
  <c r="AA20" i="4"/>
  <c r="W20" i="4"/>
  <c r="S20" i="4"/>
  <c r="O20" i="4"/>
  <c r="K20" i="4"/>
  <c r="AA19" i="4"/>
  <c r="AA18" i="4"/>
  <c r="AA17" i="4"/>
  <c r="W17" i="4"/>
  <c r="S17" i="4"/>
  <c r="O17" i="4"/>
  <c r="K17" i="4"/>
  <c r="AA16" i="4"/>
  <c r="W16" i="4"/>
  <c r="S16" i="4"/>
  <c r="O16" i="4"/>
  <c r="K16" i="4"/>
  <c r="AA15" i="4"/>
  <c r="W15" i="4"/>
  <c r="S15" i="4"/>
  <c r="O15" i="4"/>
  <c r="K15" i="4"/>
  <c r="AA14" i="4"/>
  <c r="W14" i="4"/>
  <c r="S14" i="4"/>
  <c r="O14" i="4"/>
  <c r="K14" i="4"/>
  <c r="AA13" i="4"/>
  <c r="AA12" i="4"/>
  <c r="AA11" i="4"/>
  <c r="W11" i="4"/>
  <c r="S11" i="4"/>
  <c r="O11" i="4"/>
  <c r="K11" i="4"/>
  <c r="AA10" i="4"/>
  <c r="W10" i="4"/>
  <c r="S10" i="4"/>
  <c r="O10" i="4"/>
  <c r="K10" i="4"/>
  <c r="AA9" i="4"/>
  <c r="W9" i="4"/>
  <c r="W12" i="4" s="1"/>
  <c r="S9" i="4"/>
  <c r="O9" i="4"/>
  <c r="K9" i="4"/>
  <c r="AA8" i="4"/>
  <c r="W8" i="4"/>
  <c r="S8" i="4"/>
  <c r="O8" i="4"/>
  <c r="K8" i="4"/>
  <c r="AA7" i="4"/>
  <c r="AA28" i="3"/>
  <c r="AA27" i="3"/>
  <c r="W27" i="3"/>
  <c r="S27" i="3"/>
  <c r="O27" i="3"/>
  <c r="K27" i="3"/>
  <c r="X27" i="3" s="1"/>
  <c r="AA26" i="3"/>
  <c r="W26" i="3"/>
  <c r="S26" i="3"/>
  <c r="O26" i="3"/>
  <c r="K26" i="3"/>
  <c r="X26" i="3" s="1"/>
  <c r="AA25" i="3"/>
  <c r="W25" i="3"/>
  <c r="S25" i="3"/>
  <c r="O25" i="3"/>
  <c r="K25" i="3"/>
  <c r="AA24" i="3"/>
  <c r="W24" i="3"/>
  <c r="S24" i="3"/>
  <c r="O24" i="3"/>
  <c r="K24" i="3"/>
  <c r="AA23" i="3"/>
  <c r="W23" i="3"/>
  <c r="S23" i="3"/>
  <c r="O23" i="3"/>
  <c r="K23" i="3"/>
  <c r="AA22" i="3"/>
  <c r="W22" i="3"/>
  <c r="S22" i="3"/>
  <c r="O22" i="3"/>
  <c r="K22" i="3"/>
  <c r="AA21" i="3"/>
  <c r="AA20" i="3"/>
  <c r="AA19" i="3"/>
  <c r="W19" i="3"/>
  <c r="S19" i="3"/>
  <c r="O19" i="3"/>
  <c r="K19" i="3"/>
  <c r="X19" i="3" s="1"/>
  <c r="AA18" i="3"/>
  <c r="W18" i="3"/>
  <c r="S18" i="3"/>
  <c r="O18" i="3"/>
  <c r="K18" i="3"/>
  <c r="AA17" i="3"/>
  <c r="W17" i="3"/>
  <c r="S17" i="3"/>
  <c r="O17" i="3"/>
  <c r="K17" i="3"/>
  <c r="AA16" i="3"/>
  <c r="W16" i="3"/>
  <c r="S16" i="3"/>
  <c r="O16" i="3"/>
  <c r="K16" i="3"/>
  <c r="AA15" i="3"/>
  <c r="W15" i="3"/>
  <c r="S15" i="3"/>
  <c r="O15" i="3"/>
  <c r="K15" i="3"/>
  <c r="AA14" i="3"/>
  <c r="W14" i="3"/>
  <c r="S14" i="3"/>
  <c r="O14" i="3"/>
  <c r="K14" i="3"/>
  <c r="AA13" i="3"/>
  <c r="AA12" i="3"/>
  <c r="AA11" i="3"/>
  <c r="W11" i="3"/>
  <c r="S11" i="3"/>
  <c r="O11" i="3"/>
  <c r="K11" i="3"/>
  <c r="AA10" i="3"/>
  <c r="W10" i="3"/>
  <c r="S10" i="3"/>
  <c r="O10" i="3"/>
  <c r="K10" i="3"/>
  <c r="AA9" i="3"/>
  <c r="W9" i="3"/>
  <c r="S9" i="3"/>
  <c r="O9" i="3"/>
  <c r="K9" i="3"/>
  <c r="AA8" i="3"/>
  <c r="W8" i="3"/>
  <c r="S8" i="3"/>
  <c r="O8" i="3"/>
  <c r="K8" i="3"/>
  <c r="K12" i="3" s="1"/>
  <c r="AA7" i="3"/>
  <c r="AA41" i="2"/>
  <c r="AA40" i="2"/>
  <c r="AA38" i="2"/>
  <c r="AA37" i="2"/>
  <c r="AA36" i="2"/>
  <c r="AA35" i="2"/>
  <c r="AA34" i="2"/>
  <c r="AA33" i="2"/>
  <c r="AA32" i="2"/>
  <c r="AA21" i="2"/>
  <c r="AA20" i="2"/>
  <c r="Z20" i="2"/>
  <c r="AA19" i="2"/>
  <c r="AA18" i="2"/>
  <c r="Z18" i="2"/>
  <c r="AA17" i="2"/>
  <c r="AA26" i="2"/>
  <c r="Z26" i="2"/>
  <c r="AA25" i="2"/>
  <c r="Z25" i="2"/>
  <c r="AA24" i="2"/>
  <c r="Z24" i="2"/>
  <c r="AA23" i="2"/>
  <c r="Z23" i="2"/>
  <c r="AA22" i="2"/>
  <c r="Z22" i="2"/>
  <c r="AA46" i="2"/>
  <c r="Z46" i="2"/>
  <c r="AA45" i="2"/>
  <c r="Z45" i="2"/>
  <c r="AA44" i="2"/>
  <c r="Z44" i="2"/>
  <c r="AA43" i="2"/>
  <c r="Z43" i="2"/>
  <c r="AA42" i="2"/>
  <c r="Z42" i="2"/>
  <c r="AA31" i="2"/>
  <c r="AA30" i="2"/>
  <c r="AA29" i="2"/>
  <c r="Z29" i="2"/>
  <c r="AA28" i="2"/>
  <c r="AA2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AA9" i="2"/>
  <c r="Z9" i="2"/>
  <c r="AA8" i="2"/>
  <c r="AA7" i="2"/>
  <c r="Z7" i="2"/>
  <c r="AA26" i="1"/>
  <c r="AA19" i="1"/>
  <c r="W19" i="1"/>
  <c r="S19" i="1"/>
  <c r="O19" i="1"/>
  <c r="K19" i="1"/>
  <c r="AA18" i="1"/>
  <c r="W18" i="1"/>
  <c r="S18" i="1"/>
  <c r="O18" i="1"/>
  <c r="K18" i="1"/>
  <c r="AA25" i="1"/>
  <c r="W25" i="1"/>
  <c r="S25" i="1"/>
  <c r="O25" i="1"/>
  <c r="K25" i="1"/>
  <c r="AA17" i="1"/>
  <c r="AA11" i="1"/>
  <c r="AA10" i="1"/>
  <c r="W10" i="1"/>
  <c r="S10" i="1"/>
  <c r="O10" i="1"/>
  <c r="K10" i="1"/>
  <c r="AA9" i="1"/>
  <c r="W9" i="1"/>
  <c r="S9" i="1"/>
  <c r="O9" i="1"/>
  <c r="K9" i="1"/>
  <c r="AA8" i="1"/>
  <c r="W8" i="1"/>
  <c r="S8" i="1"/>
  <c r="O8" i="1"/>
  <c r="K8" i="1"/>
  <c r="AA7" i="1"/>
  <c r="AA24" i="1"/>
  <c r="AA23" i="1"/>
  <c r="W23" i="1"/>
  <c r="S23" i="1"/>
  <c r="O23" i="1"/>
  <c r="K23" i="1"/>
  <c r="AA22" i="1"/>
  <c r="W22" i="1"/>
  <c r="S22" i="1"/>
  <c r="O22" i="1"/>
  <c r="K22" i="1"/>
  <c r="AA21" i="1"/>
  <c r="W21" i="1"/>
  <c r="S21" i="1"/>
  <c r="O21" i="1"/>
  <c r="K21" i="1"/>
  <c r="AA20" i="1"/>
  <c r="AA16" i="1"/>
  <c r="AA15" i="1"/>
  <c r="W15" i="1"/>
  <c r="S15" i="1"/>
  <c r="O15" i="1"/>
  <c r="K15" i="1"/>
  <c r="AA14" i="1"/>
  <c r="W14" i="1"/>
  <c r="S14" i="1"/>
  <c r="O14" i="1"/>
  <c r="O16" i="1" s="1"/>
  <c r="O24" i="1" s="1"/>
  <c r="O11" i="1" s="1"/>
  <c r="O26" i="1" s="1"/>
  <c r="K14" i="1"/>
  <c r="AA13" i="1"/>
  <c r="W13" i="1"/>
  <c r="S13" i="1"/>
  <c r="O13" i="1"/>
  <c r="K13" i="1"/>
  <c r="AA12" i="1"/>
  <c r="O13" i="6" l="1"/>
  <c r="X10" i="6"/>
  <c r="K21" i="6"/>
  <c r="W13" i="6"/>
  <c r="X9" i="6"/>
  <c r="X12" i="7"/>
  <c r="Z11" i="7" s="1"/>
  <c r="Z14" i="7"/>
  <c r="Z18" i="7"/>
  <c r="Z16" i="7"/>
  <c r="X11" i="6"/>
  <c r="S13" i="6"/>
  <c r="X19" i="6"/>
  <c r="W21" i="6"/>
  <c r="S26" i="1"/>
  <c r="X12" i="6"/>
  <c r="X8" i="6"/>
  <c r="X20" i="6"/>
  <c r="S21" i="6"/>
  <c r="X18" i="6"/>
  <c r="X16" i="6"/>
  <c r="O21" i="6"/>
  <c r="X17" i="6"/>
  <c r="K13" i="6"/>
  <c r="Z15" i="7"/>
  <c r="Z17" i="7"/>
  <c r="O27" i="5"/>
  <c r="X16" i="5"/>
  <c r="W12" i="5"/>
  <c r="X11" i="5"/>
  <c r="S19" i="5"/>
  <c r="W19" i="5"/>
  <c r="X33" i="5"/>
  <c r="X9" i="5"/>
  <c r="O12" i="5"/>
  <c r="W27" i="5"/>
  <c r="S12" i="5"/>
  <c r="X10" i="5"/>
  <c r="K27" i="5"/>
  <c r="X26" i="5"/>
  <c r="K12" i="5"/>
  <c r="O19" i="5"/>
  <c r="X15" i="5"/>
  <c r="X18" i="5"/>
  <c r="X17" i="5"/>
  <c r="X25" i="5"/>
  <c r="X24" i="5"/>
  <c r="X23" i="5"/>
  <c r="X35" i="5"/>
  <c r="X34" i="5"/>
  <c r="X32" i="5"/>
  <c r="X31" i="5"/>
  <c r="X30" i="5"/>
  <c r="O23" i="4"/>
  <c r="O18" i="4"/>
  <c r="K12" i="4"/>
  <c r="S23" i="4"/>
  <c r="W28" i="3"/>
  <c r="X20" i="4"/>
  <c r="K18" i="4"/>
  <c r="W20" i="3"/>
  <c r="W12" i="3"/>
  <c r="S28" i="3"/>
  <c r="K19" i="5"/>
  <c r="X8" i="5"/>
  <c r="X22" i="5"/>
  <c r="K36" i="5"/>
  <c r="S20" i="3"/>
  <c r="X15" i="3"/>
  <c r="S12" i="3"/>
  <c r="X25" i="3"/>
  <c r="O28" i="3"/>
  <c r="X24" i="3"/>
  <c r="X23" i="3"/>
  <c r="X22" i="3"/>
  <c r="X21" i="4"/>
  <c r="K23" i="4"/>
  <c r="X22" i="4"/>
  <c r="K28" i="3"/>
  <c r="X18" i="3"/>
  <c r="X17" i="3"/>
  <c r="O20" i="3"/>
  <c r="X14" i="3"/>
  <c r="X11" i="3"/>
  <c r="X10" i="3"/>
  <c r="O12" i="3"/>
  <c r="X9" i="3"/>
  <c r="S12" i="4"/>
  <c r="X11" i="4"/>
  <c r="X10" i="4"/>
  <c r="X9" i="4"/>
  <c r="X8" i="4"/>
  <c r="X17" i="4"/>
  <c r="X16" i="4"/>
  <c r="W18" i="4"/>
  <c r="X15" i="4"/>
  <c r="X14" i="4"/>
  <c r="K20" i="3"/>
  <c r="X16" i="3"/>
  <c r="X8" i="3"/>
  <c r="O12" i="4"/>
  <c r="S18" i="4"/>
  <c r="W23" i="4"/>
  <c r="Z41" i="2"/>
  <c r="Z38" i="2"/>
  <c r="Z33" i="2"/>
  <c r="Z35" i="2"/>
  <c r="Z32" i="2"/>
  <c r="Z34" i="2"/>
  <c r="Z31" i="2"/>
  <c r="Z30" i="2"/>
  <c r="Z40" i="2"/>
  <c r="Z8" i="2"/>
  <c r="Z28" i="2"/>
  <c r="Z17" i="2"/>
  <c r="Z19" i="2"/>
  <c r="Z37" i="2"/>
  <c r="X22" i="1"/>
  <c r="X25" i="1"/>
  <c r="X13" i="1"/>
  <c r="X14" i="1"/>
  <c r="X15" i="1"/>
  <c r="X21" i="1"/>
  <c r="X23" i="1"/>
  <c r="K26" i="1"/>
  <c r="X19" i="1"/>
  <c r="X18" i="1"/>
  <c r="X10" i="1"/>
  <c r="X8" i="1"/>
  <c r="X24" i="1"/>
  <c r="Z24" i="1" s="1"/>
  <c r="W26" i="1"/>
  <c r="X9" i="1"/>
  <c r="X16" i="1"/>
  <c r="Z16" i="1" s="1"/>
  <c r="Z12" i="7" l="1"/>
  <c r="Z10" i="7"/>
  <c r="Z7" i="7"/>
  <c r="Z9" i="7"/>
  <c r="Z8" i="7"/>
  <c r="X13" i="6"/>
  <c r="Z11" i="6" s="1"/>
  <c r="X21" i="6"/>
  <c r="Z20" i="6" s="1"/>
  <c r="X27" i="5"/>
  <c r="Z24" i="5" s="1"/>
  <c r="X12" i="5"/>
  <c r="Z11" i="5" s="1"/>
  <c r="X19" i="5"/>
  <c r="X36" i="5"/>
  <c r="Z32" i="5" s="1"/>
  <c r="X12" i="3"/>
  <c r="Z7" i="3" s="1"/>
  <c r="X28" i="3"/>
  <c r="Z25" i="3" s="1"/>
  <c r="X23" i="4"/>
  <c r="Z23" i="4" s="1"/>
  <c r="X20" i="3"/>
  <c r="Z14" i="3" s="1"/>
  <c r="X12" i="4"/>
  <c r="Z12" i="4" s="1"/>
  <c r="X18" i="4"/>
  <c r="Z17" i="4" s="1"/>
  <c r="X11" i="1"/>
  <c r="Z8" i="1" s="1"/>
  <c r="X26" i="1"/>
  <c r="Z18" i="1" s="1"/>
  <c r="Z20" i="1"/>
  <c r="Z23" i="1"/>
  <c r="Z21" i="1"/>
  <c r="Z22" i="1"/>
  <c r="Z14" i="1"/>
  <c r="Z13" i="1"/>
  <c r="Z12" i="1"/>
  <c r="Z15" i="1"/>
  <c r="Z13" i="6" l="1"/>
  <c r="Z10" i="6"/>
  <c r="Z12" i="6"/>
  <c r="Z7" i="6"/>
  <c r="Z9" i="6"/>
  <c r="Z8" i="6"/>
  <c r="Z15" i="6"/>
  <c r="Z19" i="6"/>
  <c r="Z21" i="6"/>
  <c r="Z16" i="6"/>
  <c r="Z18" i="6"/>
  <c r="Z17" i="6"/>
  <c r="Z26" i="5"/>
  <c r="Z23" i="5"/>
  <c r="Z21" i="5"/>
  <c r="Z27" i="5"/>
  <c r="Z25" i="5"/>
  <c r="Z22" i="5"/>
  <c r="Z8" i="5"/>
  <c r="Z7" i="5"/>
  <c r="Z12" i="5"/>
  <c r="Z9" i="5"/>
  <c r="Z10" i="5"/>
  <c r="Z19" i="5"/>
  <c r="Z15" i="5"/>
  <c r="Z14" i="5"/>
  <c r="Z16" i="5"/>
  <c r="Z17" i="5"/>
  <c r="Z18" i="5"/>
  <c r="Z34" i="5"/>
  <c r="Z36" i="5"/>
  <c r="Z33" i="5"/>
  <c r="Z31" i="5"/>
  <c r="Z29" i="5"/>
  <c r="Z35" i="5"/>
  <c r="Z30" i="5"/>
  <c r="Z9" i="3"/>
  <c r="Z8" i="3"/>
  <c r="Z12" i="3"/>
  <c r="Z10" i="3"/>
  <c r="Z11" i="3"/>
  <c r="Z27" i="3"/>
  <c r="Z23" i="3"/>
  <c r="Z24" i="3"/>
  <c r="Z21" i="3"/>
  <c r="Z26" i="3"/>
  <c r="Z22" i="3"/>
  <c r="Z28" i="3"/>
  <c r="Z22" i="4"/>
  <c r="Z20" i="4"/>
  <c r="Z19" i="4"/>
  <c r="Z21" i="4"/>
  <c r="Z10" i="4"/>
  <c r="Z18" i="3"/>
  <c r="Z17" i="3"/>
  <c r="Z20" i="3"/>
  <c r="Z16" i="3"/>
  <c r="Z19" i="3"/>
  <c r="Z15" i="3"/>
  <c r="Z13" i="3"/>
  <c r="Z9" i="4"/>
  <c r="Z11" i="4"/>
  <c r="Z8" i="4"/>
  <c r="Z7" i="4"/>
  <c r="Z13" i="4"/>
  <c r="Z14" i="4"/>
  <c r="Z15" i="4"/>
  <c r="Z18" i="4"/>
  <c r="Z16" i="4"/>
  <c r="Z11" i="1"/>
  <c r="Z7" i="1"/>
  <c r="Z10" i="1"/>
  <c r="Z9" i="1"/>
  <c r="Z17" i="1"/>
  <c r="Z26" i="1"/>
  <c r="Z19" i="1"/>
  <c r="Z25" i="1"/>
</calcChain>
</file>

<file path=xl/sharedStrings.xml><?xml version="1.0" encoding="utf-8"?>
<sst xmlns="http://schemas.openxmlformats.org/spreadsheetml/2006/main" count="743" uniqueCount="201">
  <si>
    <t>Přebor města Ostravy</t>
  </si>
  <si>
    <t>12.11.2023</t>
  </si>
  <si>
    <t>Začínající žákyně A</t>
  </si>
  <si>
    <t>řazení 1</t>
  </si>
  <si>
    <t>pořadí</t>
  </si>
  <si>
    <t>ev. č./č.družstva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</si>
  <si>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</si>
  <si>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</si>
  <si>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</si>
  <si>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</si>
  <si>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</si>
  <si>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</si>
  <si>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</si>
  <si>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</si>
  <si>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</si>
  <si>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</si>
  <si>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</si>
  <si>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</si>
  <si>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</si>
  <si>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</si>
  <si>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řazení 2</t>
  </si>
  <si>
    <t>řazení 3</t>
  </si>
  <si>
    <t>přihlášeno po uzávěrce</t>
  </si>
  <si>
    <t>Gymnastický klub Vítkovice, z.s.</t>
  </si>
  <si>
    <t>Čížová Jolana</t>
  </si>
  <si>
    <t>GK Vítkovice</t>
  </si>
  <si>
    <t>Adamíková, Prutkayová</t>
  </si>
  <si>
    <t>Havlíčková Viktorie</t>
  </si>
  <si>
    <t>Lochman Layla</t>
  </si>
  <si>
    <t>Celkem</t>
  </si>
  <si>
    <t>Tělocvičná jednota Sokol Moravská Ostrava 1</t>
  </si>
  <si>
    <t>Dokoupilová Kateřina</t>
  </si>
  <si>
    <t>T.J. Sokol Moravská Ostrava 1</t>
  </si>
  <si>
    <t>Olšarová, Kisza</t>
  </si>
  <si>
    <t>Jakovidu Eleni</t>
  </si>
  <si>
    <t>Karlová Anna</t>
  </si>
  <si>
    <t>Tělovýchovná jednota Prostějov, z.s.</t>
  </si>
  <si>
    <t>Petlachová Ema</t>
  </si>
  <si>
    <t>TJ Prostějov</t>
  </si>
  <si>
    <t>Lukášová, Ponížilová</t>
  </si>
  <si>
    <t>Popelková Helena</t>
  </si>
  <si>
    <t>Čápová Barbora</t>
  </si>
  <si>
    <t>Tělovýchovná jednota VOKD Ostrava - Poruba, z.s.</t>
  </si>
  <si>
    <t>Dvořáková Alice</t>
  </si>
  <si>
    <t>Grossmannová Aneta</t>
  </si>
  <si>
    <t>TJ VOKD Ostrava-Poruba</t>
  </si>
  <si>
    <t>Dede</t>
  </si>
  <si>
    <t>Janotová Zora</t>
  </si>
  <si>
    <t>Začínající žákyně B</t>
  </si>
  <si>
    <t>Leinonen Aura</t>
  </si>
  <si>
    <t>Najdeková</t>
  </si>
  <si>
    <t>Sportovní gymnastické centrum Ostrava, z.s.</t>
  </si>
  <si>
    <t>Lachová Vanessa</t>
  </si>
  <si>
    <t>SGC Ostrava</t>
  </si>
  <si>
    <t>Kolektiv trenérů</t>
  </si>
  <si>
    <t>Pernicová Madlen</t>
  </si>
  <si>
    <t>Rychlá Zuzana</t>
  </si>
  <si>
    <t>Sportovní gymnastické centrum Ostrava, z.s. B</t>
  </si>
  <si>
    <t>Borková Zita</t>
  </si>
  <si>
    <t>Tešnarová Ema</t>
  </si>
  <si>
    <t>Víchová Elen</t>
  </si>
  <si>
    <t>Sportovní gymnastické centrum Ostrava, z.s. C</t>
  </si>
  <si>
    <t>Adamcová Laura</t>
  </si>
  <si>
    <t>Markevičová Ela</t>
  </si>
  <si>
    <t>Stankovičová Melissa</t>
  </si>
  <si>
    <t>Taubeová Natálie</t>
  </si>
  <si>
    <t>Tomsová Viktorie</t>
  </si>
  <si>
    <t>Koždoňová Agáta</t>
  </si>
  <si>
    <t>Krejčová</t>
  </si>
  <si>
    <t>Špoková Veronika</t>
  </si>
  <si>
    <t>Šlebodová Elena</t>
  </si>
  <si>
    <t>Tělovýchovná jednota VOKD Ostrava - Poruba, z.s. B</t>
  </si>
  <si>
    <t>Kildiusheva Liudmyla</t>
  </si>
  <si>
    <t>Kostková Kristýna</t>
  </si>
  <si>
    <t>Zvonková Nelli</t>
  </si>
  <si>
    <t>Přečková Sofie</t>
  </si>
  <si>
    <t>Chalachánová Sofie</t>
  </si>
  <si>
    <t>V.liga</t>
  </si>
  <si>
    <t>Farníková Vivien</t>
  </si>
  <si>
    <t>Hynek</t>
  </si>
  <si>
    <t>Marszolková Julie</t>
  </si>
  <si>
    <t>Suchá Liliana</t>
  </si>
  <si>
    <t>Prutkayová</t>
  </si>
  <si>
    <t>Šilerová Elen</t>
  </si>
  <si>
    <t>Gymnastický klub Vítkovice, z.s. B</t>
  </si>
  <si>
    <t>Ághová Zara</t>
  </si>
  <si>
    <t>Orliczková, Smolecová</t>
  </si>
  <si>
    <t>Kovařčíková Mia</t>
  </si>
  <si>
    <t>Kráčalíková Barbora</t>
  </si>
  <si>
    <t>Prouzová Tereza</t>
  </si>
  <si>
    <t>Šperlínová Marika</t>
  </si>
  <si>
    <t>Tělovýchovná jednota Třineckých železáren, spolek</t>
  </si>
  <si>
    <t>Janiczková Kateřina</t>
  </si>
  <si>
    <t>TJ TŽ Třinec</t>
  </si>
  <si>
    <t>Jakešová, Orliczková</t>
  </si>
  <si>
    <t>Nieslaniková Nikola</t>
  </si>
  <si>
    <t>Pašková Viktorie</t>
  </si>
  <si>
    <t>Pszczolková Ella</t>
  </si>
  <si>
    <t>IV.liga</t>
  </si>
  <si>
    <t>Klosová Agáta</t>
  </si>
  <si>
    <t>Křižoščaková Sára</t>
  </si>
  <si>
    <t>Mlynářová Liliana</t>
  </si>
  <si>
    <t>Ulehlová Anna</t>
  </si>
  <si>
    <t>Lišková Lucie</t>
  </si>
  <si>
    <t>7.11.2023 15:05</t>
  </si>
  <si>
    <t>Matúšová Natálie</t>
  </si>
  <si>
    <t>Adamíková</t>
  </si>
  <si>
    <t>Martincová Lucie</t>
  </si>
  <si>
    <t>Lukášová</t>
  </si>
  <si>
    <t>7.11.2023 14:57</t>
  </si>
  <si>
    <t>Strnadová Amálie</t>
  </si>
  <si>
    <t>Stříbná Julie</t>
  </si>
  <si>
    <t>Šimíčková Karolína</t>
  </si>
  <si>
    <t>Besarab Alisa</t>
  </si>
  <si>
    <t>III.liga</t>
  </si>
  <si>
    <t>Friedrichová Dominika</t>
  </si>
  <si>
    <t>Grmelová, Hájková, Lišková</t>
  </si>
  <si>
    <t>Hlávková Nela</t>
  </si>
  <si>
    <t>Najdeková Natálie</t>
  </si>
  <si>
    <t>Orliczková Kateřina</t>
  </si>
  <si>
    <t>Grmelová</t>
  </si>
  <si>
    <t>Kelišková Jana</t>
  </si>
  <si>
    <t>Krejčí Amálie</t>
  </si>
  <si>
    <t>Vítková Zuzana</t>
  </si>
  <si>
    <t>Vrtělová Eliška</t>
  </si>
  <si>
    <t>Borská Diana</t>
  </si>
  <si>
    <t>kladina, prostná</t>
  </si>
  <si>
    <t>Czempková Eliška</t>
  </si>
  <si>
    <t>přeskok, bradla, kladina</t>
  </si>
  <si>
    <t>Wawroszová Eliška</t>
  </si>
  <si>
    <t>přeskok, bradla, prostná</t>
  </si>
  <si>
    <t>Wawroszová Veronika</t>
  </si>
  <si>
    <t>čtyřboj</t>
  </si>
  <si>
    <t>Wybranietzová Klára</t>
  </si>
  <si>
    <t>Hochgesandtová Dora</t>
  </si>
  <si>
    <t>Holbergová Nela</t>
  </si>
  <si>
    <t>Homolová Sophie</t>
  </si>
  <si>
    <t>Janičkovičová Julie</t>
  </si>
  <si>
    <t>Lešová Sára Ella</t>
  </si>
  <si>
    <t>Žurková Barbora</t>
  </si>
  <si>
    <t>II.liga</t>
  </si>
  <si>
    <t>Čechová Sofie</t>
  </si>
  <si>
    <t>Nykodymová Aneta</t>
  </si>
  <si>
    <t>Papežová Klára</t>
  </si>
  <si>
    <t>Škrochová Kristýna</t>
  </si>
  <si>
    <t>Vavrošová Michaela</t>
  </si>
  <si>
    <t>TJ Frenštát pod Radhoštěm, spolek</t>
  </si>
  <si>
    <t>Hilšerová Lily</t>
  </si>
  <si>
    <t>TJ Frenštát pod Radhoštěm</t>
  </si>
  <si>
    <t>Modrovičová, Chramostová, Jarotková</t>
  </si>
  <si>
    <t>Macečková Eliška</t>
  </si>
  <si>
    <t>Modrovičová, Chramostová, Jarotková.</t>
  </si>
  <si>
    <t>Miková Dorota</t>
  </si>
  <si>
    <t>Schindlerová Rozálie Pavlína</t>
  </si>
  <si>
    <t>Thurnheer Milena</t>
  </si>
  <si>
    <t>I.liga</t>
  </si>
  <si>
    <t>Chudová Adéla</t>
  </si>
  <si>
    <t>Kolářová Zoe Laura</t>
  </si>
  <si>
    <t>Krýsová Anna</t>
  </si>
  <si>
    <t>Neničková Aneta</t>
  </si>
  <si>
    <t>Hronová Eliška</t>
  </si>
  <si>
    <t>Kinclová, Kotková, Pavlasová</t>
  </si>
  <si>
    <t>Řehulková Alice</t>
  </si>
  <si>
    <t>Švábková Sofie</t>
  </si>
  <si>
    <t>Žáčková Vendula</t>
  </si>
  <si>
    <t>Rozhodčí</t>
  </si>
  <si>
    <t>poznámka</t>
  </si>
  <si>
    <t>oddil</t>
  </si>
  <si>
    <t>kvalifikace</t>
  </si>
  <si>
    <t>Valova Hana</t>
  </si>
  <si>
    <t>I.třída</t>
  </si>
  <si>
    <t>Adamíková Karla</t>
  </si>
  <si>
    <t>Vavrošová Monika</t>
  </si>
  <si>
    <t>III. třída</t>
  </si>
  <si>
    <t>Hilšerová Vivien</t>
  </si>
  <si>
    <t>III, třída</t>
  </si>
  <si>
    <t>Cívelová Kristina</t>
  </si>
  <si>
    <t>1. třída</t>
  </si>
  <si>
    <t>Pačutová Kateřina</t>
  </si>
  <si>
    <t>2. třída</t>
  </si>
  <si>
    <t>Kotková Blanka</t>
  </si>
  <si>
    <t>I.tř</t>
  </si>
  <si>
    <t>Jarotková Veronika</t>
  </si>
  <si>
    <t>Paszová Klára</t>
  </si>
  <si>
    <t>Poznámky</t>
  </si>
  <si>
    <t>Dobrý den,
prosím o připojení závodnic Martincové a Strnadové z TJ Prostějov do družstva GK Vítkovice B v kategorii IV. liga.
Děkuji a přeji příjemný den
Světlana Grmelová
GK Vítkovice</t>
  </si>
  <si>
    <t xml:space="preserve">Startují všichni na všech nářadí. Známky od: 
Přeskok: Thurnheer, Macečková, Hilšerová, Schindlerová.
Bradla: Thurnheer, Macečková, Hilšerová, Schindlerová.
Kladina: Thurnheer, Macečková, Miková, Schindlerová. 
Prostná: Thurnheer, Macečková, Miková, Hilšerová.
</t>
  </si>
  <si>
    <t>1.</t>
  </si>
  <si>
    <t>2.</t>
  </si>
  <si>
    <t>3.</t>
  </si>
  <si>
    <t>4.</t>
  </si>
  <si>
    <t xml:space="preserve">rozhodčí: </t>
  </si>
  <si>
    <t>přeskok:    Jaklová Klára, Jarotková Veronika, Matůšová Veronika</t>
  </si>
  <si>
    <t>kladina:     Kalmusová Klára, Cívelová Kristina, Vavrošová Monika, Chramostová Markéta</t>
  </si>
  <si>
    <t>prostná:    Kotková Blanka, Adamíková Karla, Suchý Peter, Paszová Klára</t>
  </si>
  <si>
    <t>hlavní rozhodčí:    Daniel Marchlík</t>
  </si>
  <si>
    <t>ředitel závodu:    Ing. Josef Bučko</t>
  </si>
  <si>
    <t>5.</t>
  </si>
  <si>
    <t>6.</t>
  </si>
  <si>
    <t>7.</t>
  </si>
  <si>
    <t>bradla:         Válová Hana, Pačutová Kateřina, Hilšerová Vivien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</si>
</sst>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 tint="0.499984740745262"/>
      <name val="Calibri"/>
      <family val="2"/>
      <charset val="238"/>
    </font>
    <font>
      <b/>
      <sz val="11"/>
      <color theme="1" tint="0.499984740745262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164" fontId="0" fillId="0" borderId="0" xfId="0" applyNumberFormat="1" applyFill="1"/>
    <xf numFmtId="0" fontId="3" fillId="0" borderId="0" xfId="0" applyFont="1"/>
    <xf numFmtId="0" fontId="4" fillId="0" borderId="0" xfId="0" applyFont="1"/>
    <xf numFmtId="0" fontId="0" fillId="3" borderId="0" xfId="0" applyFill="1"/>
    <xf numFmtId="164" fontId="0" fillId="3" borderId="0" xfId="0" applyNumberFormat="1" applyFill="1"/>
    <xf numFmtId="164" fontId="2" fillId="3" borderId="0" xfId="0" applyNumberFormat="1" applyFont="1" applyFill="1"/>
    <xf numFmtId="0" fontId="0" fillId="0" borderId="0" xfId="0" applyFill="1"/>
    <xf numFmtId="164" fontId="2" fillId="0" borderId="0" xfId="0" applyNumberFormat="1" applyFont="1" applyFill="1"/>
    <xf numFmtId="164" fontId="5" fillId="0" borderId="0" xfId="0" applyNumberFormat="1" applyFont="1" applyFill="1"/>
    <xf numFmtId="164" fontId="6" fillId="0" borderId="0" xfId="0" applyNumberFormat="1" applyFont="1" applyFill="1"/>
    <xf numFmtId="0" fontId="7" fillId="0" borderId="0" xfId="0" applyFon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6"/>
  <sheetViews>
    <sheetView tabSelected="1" topLeftCell="D1" zoomScaleNormal="100" workbookViewId="0">
      <selection activeCell="L33" sqref="L33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5.85546875" customWidth="1"/>
    <col min="26" max="26" width="8" customWidth="1"/>
    <col min="27" max="27" width="20" customWidth="1"/>
    <col min="28" max="28" width="8" customWidth="1"/>
    <col min="29" max="29" width="30" customWidth="1"/>
  </cols>
  <sheetData>
    <row r="1" spans="1:30" ht="18.75" x14ac:dyDescent="0.3">
      <c r="D1" t="s">
        <v>0</v>
      </c>
      <c r="E1" s="1"/>
    </row>
    <row r="2" spans="1:30" ht="18.75" x14ac:dyDescent="0.3">
      <c r="D2" t="s">
        <v>1</v>
      </c>
      <c r="E2" s="1"/>
    </row>
    <row r="3" spans="1:30" ht="18.75" x14ac:dyDescent="0.3">
      <c r="D3" t="s">
        <v>2</v>
      </c>
      <c r="E3" s="1"/>
    </row>
    <row r="6" spans="1:30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11</v>
      </c>
      <c r="M6" s="2" t="s">
        <v>12</v>
      </c>
      <c r="N6" s="2" t="s">
        <v>13</v>
      </c>
      <c r="O6" s="2" t="s">
        <v>15</v>
      </c>
      <c r="P6" s="2" t="s">
        <v>11</v>
      </c>
      <c r="Q6" s="2" t="s">
        <v>12</v>
      </c>
      <c r="R6" s="2" t="s">
        <v>13</v>
      </c>
      <c r="S6" s="2" t="s">
        <v>16</v>
      </c>
      <c r="T6" s="2" t="s">
        <v>11</v>
      </c>
      <c r="U6" s="2" t="s">
        <v>12</v>
      </c>
      <c r="V6" s="2" t="s">
        <v>13</v>
      </c>
      <c r="W6" s="2" t="s">
        <v>17</v>
      </c>
      <c r="X6" s="2" t="s">
        <v>18</v>
      </c>
      <c r="Y6" s="2" t="s">
        <v>19</v>
      </c>
      <c r="Z6" s="2" t="s">
        <v>3</v>
      </c>
      <c r="AA6" s="2" t="s">
        <v>20</v>
      </c>
      <c r="AB6" s="2" t="s">
        <v>21</v>
      </c>
      <c r="AC6" s="2" t="s">
        <v>22</v>
      </c>
      <c r="AD6" s="2"/>
    </row>
    <row r="7" spans="1:30" x14ac:dyDescent="0.25">
      <c r="A7" s="3" t="s">
        <v>187</v>
      </c>
      <c r="B7" s="3">
        <v>6526</v>
      </c>
      <c r="C7" s="3">
        <v>2402</v>
      </c>
      <c r="D7" s="3" t="s">
        <v>36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>
        <f>X11</f>
        <v>66.62</v>
      </c>
      <c r="AA7" t="str">
        <f>D7</f>
        <v>Tělovýchovná jednota Prostějov, z.s.</v>
      </c>
      <c r="AB7">
        <v>1</v>
      </c>
    </row>
    <row r="8" spans="1:30" x14ac:dyDescent="0.25">
      <c r="A8" t="s">
        <v>187</v>
      </c>
      <c r="B8">
        <v>124846</v>
      </c>
      <c r="C8">
        <v>2402</v>
      </c>
      <c r="D8" t="s">
        <v>37</v>
      </c>
      <c r="E8">
        <v>2016</v>
      </c>
      <c r="F8" t="s">
        <v>38</v>
      </c>
      <c r="G8" t="s">
        <v>39</v>
      </c>
      <c r="H8">
        <v>2</v>
      </c>
      <c r="I8" s="4">
        <v>9.9</v>
      </c>
      <c r="J8" s="4">
        <v>0</v>
      </c>
      <c r="K8" s="5">
        <f>H8+I8-J8</f>
        <v>11.9</v>
      </c>
      <c r="L8" s="4">
        <v>0</v>
      </c>
      <c r="M8" s="4">
        <v>0</v>
      </c>
      <c r="N8" s="4">
        <v>0</v>
      </c>
      <c r="O8" s="5">
        <f>L8+M8-N8</f>
        <v>0</v>
      </c>
      <c r="P8" s="4">
        <v>2</v>
      </c>
      <c r="Q8" s="4">
        <v>8.9499999999999993</v>
      </c>
      <c r="R8" s="4">
        <v>0</v>
      </c>
      <c r="S8" s="5">
        <f>P8+Q8-R8</f>
        <v>10.95</v>
      </c>
      <c r="T8" s="4">
        <v>2</v>
      </c>
      <c r="U8" s="4">
        <v>9.1</v>
      </c>
      <c r="V8" s="4">
        <v>0</v>
      </c>
      <c r="W8" s="5">
        <f>T8+U8-V8</f>
        <v>11.1</v>
      </c>
      <c r="X8" s="4">
        <f>K8+O8+S8+W8</f>
        <v>33.950000000000003</v>
      </c>
      <c r="Y8" s="5"/>
      <c r="Z8">
        <f>X11</f>
        <v>66.62</v>
      </c>
      <c r="AA8" t="str">
        <f>D7</f>
        <v>Tělovýchovná jednota Prostějov, z.s.</v>
      </c>
      <c r="AB8">
        <v>2</v>
      </c>
    </row>
    <row r="9" spans="1:30" x14ac:dyDescent="0.25">
      <c r="A9" t="s">
        <v>187</v>
      </c>
      <c r="B9">
        <v>532337</v>
      </c>
      <c r="C9">
        <v>2402</v>
      </c>
      <c r="D9" t="s">
        <v>40</v>
      </c>
      <c r="E9">
        <v>2016</v>
      </c>
      <c r="F9" t="s">
        <v>38</v>
      </c>
      <c r="G9" t="s">
        <v>39</v>
      </c>
      <c r="H9">
        <v>2</v>
      </c>
      <c r="I9" s="4">
        <v>9.67</v>
      </c>
      <c r="J9" s="4">
        <v>0</v>
      </c>
      <c r="K9" s="5">
        <f>H9+I9-J9</f>
        <v>11.67</v>
      </c>
      <c r="L9" s="4">
        <v>0</v>
      </c>
      <c r="M9" s="4">
        <v>0</v>
      </c>
      <c r="N9" s="4">
        <v>0</v>
      </c>
      <c r="O9" s="5">
        <f>L9+M9-N9</f>
        <v>0</v>
      </c>
      <c r="P9" s="4">
        <v>2</v>
      </c>
      <c r="Q9" s="4">
        <v>7.75</v>
      </c>
      <c r="R9" s="4">
        <v>0</v>
      </c>
      <c r="S9" s="5">
        <f>P9+Q9-R9</f>
        <v>9.75</v>
      </c>
      <c r="T9" s="4">
        <v>2</v>
      </c>
      <c r="U9" s="4">
        <v>9.15</v>
      </c>
      <c r="V9" s="4">
        <v>0</v>
      </c>
      <c r="W9" s="5">
        <f>T9+U9-V9</f>
        <v>11.15</v>
      </c>
      <c r="X9" s="4">
        <f>K9+O9+S9+W9</f>
        <v>32.57</v>
      </c>
      <c r="Y9" s="5"/>
      <c r="Z9">
        <f>X11</f>
        <v>66.62</v>
      </c>
      <c r="AA9" t="str">
        <f>D7</f>
        <v>Tělovýchovná jednota Prostějov, z.s.</v>
      </c>
      <c r="AB9">
        <v>3</v>
      </c>
    </row>
    <row r="10" spans="1:30" x14ac:dyDescent="0.25">
      <c r="A10" t="s">
        <v>187</v>
      </c>
      <c r="B10">
        <v>363780</v>
      </c>
      <c r="C10">
        <v>2402</v>
      </c>
      <c r="D10" t="s">
        <v>41</v>
      </c>
      <c r="E10">
        <v>2017</v>
      </c>
      <c r="F10" t="s">
        <v>38</v>
      </c>
      <c r="G10" t="s">
        <v>39</v>
      </c>
      <c r="H10">
        <v>2</v>
      </c>
      <c r="I10" s="4">
        <v>8.6</v>
      </c>
      <c r="J10" s="4">
        <v>0</v>
      </c>
      <c r="K10" s="5">
        <f>H10+I10-J10</f>
        <v>10.6</v>
      </c>
      <c r="L10" s="4">
        <v>0</v>
      </c>
      <c r="M10" s="4">
        <v>0</v>
      </c>
      <c r="N10" s="4">
        <v>0</v>
      </c>
      <c r="O10" s="5">
        <f>L10+M10-N10</f>
        <v>0</v>
      </c>
      <c r="P10" s="4">
        <v>1.5</v>
      </c>
      <c r="Q10" s="4">
        <v>8.1999999999999993</v>
      </c>
      <c r="R10" s="4">
        <v>0</v>
      </c>
      <c r="S10" s="5">
        <f>P10+Q10-R10</f>
        <v>9.6999999999999993</v>
      </c>
      <c r="T10" s="4">
        <v>2</v>
      </c>
      <c r="U10" s="4">
        <v>9.1999999999999993</v>
      </c>
      <c r="V10" s="4">
        <v>0</v>
      </c>
      <c r="W10" s="5">
        <f>T10+U10-V10</f>
        <v>11.2</v>
      </c>
      <c r="X10" s="4">
        <f>K10+O10+S10+W10</f>
        <v>31.499999999999996</v>
      </c>
      <c r="Y10" s="5"/>
      <c r="Z10">
        <f>X11</f>
        <v>66.62</v>
      </c>
      <c r="AA10" t="str">
        <f>D7</f>
        <v>Tělovýchovná jednota Prostějov, z.s.</v>
      </c>
      <c r="AB10">
        <v>4</v>
      </c>
    </row>
    <row r="11" spans="1:30" x14ac:dyDescent="0.25">
      <c r="A11" s="5" t="s">
        <v>187</v>
      </c>
      <c r="B11" s="5"/>
      <c r="C11" s="5"/>
      <c r="D11" s="5" t="s">
        <v>29</v>
      </c>
      <c r="E11" s="5"/>
      <c r="F11" s="5"/>
      <c r="G11" s="5"/>
      <c r="H11" s="5"/>
      <c r="I11" s="5"/>
      <c r="J11" s="5">
        <v>0</v>
      </c>
      <c r="K11" s="5">
        <v>23.57</v>
      </c>
      <c r="L11" s="5"/>
      <c r="M11" s="5"/>
      <c r="N11" s="5">
        <v>0</v>
      </c>
      <c r="O11" s="5">
        <f>LARGE(O8:O10,3)+LARGE(O8:O10,2)+LARGE(O8:O10,1)-N11</f>
        <v>0</v>
      </c>
      <c r="P11" s="5"/>
      <c r="Q11" s="5"/>
      <c r="R11" s="5">
        <v>0</v>
      </c>
      <c r="S11" s="5">
        <v>20.7</v>
      </c>
      <c r="T11" s="5"/>
      <c r="U11" s="5"/>
      <c r="V11" s="5">
        <v>0</v>
      </c>
      <c r="W11" s="5">
        <v>22.35</v>
      </c>
      <c r="X11" s="5">
        <f>K11+O11+S11+W11</f>
        <v>66.62</v>
      </c>
      <c r="Y11" s="5"/>
      <c r="Z11">
        <f>X11</f>
        <v>66.62</v>
      </c>
      <c r="AA11" t="str">
        <f>D7</f>
        <v>Tělovýchovná jednota Prostějov, z.s.</v>
      </c>
      <c r="AB11">
        <v>5</v>
      </c>
    </row>
    <row r="12" spans="1:30" x14ac:dyDescent="0.25">
      <c r="A12" s="3" t="s">
        <v>188</v>
      </c>
      <c r="B12" s="3">
        <v>6544</v>
      </c>
      <c r="C12" s="3">
        <v>7791</v>
      </c>
      <c r="D12" s="3" t="s">
        <v>23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>X16</f>
        <v>63.519999999999996</v>
      </c>
      <c r="AA12" t="str">
        <f>D12</f>
        <v>Gymnastický klub Vítkovice, z.s.</v>
      </c>
      <c r="AB12">
        <v>1</v>
      </c>
    </row>
    <row r="13" spans="1:30" x14ac:dyDescent="0.25">
      <c r="A13" t="s">
        <v>188</v>
      </c>
      <c r="B13">
        <v>419132</v>
      </c>
      <c r="C13">
        <v>7791</v>
      </c>
      <c r="D13" t="s">
        <v>24</v>
      </c>
      <c r="E13">
        <v>2017</v>
      </c>
      <c r="F13" t="s">
        <v>25</v>
      </c>
      <c r="G13" t="s">
        <v>26</v>
      </c>
      <c r="H13">
        <v>2</v>
      </c>
      <c r="I13" s="4">
        <v>9.57</v>
      </c>
      <c r="J13" s="4">
        <v>0</v>
      </c>
      <c r="K13" s="5">
        <f>H13+I13-J13</f>
        <v>11.57</v>
      </c>
      <c r="L13" s="4">
        <v>0</v>
      </c>
      <c r="M13" s="4">
        <v>0</v>
      </c>
      <c r="N13" s="4">
        <v>0</v>
      </c>
      <c r="O13" s="5">
        <f>L13+M13-N13</f>
        <v>0</v>
      </c>
      <c r="P13" s="4">
        <v>2</v>
      </c>
      <c r="Q13" s="4">
        <v>7.55</v>
      </c>
      <c r="R13" s="4">
        <v>0</v>
      </c>
      <c r="S13" s="5">
        <f>P13+Q13-R13</f>
        <v>9.5500000000000007</v>
      </c>
      <c r="T13" s="4">
        <v>2</v>
      </c>
      <c r="U13" s="4">
        <v>9</v>
      </c>
      <c r="V13" s="4">
        <v>0</v>
      </c>
      <c r="W13" s="5">
        <f>T13+U13-V13</f>
        <v>11</v>
      </c>
      <c r="X13" s="4">
        <f>K13+O13+S13+W13</f>
        <v>32.120000000000005</v>
      </c>
      <c r="Y13" s="5"/>
      <c r="Z13">
        <f>X16</f>
        <v>63.519999999999996</v>
      </c>
      <c r="AA13" t="str">
        <f>D12</f>
        <v>Gymnastický klub Vítkovice, z.s.</v>
      </c>
      <c r="AB13">
        <v>2</v>
      </c>
    </row>
    <row r="14" spans="1:30" x14ac:dyDescent="0.25">
      <c r="A14" t="s">
        <v>188</v>
      </c>
      <c r="B14">
        <v>388939</v>
      </c>
      <c r="C14">
        <v>7791</v>
      </c>
      <c r="D14" t="s">
        <v>27</v>
      </c>
      <c r="E14">
        <v>2017</v>
      </c>
      <c r="F14" t="s">
        <v>25</v>
      </c>
      <c r="G14" t="s">
        <v>26</v>
      </c>
      <c r="H14">
        <v>2</v>
      </c>
      <c r="I14" s="4">
        <v>9.4</v>
      </c>
      <c r="J14" s="4">
        <v>0</v>
      </c>
      <c r="K14" s="5">
        <f>H14+I14-J14</f>
        <v>11.4</v>
      </c>
      <c r="L14" s="4">
        <v>0</v>
      </c>
      <c r="M14" s="4">
        <v>0</v>
      </c>
      <c r="N14" s="4">
        <v>0</v>
      </c>
      <c r="O14" s="5">
        <f>L14+M14-N14</f>
        <v>0</v>
      </c>
      <c r="P14" s="4">
        <v>2</v>
      </c>
      <c r="Q14" s="4">
        <v>7.75</v>
      </c>
      <c r="R14" s="4">
        <v>0</v>
      </c>
      <c r="S14" s="5">
        <f>P14+Q14-R14</f>
        <v>9.75</v>
      </c>
      <c r="T14" s="4">
        <v>2</v>
      </c>
      <c r="U14" s="4">
        <v>8.25</v>
      </c>
      <c r="V14" s="4">
        <v>0</v>
      </c>
      <c r="W14" s="5">
        <f>T14+U14-V14</f>
        <v>10.25</v>
      </c>
      <c r="X14" s="4">
        <f>K14+O14+S14+W14</f>
        <v>31.4</v>
      </c>
      <c r="Y14" s="5"/>
      <c r="Z14">
        <f>X16</f>
        <v>63.519999999999996</v>
      </c>
      <c r="AA14" t="str">
        <f>D12</f>
        <v>Gymnastický klub Vítkovice, z.s.</v>
      </c>
      <c r="AB14">
        <v>3</v>
      </c>
    </row>
    <row r="15" spans="1:30" x14ac:dyDescent="0.25">
      <c r="A15" t="s">
        <v>188</v>
      </c>
      <c r="B15">
        <v>526684</v>
      </c>
      <c r="C15">
        <v>7791</v>
      </c>
      <c r="D15" t="s">
        <v>28</v>
      </c>
      <c r="E15">
        <v>2018</v>
      </c>
      <c r="F15" t="s">
        <v>25</v>
      </c>
      <c r="G15" t="s">
        <v>26</v>
      </c>
      <c r="H15">
        <v>2</v>
      </c>
      <c r="I15" s="4">
        <v>9.1999999999999993</v>
      </c>
      <c r="J15" s="4">
        <v>0</v>
      </c>
      <c r="K15" s="5">
        <f>H15+I15-J15</f>
        <v>11.2</v>
      </c>
      <c r="L15" s="4">
        <v>0</v>
      </c>
      <c r="M15" s="4">
        <v>0</v>
      </c>
      <c r="N15" s="4">
        <v>0</v>
      </c>
      <c r="O15" s="5">
        <f>L15+M15-N15</f>
        <v>0</v>
      </c>
      <c r="P15" s="4">
        <v>1.5</v>
      </c>
      <c r="Q15" s="4">
        <v>6.5</v>
      </c>
      <c r="R15" s="4">
        <v>0.5</v>
      </c>
      <c r="S15" s="5">
        <f>P15+Q15-R15</f>
        <v>7.5</v>
      </c>
      <c r="T15" s="4">
        <v>2</v>
      </c>
      <c r="U15" s="4">
        <v>8.1999999999999993</v>
      </c>
      <c r="V15" s="4">
        <v>0</v>
      </c>
      <c r="W15" s="5">
        <f>T15+U15-V15</f>
        <v>10.199999999999999</v>
      </c>
      <c r="X15" s="4">
        <f>K15+O15+S15+W15</f>
        <v>28.9</v>
      </c>
      <c r="Y15" s="5"/>
      <c r="Z15">
        <f>X16</f>
        <v>63.519999999999996</v>
      </c>
      <c r="AA15" t="str">
        <f>D12</f>
        <v>Gymnastický klub Vítkovice, z.s.</v>
      </c>
      <c r="AB15">
        <v>4</v>
      </c>
    </row>
    <row r="16" spans="1:30" x14ac:dyDescent="0.25">
      <c r="A16" s="5" t="s">
        <v>188</v>
      </c>
      <c r="B16" s="5"/>
      <c r="C16" s="5"/>
      <c r="D16" s="5" t="s">
        <v>29</v>
      </c>
      <c r="E16" s="5"/>
      <c r="F16" s="5"/>
      <c r="G16" s="5"/>
      <c r="H16" s="5"/>
      <c r="I16" s="5"/>
      <c r="J16" s="5">
        <v>0</v>
      </c>
      <c r="K16" s="5">
        <v>22.97</v>
      </c>
      <c r="L16" s="5"/>
      <c r="M16" s="5"/>
      <c r="N16" s="5">
        <v>0</v>
      </c>
      <c r="O16" s="5">
        <f>LARGE(O13:O15,3)+LARGE(O13:O15,2)+LARGE(O13:O15,1)-N16</f>
        <v>0</v>
      </c>
      <c r="P16" s="5"/>
      <c r="Q16" s="5"/>
      <c r="R16" s="5">
        <v>0</v>
      </c>
      <c r="S16" s="5">
        <v>19.3</v>
      </c>
      <c r="T16" s="5"/>
      <c r="U16" s="5"/>
      <c r="V16" s="5">
        <v>0</v>
      </c>
      <c r="W16" s="5">
        <v>21.25</v>
      </c>
      <c r="X16" s="5">
        <f>K16+O16+S16+W16</f>
        <v>63.519999999999996</v>
      </c>
      <c r="Y16" s="5"/>
      <c r="Z16">
        <f>X16</f>
        <v>63.519999999999996</v>
      </c>
      <c r="AA16" t="str">
        <f>D12</f>
        <v>Gymnastický klub Vítkovice, z.s.</v>
      </c>
      <c r="AB16">
        <v>5</v>
      </c>
    </row>
    <row r="17" spans="1:28" x14ac:dyDescent="0.25">
      <c r="A17" s="3" t="s">
        <v>189</v>
      </c>
      <c r="B17" s="3">
        <v>6531</v>
      </c>
      <c r="C17" s="3">
        <v>9381</v>
      </c>
      <c r="D17" s="3" t="s">
        <v>42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>X21</f>
        <v>24.94</v>
      </c>
      <c r="AA17" t="str">
        <f>D17</f>
        <v>Tělovýchovná jednota VOKD Ostrava - Poruba, z.s.</v>
      </c>
      <c r="AB17">
        <v>1</v>
      </c>
    </row>
    <row r="18" spans="1:28" x14ac:dyDescent="0.25">
      <c r="A18" t="s">
        <v>189</v>
      </c>
      <c r="B18">
        <v>860679</v>
      </c>
      <c r="C18">
        <v>9381</v>
      </c>
      <c r="D18" t="s">
        <v>44</v>
      </c>
      <c r="E18">
        <v>2016</v>
      </c>
      <c r="F18" t="s">
        <v>45</v>
      </c>
      <c r="G18" t="s">
        <v>46</v>
      </c>
      <c r="H18">
        <v>2</v>
      </c>
      <c r="I18" s="4">
        <v>9.17</v>
      </c>
      <c r="J18" s="4">
        <v>0</v>
      </c>
      <c r="K18" s="5">
        <f>H18+I18-J18</f>
        <v>11.17</v>
      </c>
      <c r="L18" s="4">
        <v>0</v>
      </c>
      <c r="M18" s="4">
        <v>0</v>
      </c>
      <c r="N18" s="4">
        <v>0</v>
      </c>
      <c r="O18" s="5">
        <f>L18+M18-N18</f>
        <v>0</v>
      </c>
      <c r="P18" s="4">
        <v>1.5</v>
      </c>
      <c r="Q18" s="4">
        <v>5.35</v>
      </c>
      <c r="R18" s="4">
        <v>0</v>
      </c>
      <c r="S18" s="5">
        <f>P18+Q18-R18</f>
        <v>6.85</v>
      </c>
      <c r="T18" s="4">
        <v>2</v>
      </c>
      <c r="U18" s="4">
        <v>7.85</v>
      </c>
      <c r="V18" s="4">
        <v>0</v>
      </c>
      <c r="W18" s="5">
        <f>T18+U18-V18</f>
        <v>9.85</v>
      </c>
      <c r="X18" s="4">
        <f>K18+O18+S18+W18</f>
        <v>27.869999999999997</v>
      </c>
      <c r="Y18" s="5"/>
      <c r="Z18">
        <f>X20</f>
        <v>0</v>
      </c>
      <c r="AA18" t="str">
        <f>D16</f>
        <v>Celkem</v>
      </c>
      <c r="AB18">
        <v>3</v>
      </c>
    </row>
    <row r="19" spans="1:28" x14ac:dyDescent="0.25">
      <c r="A19" t="s">
        <v>189</v>
      </c>
      <c r="C19">
        <v>9381</v>
      </c>
      <c r="D19" t="s">
        <v>47</v>
      </c>
      <c r="E19">
        <v>2016</v>
      </c>
      <c r="F19" t="s">
        <v>45</v>
      </c>
      <c r="G19" t="s">
        <v>46</v>
      </c>
      <c r="H19">
        <v>2</v>
      </c>
      <c r="I19" s="4">
        <v>9.5399999999999991</v>
      </c>
      <c r="J19" s="4">
        <v>0</v>
      </c>
      <c r="K19" s="5">
        <f>H19+I19-J19</f>
        <v>11.54</v>
      </c>
      <c r="L19" s="4">
        <v>0</v>
      </c>
      <c r="M19" s="4">
        <v>0</v>
      </c>
      <c r="N19" s="4">
        <v>0</v>
      </c>
      <c r="O19" s="5">
        <f>L19+M19-N19</f>
        <v>0</v>
      </c>
      <c r="P19" s="4">
        <v>1.5</v>
      </c>
      <c r="Q19" s="4">
        <v>8.4</v>
      </c>
      <c r="R19" s="4">
        <v>2</v>
      </c>
      <c r="S19" s="5">
        <f>P19+Q19-R19</f>
        <v>7.9</v>
      </c>
      <c r="T19" s="4">
        <v>2</v>
      </c>
      <c r="U19" s="4">
        <v>9.0500000000000007</v>
      </c>
      <c r="V19" s="4">
        <v>0</v>
      </c>
      <c r="W19" s="5">
        <f>T19+U19-V19</f>
        <v>11.05</v>
      </c>
      <c r="X19" s="4">
        <f>K19+O19+S19+W19</f>
        <v>30.49</v>
      </c>
      <c r="Y19" s="5"/>
      <c r="Z19">
        <f>X20</f>
        <v>0</v>
      </c>
      <c r="AA19" t="str">
        <f>D16</f>
        <v>Celkem</v>
      </c>
      <c r="AB19">
        <v>4</v>
      </c>
    </row>
    <row r="20" spans="1:28" x14ac:dyDescent="0.25">
      <c r="A20" s="3" t="s">
        <v>190</v>
      </c>
      <c r="B20" s="3">
        <v>6470</v>
      </c>
      <c r="C20" s="3">
        <v>4142</v>
      </c>
      <c r="D20" s="3" t="s">
        <v>30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>X24</f>
        <v>56.71</v>
      </c>
      <c r="AA20" t="str">
        <f>D20</f>
        <v>Tělocvičná jednota Sokol Moravská Ostrava 1</v>
      </c>
      <c r="AB20">
        <v>1</v>
      </c>
    </row>
    <row r="21" spans="1:28" x14ac:dyDescent="0.25">
      <c r="A21" t="s">
        <v>190</v>
      </c>
      <c r="B21">
        <v>561069</v>
      </c>
      <c r="C21">
        <v>4142</v>
      </c>
      <c r="D21" t="s">
        <v>31</v>
      </c>
      <c r="E21">
        <v>2016</v>
      </c>
      <c r="F21" t="s">
        <v>32</v>
      </c>
      <c r="G21" t="s">
        <v>33</v>
      </c>
      <c r="H21">
        <v>2</v>
      </c>
      <c r="I21" s="4">
        <v>8.74</v>
      </c>
      <c r="J21" s="4">
        <v>0</v>
      </c>
      <c r="K21" s="5">
        <f>H21+I21-J21</f>
        <v>10.74</v>
      </c>
      <c r="L21" s="4">
        <v>0</v>
      </c>
      <c r="M21" s="4">
        <v>0</v>
      </c>
      <c r="N21" s="4">
        <v>0</v>
      </c>
      <c r="O21" s="5">
        <f>L21+M21-N21</f>
        <v>0</v>
      </c>
      <c r="P21" s="4">
        <v>1.5</v>
      </c>
      <c r="Q21" s="4">
        <v>4.2</v>
      </c>
      <c r="R21" s="4">
        <v>0.5</v>
      </c>
      <c r="S21" s="5">
        <f>P21+Q21-R21</f>
        <v>5.2</v>
      </c>
      <c r="T21" s="4">
        <v>2</v>
      </c>
      <c r="U21" s="4">
        <v>7</v>
      </c>
      <c r="V21" s="4">
        <v>0</v>
      </c>
      <c r="W21" s="5">
        <f>T21+U21-V21</f>
        <v>9</v>
      </c>
      <c r="X21" s="4">
        <f>K21+O21+S21+W21</f>
        <v>24.94</v>
      </c>
      <c r="Y21" s="5"/>
      <c r="Z21">
        <f>X24</f>
        <v>56.71</v>
      </c>
      <c r="AA21" t="str">
        <f>D20</f>
        <v>Tělocvičná jednota Sokol Moravská Ostrava 1</v>
      </c>
      <c r="AB21">
        <v>2</v>
      </c>
    </row>
    <row r="22" spans="1:28" x14ac:dyDescent="0.25">
      <c r="A22" t="s">
        <v>190</v>
      </c>
      <c r="B22">
        <v>759044</v>
      </c>
      <c r="C22">
        <v>4142</v>
      </c>
      <c r="D22" t="s">
        <v>34</v>
      </c>
      <c r="E22">
        <v>2016</v>
      </c>
      <c r="F22" t="s">
        <v>32</v>
      </c>
      <c r="G22" t="s">
        <v>33</v>
      </c>
      <c r="H22">
        <v>2</v>
      </c>
      <c r="I22" s="4">
        <v>8.4700000000000006</v>
      </c>
      <c r="J22" s="4">
        <v>0</v>
      </c>
      <c r="K22" s="5">
        <f>H22+I22-J22</f>
        <v>10.47</v>
      </c>
      <c r="L22" s="4">
        <v>0</v>
      </c>
      <c r="M22" s="4">
        <v>0</v>
      </c>
      <c r="N22" s="4">
        <v>0</v>
      </c>
      <c r="O22" s="5">
        <f>L22+M22-N22</f>
        <v>0</v>
      </c>
      <c r="P22" s="4">
        <v>2</v>
      </c>
      <c r="Q22" s="4">
        <v>5.65</v>
      </c>
      <c r="R22" s="4">
        <v>0</v>
      </c>
      <c r="S22" s="5">
        <f>P22+Q22-R22</f>
        <v>7.65</v>
      </c>
      <c r="T22" s="4">
        <v>2</v>
      </c>
      <c r="U22" s="4">
        <v>8.15</v>
      </c>
      <c r="V22" s="4">
        <v>0</v>
      </c>
      <c r="W22" s="5">
        <f>T22+U22-V22</f>
        <v>10.15</v>
      </c>
      <c r="X22" s="4">
        <f>K22+O22+S22+W22</f>
        <v>28.270000000000003</v>
      </c>
      <c r="Y22" s="5"/>
      <c r="Z22">
        <f>X24</f>
        <v>56.71</v>
      </c>
      <c r="AA22" t="str">
        <f>D20</f>
        <v>Tělocvičná jednota Sokol Moravská Ostrava 1</v>
      </c>
      <c r="AB22">
        <v>3</v>
      </c>
    </row>
    <row r="23" spans="1:28" x14ac:dyDescent="0.25">
      <c r="A23" t="s">
        <v>190</v>
      </c>
      <c r="B23">
        <v>625294</v>
      </c>
      <c r="C23">
        <v>4142</v>
      </c>
      <c r="D23" t="s">
        <v>35</v>
      </c>
      <c r="E23">
        <v>2016</v>
      </c>
      <c r="F23" t="s">
        <v>32</v>
      </c>
      <c r="G23" t="s">
        <v>33</v>
      </c>
      <c r="H23">
        <v>2</v>
      </c>
      <c r="I23" s="4">
        <v>7.44</v>
      </c>
      <c r="J23" s="4">
        <v>0</v>
      </c>
      <c r="K23" s="5">
        <f>H23+I23-J23</f>
        <v>9.4400000000000013</v>
      </c>
      <c r="L23" s="4">
        <v>0</v>
      </c>
      <c r="M23" s="4">
        <v>0</v>
      </c>
      <c r="N23" s="4">
        <v>0</v>
      </c>
      <c r="O23" s="5">
        <f>L23+M23-N23</f>
        <v>0</v>
      </c>
      <c r="P23" s="4">
        <v>1.5</v>
      </c>
      <c r="Q23" s="4">
        <v>6.35</v>
      </c>
      <c r="R23" s="4">
        <v>0</v>
      </c>
      <c r="S23" s="5">
        <f>P23+Q23-R23</f>
        <v>7.85</v>
      </c>
      <c r="T23" s="4">
        <v>2</v>
      </c>
      <c r="U23" s="4">
        <v>7.85</v>
      </c>
      <c r="V23" s="4">
        <v>0</v>
      </c>
      <c r="W23" s="5">
        <f>T23+U23-V23</f>
        <v>9.85</v>
      </c>
      <c r="X23" s="4">
        <f>K23+O23+S23+W23</f>
        <v>27.14</v>
      </c>
      <c r="Y23" s="5"/>
      <c r="Z23">
        <f>X24</f>
        <v>56.71</v>
      </c>
      <c r="AA23" t="str">
        <f>D20</f>
        <v>Tělocvičná jednota Sokol Moravská Ostrava 1</v>
      </c>
      <c r="AB23">
        <v>4</v>
      </c>
    </row>
    <row r="24" spans="1:28" x14ac:dyDescent="0.25">
      <c r="A24" s="5" t="s">
        <v>190</v>
      </c>
      <c r="B24" s="5"/>
      <c r="C24" s="5"/>
      <c r="D24" s="5" t="s">
        <v>29</v>
      </c>
      <c r="E24" s="5"/>
      <c r="F24" s="5"/>
      <c r="G24" s="5"/>
      <c r="H24" s="5"/>
      <c r="I24" s="5"/>
      <c r="J24" s="5">
        <v>0</v>
      </c>
      <c r="K24" s="5">
        <v>21.21</v>
      </c>
      <c r="L24" s="5"/>
      <c r="M24" s="5"/>
      <c r="N24" s="5">
        <v>0</v>
      </c>
      <c r="O24" s="5">
        <f>LARGE(O21:O23,3)+LARGE(O21:O23,2)+LARGE(O21:O23,1)-N24</f>
        <v>0</v>
      </c>
      <c r="P24" s="5"/>
      <c r="Q24" s="5"/>
      <c r="R24" s="5">
        <v>0</v>
      </c>
      <c r="S24" s="5">
        <v>15.5</v>
      </c>
      <c r="T24" s="5"/>
      <c r="U24" s="5"/>
      <c r="V24" s="5">
        <v>0</v>
      </c>
      <c r="W24" s="5">
        <v>20</v>
      </c>
      <c r="X24" s="5">
        <f>K24+O24+S24+W24</f>
        <v>56.71</v>
      </c>
      <c r="Y24" s="5"/>
      <c r="Z24">
        <f>X24</f>
        <v>56.71</v>
      </c>
      <c r="AA24" t="str">
        <f>D20</f>
        <v>Tělocvičná jednota Sokol Moravská Ostrava 1</v>
      </c>
      <c r="AB24">
        <v>5</v>
      </c>
    </row>
    <row r="25" spans="1:28" x14ac:dyDescent="0.25">
      <c r="B25">
        <v>453244</v>
      </c>
      <c r="C25">
        <v>4142</v>
      </c>
      <c r="D25" t="s">
        <v>43</v>
      </c>
      <c r="E25">
        <v>2016</v>
      </c>
      <c r="F25" t="s">
        <v>32</v>
      </c>
      <c r="G25" t="s">
        <v>33</v>
      </c>
      <c r="H25">
        <v>0</v>
      </c>
      <c r="I25" s="4">
        <v>0</v>
      </c>
      <c r="J25" s="4">
        <v>0</v>
      </c>
      <c r="K25" s="5">
        <f>H25+I25-J25</f>
        <v>0</v>
      </c>
      <c r="L25" s="4">
        <v>0</v>
      </c>
      <c r="M25" s="4">
        <v>0</v>
      </c>
      <c r="N25" s="4">
        <v>0</v>
      </c>
      <c r="O25" s="5">
        <f>L25+M25-N25</f>
        <v>0</v>
      </c>
      <c r="P25" s="4">
        <v>0</v>
      </c>
      <c r="Q25" s="4">
        <v>0</v>
      </c>
      <c r="R25" s="4">
        <v>0</v>
      </c>
      <c r="S25" s="5">
        <f>P25+Q25-R25</f>
        <v>0</v>
      </c>
      <c r="T25" s="4">
        <v>0</v>
      </c>
      <c r="U25" s="4">
        <v>0</v>
      </c>
      <c r="V25" s="4">
        <v>0</v>
      </c>
      <c r="W25" s="5">
        <f>T25+U25-V25</f>
        <v>0</v>
      </c>
      <c r="X25" s="4">
        <f>K25+O25+S25+W25</f>
        <v>0</v>
      </c>
      <c r="Y25" s="5"/>
      <c r="Z25">
        <f>X28</f>
        <v>0</v>
      </c>
      <c r="AA25" t="str">
        <f>D24</f>
        <v>Celkem</v>
      </c>
      <c r="AB25">
        <v>2</v>
      </c>
    </row>
    <row r="26" spans="1:28" x14ac:dyDescent="0.25">
      <c r="A26" s="5"/>
      <c r="B26" s="5"/>
      <c r="C26" s="5"/>
      <c r="D26" s="5" t="s">
        <v>29</v>
      </c>
      <c r="E26" s="5"/>
      <c r="F26" s="5"/>
      <c r="G26" s="5"/>
      <c r="H26" s="5"/>
      <c r="I26" s="5"/>
      <c r="J26" s="5">
        <v>0</v>
      </c>
      <c r="K26" s="5">
        <f>LARGE(K23:K25,3)+LARGE(K23:K25,2)+LARGE(K23:K25,1)-J26</f>
        <v>30.650000000000002</v>
      </c>
      <c r="L26" s="5"/>
      <c r="M26" s="5"/>
      <c r="N26" s="5">
        <v>0</v>
      </c>
      <c r="O26" s="5">
        <f>LARGE(O23:O25,3)+LARGE(O23:O25,2)+LARGE(O23:O25,1)-N26</f>
        <v>0</v>
      </c>
      <c r="P26" s="5"/>
      <c r="Q26" s="5"/>
      <c r="R26" s="5">
        <v>0</v>
      </c>
      <c r="S26" s="5">
        <f>LARGE(S23:S25,3)+LARGE(S23:S25,2)+LARGE(S23:S25,1)-R26</f>
        <v>23.35</v>
      </c>
      <c r="T26" s="5"/>
      <c r="U26" s="5"/>
      <c r="V26" s="5">
        <v>0</v>
      </c>
      <c r="W26" s="5">
        <f>LARGE(W23:W25,3)+LARGE(W23:W25,2)+LARGE(W23:W25,1)-V26</f>
        <v>29.85</v>
      </c>
      <c r="X26" s="5">
        <f>K26+O26+S26+W26</f>
        <v>83.85</v>
      </c>
      <c r="Y26" s="5"/>
      <c r="Z26">
        <f>X26</f>
        <v>83.85</v>
      </c>
      <c r="AA26" t="str">
        <f>D22</f>
        <v>Jakovidu Eleni</v>
      </c>
      <c r="AB26">
        <v>5</v>
      </c>
    </row>
    <row r="28" spans="1:28" x14ac:dyDescent="0.25">
      <c r="K28" s="4"/>
      <c r="V28" s="4"/>
    </row>
    <row r="29" spans="1:28" ht="15.75" x14ac:dyDescent="0.25">
      <c r="D29" s="7" t="s">
        <v>191</v>
      </c>
      <c r="K29" s="4"/>
      <c r="S29" s="4"/>
      <c r="U29" s="4"/>
    </row>
    <row r="30" spans="1:28" ht="15.75" x14ac:dyDescent="0.25">
      <c r="D30" s="7" t="s">
        <v>192</v>
      </c>
      <c r="J30" s="4"/>
    </row>
    <row r="31" spans="1:28" ht="15.75" x14ac:dyDescent="0.25">
      <c r="D31" s="7" t="s">
        <v>193</v>
      </c>
    </row>
    <row r="32" spans="1:28" ht="15.75" x14ac:dyDescent="0.25">
      <c r="D32" s="7" t="s">
        <v>194</v>
      </c>
    </row>
    <row r="34" spans="4:4" ht="15.75" x14ac:dyDescent="0.25">
      <c r="D34" s="7" t="s">
        <v>195</v>
      </c>
    </row>
    <row r="36" spans="4:4" ht="15.75" x14ac:dyDescent="0.25">
      <c r="D36" s="7" t="s">
        <v>196</v>
      </c>
    </row>
  </sheetData>
  <sheetProtection formatCells="0" formatColumns="0" formatRows="0" insertColumns="0" insertRows="0" insertHyperlinks="0" deleteColumns="0" deleteRows="0" sort="0" autoFilter="0" pivotTables="0"/>
  <sortState ref="A7:AB26">
    <sortCondition ref="A7:A26"/>
  </sortState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5"/>
  <sheetViews>
    <sheetView zoomScale="90" zoomScaleNormal="90" workbookViewId="0">
      <selection activeCell="D40" sqref="D40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8" customWidth="1"/>
    <col min="27" max="27" width="20" customWidth="1"/>
    <col min="28" max="28" width="8" customWidth="1"/>
    <col min="29" max="29" width="30" customWidth="1"/>
  </cols>
  <sheetData>
    <row r="1" spans="1:30" ht="18.75" x14ac:dyDescent="0.3">
      <c r="D1" t="s">
        <v>0</v>
      </c>
      <c r="E1" s="1"/>
    </row>
    <row r="2" spans="1:30" ht="18.75" x14ac:dyDescent="0.3">
      <c r="D2" t="s">
        <v>1</v>
      </c>
      <c r="E2" s="1"/>
    </row>
    <row r="3" spans="1:30" ht="18.75" x14ac:dyDescent="0.3">
      <c r="D3" t="s">
        <v>48</v>
      </c>
      <c r="E3" s="1"/>
    </row>
    <row r="6" spans="1:30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11</v>
      </c>
      <c r="M6" s="2" t="s">
        <v>12</v>
      </c>
      <c r="N6" s="2" t="s">
        <v>13</v>
      </c>
      <c r="O6" s="2" t="s">
        <v>15</v>
      </c>
      <c r="P6" s="2" t="s">
        <v>11</v>
      </c>
      <c r="Q6" s="2" t="s">
        <v>12</v>
      </c>
      <c r="R6" s="2" t="s">
        <v>13</v>
      </c>
      <c r="S6" s="2" t="s">
        <v>16</v>
      </c>
      <c r="T6" s="2" t="s">
        <v>11</v>
      </c>
      <c r="U6" s="2" t="s">
        <v>12</v>
      </c>
      <c r="V6" s="2" t="s">
        <v>13</v>
      </c>
      <c r="W6" s="2" t="s">
        <v>17</v>
      </c>
      <c r="X6" s="2" t="s">
        <v>18</v>
      </c>
      <c r="Y6" s="2" t="s">
        <v>19</v>
      </c>
      <c r="Z6" s="2" t="s">
        <v>3</v>
      </c>
      <c r="AA6" s="2" t="s">
        <v>20</v>
      </c>
      <c r="AB6" s="2" t="s">
        <v>21</v>
      </c>
      <c r="AC6" s="2" t="s">
        <v>22</v>
      </c>
      <c r="AD6" s="2"/>
    </row>
    <row r="7" spans="1:30" hidden="1" x14ac:dyDescent="0.25">
      <c r="A7" s="3"/>
      <c r="B7" s="3">
        <v>6548</v>
      </c>
      <c r="C7" s="3">
        <v>7791</v>
      </c>
      <c r="D7" s="3" t="s">
        <v>23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>
        <f>X11</f>
        <v>8.3000000000000007</v>
      </c>
      <c r="AA7" t="str">
        <f>D7</f>
        <v>Gymnastický klub Vítkovice, z.s.</v>
      </c>
      <c r="AB7">
        <v>1</v>
      </c>
    </row>
    <row r="8" spans="1:30" hidden="1" x14ac:dyDescent="0.25">
      <c r="B8">
        <v>610333</v>
      </c>
      <c r="C8">
        <v>7791</v>
      </c>
      <c r="D8" t="s">
        <v>49</v>
      </c>
      <c r="E8">
        <v>1970</v>
      </c>
      <c r="F8" t="s">
        <v>25</v>
      </c>
      <c r="G8" t="s">
        <v>50</v>
      </c>
      <c r="H8">
        <v>0</v>
      </c>
      <c r="I8" s="4">
        <v>0</v>
      </c>
      <c r="J8" s="4">
        <v>0</v>
      </c>
      <c r="K8" s="5">
        <f>H8+I8-J8</f>
        <v>0</v>
      </c>
      <c r="L8" s="4">
        <v>0</v>
      </c>
      <c r="M8" s="4">
        <v>0</v>
      </c>
      <c r="N8" s="4">
        <v>0</v>
      </c>
      <c r="O8" s="5">
        <f>L8+M8-N8</f>
        <v>0</v>
      </c>
      <c r="P8" s="4">
        <v>2</v>
      </c>
      <c r="Q8" s="4">
        <v>6.3</v>
      </c>
      <c r="R8" s="4">
        <v>0</v>
      </c>
      <c r="S8" s="5">
        <f>P8+Q8-R8</f>
        <v>8.3000000000000007</v>
      </c>
      <c r="T8" s="4">
        <v>0</v>
      </c>
      <c r="U8" s="4">
        <v>0</v>
      </c>
      <c r="V8" s="4">
        <v>0</v>
      </c>
      <c r="W8" s="5">
        <f>T8+U8-V8</f>
        <v>0</v>
      </c>
      <c r="X8" s="4">
        <f>K8+O8+S8+W8</f>
        <v>8.3000000000000007</v>
      </c>
      <c r="Y8" s="5"/>
      <c r="Z8">
        <f>X11</f>
        <v>8.3000000000000007</v>
      </c>
      <c r="AA8" t="str">
        <f>D7</f>
        <v>Gymnastický klub Vítkovice, z.s.</v>
      </c>
      <c r="AB8">
        <v>2</v>
      </c>
    </row>
    <row r="9" spans="1:30" hidden="1" x14ac:dyDescent="0.25">
      <c r="B9">
        <v>0</v>
      </c>
      <c r="C9">
        <v>0</v>
      </c>
      <c r="H9">
        <v>0</v>
      </c>
      <c r="I9" s="4">
        <v>0</v>
      </c>
      <c r="J9" s="4">
        <v>0</v>
      </c>
      <c r="K9" s="5">
        <f>H9+I9-J9</f>
        <v>0</v>
      </c>
      <c r="L9" s="4">
        <v>0</v>
      </c>
      <c r="M9" s="4">
        <v>0</v>
      </c>
      <c r="N9" s="4">
        <v>0</v>
      </c>
      <c r="O9" s="5">
        <f>L9+M9-N9</f>
        <v>0</v>
      </c>
      <c r="P9" s="4">
        <v>0</v>
      </c>
      <c r="Q9" s="4">
        <v>0</v>
      </c>
      <c r="R9" s="4">
        <v>0</v>
      </c>
      <c r="S9" s="5">
        <f>P9+Q9-R9</f>
        <v>0</v>
      </c>
      <c r="T9" s="4">
        <v>0</v>
      </c>
      <c r="U9" s="4">
        <v>0</v>
      </c>
      <c r="V9" s="4">
        <v>0</v>
      </c>
      <c r="W9" s="5">
        <f>T9+U9-V9</f>
        <v>0</v>
      </c>
      <c r="X9" s="4">
        <f>K9+O9+S9+W9</f>
        <v>0</v>
      </c>
      <c r="Y9" s="5"/>
      <c r="Z9">
        <f>X11</f>
        <v>8.3000000000000007</v>
      </c>
      <c r="AA9" t="str">
        <f>D7</f>
        <v>Gymnastický klub Vítkovice, z.s.</v>
      </c>
      <c r="AB9">
        <v>3</v>
      </c>
    </row>
    <row r="10" spans="1:30" hidden="1" x14ac:dyDescent="0.25">
      <c r="B10">
        <v>0</v>
      </c>
      <c r="C10">
        <v>0</v>
      </c>
      <c r="H10">
        <v>0</v>
      </c>
      <c r="I10" s="4">
        <v>0</v>
      </c>
      <c r="J10" s="4">
        <v>0</v>
      </c>
      <c r="K10" s="5">
        <f>H10+I10-J10</f>
        <v>0</v>
      </c>
      <c r="L10" s="4">
        <v>0</v>
      </c>
      <c r="M10" s="4">
        <v>0</v>
      </c>
      <c r="N10" s="4">
        <v>0</v>
      </c>
      <c r="O10" s="5">
        <f>L10+M10-N10</f>
        <v>0</v>
      </c>
      <c r="P10" s="4">
        <v>0</v>
      </c>
      <c r="Q10" s="4">
        <v>0</v>
      </c>
      <c r="R10" s="4">
        <v>0</v>
      </c>
      <c r="S10" s="5">
        <f>P10+Q10-R10</f>
        <v>0</v>
      </c>
      <c r="T10" s="4">
        <v>0</v>
      </c>
      <c r="U10" s="4">
        <v>0</v>
      </c>
      <c r="V10" s="4">
        <v>0</v>
      </c>
      <c r="W10" s="5">
        <f>T10+U10-V10</f>
        <v>0</v>
      </c>
      <c r="X10" s="4">
        <f>K10+O10+S10+W10</f>
        <v>0</v>
      </c>
      <c r="Y10" s="5"/>
      <c r="Z10">
        <f>X11</f>
        <v>8.3000000000000007</v>
      </c>
      <c r="AA10" t="str">
        <f>D7</f>
        <v>Gymnastický klub Vítkovice, z.s.</v>
      </c>
      <c r="AB10">
        <v>4</v>
      </c>
    </row>
    <row r="11" spans="1:30" hidden="1" x14ac:dyDescent="0.25">
      <c r="A11" s="5"/>
      <c r="B11" s="5"/>
      <c r="C11" s="5"/>
      <c r="D11" s="5" t="s">
        <v>29</v>
      </c>
      <c r="E11" s="5"/>
      <c r="F11" s="5"/>
      <c r="G11" s="5"/>
      <c r="H11" s="5"/>
      <c r="I11" s="5"/>
      <c r="J11" s="5">
        <v>0</v>
      </c>
      <c r="K11" s="5">
        <f>LARGE(K8:K10,3)+LARGE(K8:K10,2)+LARGE(K8:K10,1)-J11</f>
        <v>0</v>
      </c>
      <c r="L11" s="5"/>
      <c r="M11" s="5"/>
      <c r="N11" s="5">
        <v>0</v>
      </c>
      <c r="O11" s="5">
        <f>LARGE(O8:O10,3)+LARGE(O8:O10,2)+LARGE(O8:O10,1)-N11</f>
        <v>0</v>
      </c>
      <c r="P11" s="5"/>
      <c r="Q11" s="5"/>
      <c r="R11" s="5">
        <v>0</v>
      </c>
      <c r="S11" s="5">
        <f>LARGE(S8:S10,3)+LARGE(S8:S10,2)+LARGE(S8:S10,1)-R11</f>
        <v>8.3000000000000007</v>
      </c>
      <c r="T11" s="5"/>
      <c r="U11" s="5"/>
      <c r="V11" s="5">
        <v>0</v>
      </c>
      <c r="W11" s="5">
        <f>LARGE(W8:W10,3)+LARGE(W8:W10,2)+LARGE(W8:W10,1)-V11</f>
        <v>0</v>
      </c>
      <c r="X11" s="5">
        <f>K11+O11+S11+W11</f>
        <v>8.3000000000000007</v>
      </c>
      <c r="Y11" s="5"/>
      <c r="Z11">
        <f>X11</f>
        <v>8.3000000000000007</v>
      </c>
      <c r="AA11" t="str">
        <f>D7</f>
        <v>Gymnastický klub Vítkovice, z.s.</v>
      </c>
      <c r="AB11">
        <v>5</v>
      </c>
    </row>
    <row r="12" spans="1:30" x14ac:dyDescent="0.25">
      <c r="A12" s="3" t="s">
        <v>187</v>
      </c>
      <c r="B12" s="3">
        <v>6538</v>
      </c>
      <c r="C12" s="3">
        <v>3198</v>
      </c>
      <c r="D12" s="3" t="s">
        <v>51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>X16</f>
        <v>62.000000000000007</v>
      </c>
      <c r="AA12" t="str">
        <f>D12</f>
        <v>Sportovní gymnastické centrum Ostrava, z.s.</v>
      </c>
      <c r="AB12">
        <v>1</v>
      </c>
    </row>
    <row r="13" spans="1:30" x14ac:dyDescent="0.25">
      <c r="A13" s="8" t="s">
        <v>187</v>
      </c>
      <c r="B13">
        <v>665990</v>
      </c>
      <c r="C13">
        <v>3198</v>
      </c>
      <c r="D13" t="s">
        <v>52</v>
      </c>
      <c r="E13">
        <v>2012</v>
      </c>
      <c r="F13" t="s">
        <v>53</v>
      </c>
      <c r="G13" t="s">
        <v>54</v>
      </c>
      <c r="H13">
        <v>2</v>
      </c>
      <c r="I13" s="4">
        <v>7.7</v>
      </c>
      <c r="J13" s="4">
        <v>0.3</v>
      </c>
      <c r="K13" s="5">
        <f>H13+I13-J13</f>
        <v>9.3999999999999986</v>
      </c>
      <c r="L13" s="4">
        <v>0</v>
      </c>
      <c r="M13" s="4">
        <v>0</v>
      </c>
      <c r="N13" s="4">
        <v>0</v>
      </c>
      <c r="O13" s="5">
        <f>L13+M13-N13</f>
        <v>0</v>
      </c>
      <c r="P13" s="4">
        <v>2</v>
      </c>
      <c r="Q13" s="4">
        <v>8.3000000000000007</v>
      </c>
      <c r="R13" s="4">
        <v>0</v>
      </c>
      <c r="S13" s="5">
        <f>P13+Q13-R13</f>
        <v>10.3</v>
      </c>
      <c r="T13" s="4">
        <v>2</v>
      </c>
      <c r="U13" s="4">
        <v>7.8</v>
      </c>
      <c r="V13" s="4">
        <v>0</v>
      </c>
      <c r="W13" s="5">
        <f>T13+U13-V13</f>
        <v>9.8000000000000007</v>
      </c>
      <c r="X13" s="4">
        <f>K13+O13+S13+W13</f>
        <v>29.5</v>
      </c>
      <c r="Y13" s="5"/>
      <c r="Z13">
        <f>X16</f>
        <v>62.000000000000007</v>
      </c>
      <c r="AA13" t="str">
        <f>D12</f>
        <v>Sportovní gymnastické centrum Ostrava, z.s.</v>
      </c>
      <c r="AB13">
        <v>2</v>
      </c>
    </row>
    <row r="14" spans="1:30" x14ac:dyDescent="0.25">
      <c r="A14" s="3" t="s">
        <v>187</v>
      </c>
      <c r="B14">
        <v>710351</v>
      </c>
      <c r="C14">
        <v>3198</v>
      </c>
      <c r="D14" t="s">
        <v>55</v>
      </c>
      <c r="E14">
        <v>2010</v>
      </c>
      <c r="F14" t="s">
        <v>53</v>
      </c>
      <c r="G14" t="s">
        <v>54</v>
      </c>
      <c r="H14">
        <v>2</v>
      </c>
      <c r="I14" s="4">
        <v>9.4</v>
      </c>
      <c r="J14" s="4">
        <v>0</v>
      </c>
      <c r="K14" s="5">
        <f>H14+I14-J14</f>
        <v>11.4</v>
      </c>
      <c r="L14" s="4">
        <v>0</v>
      </c>
      <c r="M14" s="4">
        <v>0</v>
      </c>
      <c r="N14" s="4">
        <v>0</v>
      </c>
      <c r="O14" s="5">
        <f>L14+M14-N14</f>
        <v>0</v>
      </c>
      <c r="P14" s="4">
        <v>2</v>
      </c>
      <c r="Q14" s="4">
        <v>8.8000000000000007</v>
      </c>
      <c r="R14" s="4">
        <v>0</v>
      </c>
      <c r="S14" s="5">
        <f>P14+Q14-R14</f>
        <v>10.8</v>
      </c>
      <c r="T14" s="4">
        <v>2</v>
      </c>
      <c r="U14" s="4">
        <v>7.7</v>
      </c>
      <c r="V14" s="4">
        <v>0</v>
      </c>
      <c r="W14" s="5">
        <f>T14+U14-V14</f>
        <v>9.6999999999999993</v>
      </c>
      <c r="X14" s="4">
        <f>K14+O14+S14+W14</f>
        <v>31.900000000000002</v>
      </c>
      <c r="Y14" s="5"/>
      <c r="Z14">
        <f>X16</f>
        <v>62.000000000000007</v>
      </c>
      <c r="AA14" t="str">
        <f>D12</f>
        <v>Sportovní gymnastické centrum Ostrava, z.s.</v>
      </c>
      <c r="AB14">
        <v>3</v>
      </c>
    </row>
    <row r="15" spans="1:30" x14ac:dyDescent="0.25">
      <c r="A15" s="3" t="s">
        <v>187</v>
      </c>
      <c r="B15">
        <v>675968</v>
      </c>
      <c r="C15">
        <v>3198</v>
      </c>
      <c r="D15" t="s">
        <v>56</v>
      </c>
      <c r="E15">
        <v>2010</v>
      </c>
      <c r="F15" t="s">
        <v>53</v>
      </c>
      <c r="G15" t="s">
        <v>54</v>
      </c>
      <c r="H15">
        <v>2</v>
      </c>
      <c r="I15" s="4">
        <v>6.6</v>
      </c>
      <c r="J15" s="4">
        <v>0</v>
      </c>
      <c r="K15" s="5">
        <f>H15+I15-J15</f>
        <v>8.6</v>
      </c>
      <c r="L15" s="4">
        <v>0</v>
      </c>
      <c r="M15" s="4">
        <v>0</v>
      </c>
      <c r="N15" s="4">
        <v>0</v>
      </c>
      <c r="O15" s="5">
        <f>L15+M15-N15</f>
        <v>0</v>
      </c>
      <c r="P15" s="4">
        <v>2</v>
      </c>
      <c r="Q15" s="4">
        <v>7.35</v>
      </c>
      <c r="R15" s="4">
        <v>0</v>
      </c>
      <c r="S15" s="5">
        <f>P15+Q15-R15</f>
        <v>9.35</v>
      </c>
      <c r="T15" s="4">
        <v>2</v>
      </c>
      <c r="U15" s="4">
        <v>8.3000000000000007</v>
      </c>
      <c r="V15" s="4">
        <v>0</v>
      </c>
      <c r="W15" s="5">
        <f>T15+U15-V15</f>
        <v>10.3</v>
      </c>
      <c r="X15" s="4">
        <f>K15+O15+S15+W15</f>
        <v>28.25</v>
      </c>
      <c r="Y15" s="5"/>
      <c r="Z15">
        <f>X16</f>
        <v>62.000000000000007</v>
      </c>
      <c r="AA15" t="str">
        <f>D12</f>
        <v>Sportovní gymnastické centrum Ostrava, z.s.</v>
      </c>
      <c r="AB15">
        <v>4</v>
      </c>
    </row>
    <row r="16" spans="1:30" x14ac:dyDescent="0.25">
      <c r="A16" s="3" t="s">
        <v>187</v>
      </c>
      <c r="B16" s="5"/>
      <c r="C16" s="5"/>
      <c r="D16" s="5" t="s">
        <v>29</v>
      </c>
      <c r="E16" s="5"/>
      <c r="F16" s="5"/>
      <c r="G16" s="5"/>
      <c r="H16" s="5"/>
      <c r="I16" s="5"/>
      <c r="J16" s="5">
        <v>0</v>
      </c>
      <c r="K16" s="5">
        <v>20.8</v>
      </c>
      <c r="L16" s="5"/>
      <c r="M16" s="5"/>
      <c r="N16" s="5">
        <v>0</v>
      </c>
      <c r="O16" s="5">
        <f>LARGE(O13:O15,3)+LARGE(O13:O15,2)+LARGE(O13:O15,1)-N16</f>
        <v>0</v>
      </c>
      <c r="P16" s="5"/>
      <c r="Q16" s="5"/>
      <c r="R16" s="5">
        <v>0</v>
      </c>
      <c r="S16" s="5">
        <v>21.1</v>
      </c>
      <c r="T16" s="5"/>
      <c r="U16" s="5"/>
      <c r="V16" s="5">
        <v>0</v>
      </c>
      <c r="W16" s="5">
        <v>20.100000000000001</v>
      </c>
      <c r="X16" s="5">
        <f>K16+O16+S16+W16</f>
        <v>62.000000000000007</v>
      </c>
      <c r="Y16" s="5"/>
      <c r="Z16">
        <f>X16</f>
        <v>62.000000000000007</v>
      </c>
      <c r="AA16" t="str">
        <f>D12</f>
        <v>Sportovní gymnastické centrum Ostrava, z.s.</v>
      </c>
      <c r="AB16">
        <v>5</v>
      </c>
    </row>
    <row r="17" spans="1:28" x14ac:dyDescent="0.25">
      <c r="A17" s="3" t="s">
        <v>188</v>
      </c>
      <c r="B17" s="3">
        <v>6520</v>
      </c>
      <c r="C17" s="3">
        <v>9381</v>
      </c>
      <c r="D17" s="3" t="s">
        <v>42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>X21</f>
        <v>61.940000000000005</v>
      </c>
      <c r="AA17" t="str">
        <f>D17</f>
        <v>Tělovýchovná jednota VOKD Ostrava - Poruba, z.s.</v>
      </c>
      <c r="AB17">
        <v>1</v>
      </c>
    </row>
    <row r="18" spans="1:28" x14ac:dyDescent="0.25">
      <c r="A18" s="3" t="s">
        <v>188</v>
      </c>
      <c r="B18">
        <v>322945</v>
      </c>
      <c r="C18">
        <v>9381</v>
      </c>
      <c r="D18" t="s">
        <v>67</v>
      </c>
      <c r="E18">
        <v>2015</v>
      </c>
      <c r="F18" t="s">
        <v>45</v>
      </c>
      <c r="G18" t="s">
        <v>68</v>
      </c>
      <c r="H18">
        <v>2</v>
      </c>
      <c r="I18" s="4">
        <v>8.5</v>
      </c>
      <c r="J18" s="4">
        <v>0</v>
      </c>
      <c r="K18" s="5">
        <f>H18+I18-J18</f>
        <v>10.5</v>
      </c>
      <c r="L18" s="4">
        <v>0</v>
      </c>
      <c r="M18" s="4">
        <v>0</v>
      </c>
      <c r="N18" s="4">
        <v>0</v>
      </c>
      <c r="O18" s="5">
        <f>L18+M18-N18</f>
        <v>0</v>
      </c>
      <c r="P18" s="4">
        <v>1.5</v>
      </c>
      <c r="Q18" s="4">
        <v>7.7</v>
      </c>
      <c r="R18" s="4">
        <v>2</v>
      </c>
      <c r="S18" s="5">
        <f>P18+Q18-R18</f>
        <v>7.1999999999999993</v>
      </c>
      <c r="T18" s="4">
        <v>2</v>
      </c>
      <c r="U18" s="4">
        <v>8.75</v>
      </c>
      <c r="V18" s="4">
        <v>0</v>
      </c>
      <c r="W18" s="5">
        <f>T18+U18-V18</f>
        <v>10.75</v>
      </c>
      <c r="X18" s="4">
        <f>K18+O18+S18+W18</f>
        <v>28.45</v>
      </c>
      <c r="Y18" s="5"/>
      <c r="Z18">
        <f>X21</f>
        <v>61.940000000000005</v>
      </c>
      <c r="AA18" t="str">
        <f>D17</f>
        <v>Tělovýchovná jednota VOKD Ostrava - Poruba, z.s.</v>
      </c>
      <c r="AB18">
        <v>2</v>
      </c>
    </row>
    <row r="19" spans="1:28" x14ac:dyDescent="0.25">
      <c r="A19" s="3" t="s">
        <v>188</v>
      </c>
      <c r="B19">
        <v>517459</v>
      </c>
      <c r="C19">
        <v>9381</v>
      </c>
      <c r="D19" t="s">
        <v>69</v>
      </c>
      <c r="E19">
        <v>2013</v>
      </c>
      <c r="F19" t="s">
        <v>45</v>
      </c>
      <c r="G19" t="s">
        <v>68</v>
      </c>
      <c r="H19">
        <v>2</v>
      </c>
      <c r="I19" s="4">
        <v>8.3000000000000007</v>
      </c>
      <c r="J19" s="4">
        <v>0</v>
      </c>
      <c r="K19" s="5">
        <f>H19+I19-J19</f>
        <v>10.3</v>
      </c>
      <c r="L19" s="4">
        <v>0</v>
      </c>
      <c r="M19" s="4">
        <v>0</v>
      </c>
      <c r="N19" s="4">
        <v>0</v>
      </c>
      <c r="O19" s="5">
        <f>L19+M19-N19</f>
        <v>0</v>
      </c>
      <c r="P19" s="4">
        <v>2</v>
      </c>
      <c r="Q19" s="4">
        <v>7.85</v>
      </c>
      <c r="R19" s="4">
        <v>0</v>
      </c>
      <c r="S19" s="5">
        <f>P19+Q19-R19</f>
        <v>9.85</v>
      </c>
      <c r="T19" s="4">
        <v>2</v>
      </c>
      <c r="U19" s="4">
        <v>8.15</v>
      </c>
      <c r="V19" s="4">
        <v>0</v>
      </c>
      <c r="W19" s="5">
        <f>T19+U19-V19</f>
        <v>10.15</v>
      </c>
      <c r="X19" s="4">
        <f>K19+O19+S19+W19</f>
        <v>30.299999999999997</v>
      </c>
      <c r="Y19" s="5"/>
      <c r="Z19">
        <f>X21</f>
        <v>61.940000000000005</v>
      </c>
      <c r="AA19" t="str">
        <f>D17</f>
        <v>Tělovýchovná jednota VOKD Ostrava - Poruba, z.s.</v>
      </c>
      <c r="AB19">
        <v>3</v>
      </c>
    </row>
    <row r="20" spans="1:28" x14ac:dyDescent="0.25">
      <c r="A20" s="3" t="s">
        <v>188</v>
      </c>
      <c r="B20">
        <v>931133</v>
      </c>
      <c r="C20">
        <v>9381</v>
      </c>
      <c r="D20" t="s">
        <v>70</v>
      </c>
      <c r="E20">
        <v>2013</v>
      </c>
      <c r="F20" t="s">
        <v>45</v>
      </c>
      <c r="G20" t="s">
        <v>46</v>
      </c>
      <c r="H20">
        <v>2</v>
      </c>
      <c r="I20" s="4">
        <v>8.44</v>
      </c>
      <c r="J20" s="4">
        <v>0</v>
      </c>
      <c r="K20" s="5">
        <f>H20+I20-J20</f>
        <v>10.44</v>
      </c>
      <c r="L20" s="4">
        <v>0</v>
      </c>
      <c r="M20" s="4">
        <v>0</v>
      </c>
      <c r="N20" s="4">
        <v>0</v>
      </c>
      <c r="O20" s="5">
        <f>L20+M20-N20</f>
        <v>0</v>
      </c>
      <c r="P20" s="4">
        <v>2</v>
      </c>
      <c r="Q20" s="4">
        <v>8</v>
      </c>
      <c r="R20" s="4">
        <v>0</v>
      </c>
      <c r="S20" s="5">
        <f>P20+Q20-R20</f>
        <v>10</v>
      </c>
      <c r="T20" s="4">
        <v>2</v>
      </c>
      <c r="U20" s="4">
        <v>8.4</v>
      </c>
      <c r="V20" s="4">
        <v>0</v>
      </c>
      <c r="W20" s="5">
        <f>T20+U20-V20</f>
        <v>10.4</v>
      </c>
      <c r="X20" s="4">
        <f>K20+O20+S20+W20</f>
        <v>30.839999999999996</v>
      </c>
      <c r="Y20" s="5"/>
      <c r="Z20">
        <f>X21</f>
        <v>61.940000000000005</v>
      </c>
      <c r="AA20" t="str">
        <f>D17</f>
        <v>Tělovýchovná jednota VOKD Ostrava - Poruba, z.s.</v>
      </c>
      <c r="AB20">
        <v>4</v>
      </c>
    </row>
    <row r="21" spans="1:28" x14ac:dyDescent="0.25">
      <c r="A21" s="3" t="s">
        <v>188</v>
      </c>
      <c r="B21" s="5"/>
      <c r="C21" s="5"/>
      <c r="D21" s="5" t="s">
        <v>29</v>
      </c>
      <c r="E21" s="5"/>
      <c r="F21" s="5"/>
      <c r="G21" s="5"/>
      <c r="H21" s="5"/>
      <c r="I21" s="5"/>
      <c r="J21" s="5">
        <v>0</v>
      </c>
      <c r="K21" s="5">
        <v>20.94</v>
      </c>
      <c r="L21" s="5"/>
      <c r="M21" s="5"/>
      <c r="N21" s="5">
        <v>0</v>
      </c>
      <c r="O21" s="5">
        <f>LARGE(O18:O20,3)+LARGE(O18:O20,2)+LARGE(O18:O20,1)-N21</f>
        <v>0</v>
      </c>
      <c r="P21" s="5"/>
      <c r="Q21" s="5"/>
      <c r="R21" s="5">
        <v>0</v>
      </c>
      <c r="S21" s="5">
        <v>19.850000000000001</v>
      </c>
      <c r="T21" s="5"/>
      <c r="U21" s="5"/>
      <c r="V21" s="5">
        <v>0</v>
      </c>
      <c r="W21" s="5">
        <v>21.15</v>
      </c>
      <c r="X21" s="5">
        <f>K21+O21+S21+W21</f>
        <v>61.940000000000005</v>
      </c>
      <c r="Y21" s="5"/>
      <c r="Z21">
        <f>X21</f>
        <v>61.940000000000005</v>
      </c>
      <c r="AA21" t="str">
        <f>D17</f>
        <v>Tělovýchovná jednota VOKD Ostrava - Poruba, z.s.</v>
      </c>
      <c r="AB21">
        <v>5</v>
      </c>
    </row>
    <row r="22" spans="1:28" x14ac:dyDescent="0.25">
      <c r="A22" s="3" t="s">
        <v>189</v>
      </c>
      <c r="B22" s="3">
        <v>6472</v>
      </c>
      <c r="C22" s="3">
        <v>4142</v>
      </c>
      <c r="D22" s="3" t="s">
        <v>30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>X26</f>
        <v>61.760000000000005</v>
      </c>
      <c r="AA22" t="str">
        <f>D22</f>
        <v>Tělocvičná jednota Sokol Moravská Ostrava 1</v>
      </c>
      <c r="AB22">
        <v>1</v>
      </c>
    </row>
    <row r="23" spans="1:28" x14ac:dyDescent="0.25">
      <c r="A23" s="3" t="s">
        <v>189</v>
      </c>
      <c r="B23">
        <v>349598</v>
      </c>
      <c r="C23">
        <v>4142</v>
      </c>
      <c r="D23" t="s">
        <v>64</v>
      </c>
      <c r="E23">
        <v>2015</v>
      </c>
      <c r="F23" t="s">
        <v>32</v>
      </c>
      <c r="G23" t="s">
        <v>33</v>
      </c>
      <c r="H23">
        <v>2</v>
      </c>
      <c r="I23" s="4">
        <v>8.27</v>
      </c>
      <c r="J23" s="4">
        <v>0</v>
      </c>
      <c r="K23" s="5">
        <f>H23+I23-J23</f>
        <v>10.27</v>
      </c>
      <c r="L23" s="4">
        <v>0</v>
      </c>
      <c r="M23" s="4">
        <v>0</v>
      </c>
      <c r="N23" s="4">
        <v>0</v>
      </c>
      <c r="O23" s="5">
        <f>L23+M23-N23</f>
        <v>0</v>
      </c>
      <c r="P23">
        <v>2</v>
      </c>
      <c r="Q23" s="4">
        <v>8.1</v>
      </c>
      <c r="R23" s="4">
        <v>0</v>
      </c>
      <c r="S23" s="5">
        <f>P23+Q23-R23</f>
        <v>10.1</v>
      </c>
      <c r="T23" s="4">
        <v>2</v>
      </c>
      <c r="U23" s="4">
        <v>7.2</v>
      </c>
      <c r="V23" s="4">
        <v>0</v>
      </c>
      <c r="W23" s="5">
        <f>T23+U23-V23</f>
        <v>9.1999999999999993</v>
      </c>
      <c r="X23" s="4">
        <f>K23+O23+S23+W23</f>
        <v>29.569999999999997</v>
      </c>
      <c r="Y23" s="5"/>
      <c r="Z23">
        <f>X26</f>
        <v>61.760000000000005</v>
      </c>
      <c r="AA23" t="str">
        <f>D22</f>
        <v>Tělocvičná jednota Sokol Moravská Ostrava 1</v>
      </c>
      <c r="AB23">
        <v>2</v>
      </c>
    </row>
    <row r="24" spans="1:28" x14ac:dyDescent="0.25">
      <c r="A24" s="3" t="s">
        <v>189</v>
      </c>
      <c r="B24">
        <v>305304</v>
      </c>
      <c r="C24">
        <v>4142</v>
      </c>
      <c r="D24" t="s">
        <v>65</v>
      </c>
      <c r="E24">
        <v>2015</v>
      </c>
      <c r="F24" t="s">
        <v>32</v>
      </c>
      <c r="G24" t="s">
        <v>33</v>
      </c>
      <c r="H24">
        <v>2</v>
      </c>
      <c r="I24" s="4">
        <v>8.27</v>
      </c>
      <c r="J24" s="4">
        <v>0</v>
      </c>
      <c r="K24" s="5">
        <f>H24+I24-J24</f>
        <v>10.27</v>
      </c>
      <c r="L24" s="4">
        <v>0</v>
      </c>
      <c r="M24" s="4">
        <v>0</v>
      </c>
      <c r="N24" s="4">
        <v>0</v>
      </c>
      <c r="O24" s="5">
        <f>L24+M24-N24</f>
        <v>0</v>
      </c>
      <c r="P24">
        <v>1.5</v>
      </c>
      <c r="Q24" s="4">
        <v>7.65</v>
      </c>
      <c r="R24" s="4">
        <v>0</v>
      </c>
      <c r="S24" s="5">
        <f>P24+Q24-R24</f>
        <v>9.15</v>
      </c>
      <c r="T24" s="4">
        <v>2</v>
      </c>
      <c r="U24" s="4">
        <v>7.85</v>
      </c>
      <c r="V24" s="4">
        <v>0</v>
      </c>
      <c r="W24" s="5">
        <f>T24+U24-V24</f>
        <v>9.85</v>
      </c>
      <c r="X24" s="4">
        <f>K24+O24+S24+W24</f>
        <v>29.270000000000003</v>
      </c>
      <c r="Y24" s="5"/>
      <c r="Z24">
        <f>X26</f>
        <v>61.760000000000005</v>
      </c>
      <c r="AA24" t="str">
        <f>D22</f>
        <v>Tělocvičná jednota Sokol Moravská Ostrava 1</v>
      </c>
      <c r="AB24">
        <v>3</v>
      </c>
    </row>
    <row r="25" spans="1:28" x14ac:dyDescent="0.25">
      <c r="A25" s="3" t="s">
        <v>189</v>
      </c>
      <c r="B25">
        <v>499059</v>
      </c>
      <c r="C25">
        <v>4142</v>
      </c>
      <c r="D25" t="s">
        <v>66</v>
      </c>
      <c r="E25">
        <v>2015</v>
      </c>
      <c r="F25" t="s">
        <v>32</v>
      </c>
      <c r="G25" t="s">
        <v>33</v>
      </c>
      <c r="H25">
        <v>2</v>
      </c>
      <c r="I25" s="4">
        <v>9.34</v>
      </c>
      <c r="J25" s="4">
        <v>0</v>
      </c>
      <c r="K25" s="5">
        <f>H25+I25-J25</f>
        <v>11.34</v>
      </c>
      <c r="L25" s="4">
        <v>0</v>
      </c>
      <c r="M25" s="4">
        <v>0</v>
      </c>
      <c r="N25" s="4">
        <v>0</v>
      </c>
      <c r="O25" s="5">
        <f>L25+M25-N25</f>
        <v>0</v>
      </c>
      <c r="P25">
        <v>2</v>
      </c>
      <c r="Q25" s="4">
        <v>8.1</v>
      </c>
      <c r="R25" s="4">
        <v>0</v>
      </c>
      <c r="S25" s="5">
        <f>P25+Q25-R25</f>
        <v>10.1</v>
      </c>
      <c r="T25" s="4">
        <v>2</v>
      </c>
      <c r="U25" s="4">
        <v>8.1</v>
      </c>
      <c r="V25" s="4">
        <v>0</v>
      </c>
      <c r="W25" s="5">
        <f>T25+U25-V25</f>
        <v>10.1</v>
      </c>
      <c r="X25" s="4">
        <f>K25+O25+S25+W25</f>
        <v>31.54</v>
      </c>
      <c r="Y25" s="5"/>
      <c r="Z25">
        <f>X26</f>
        <v>61.760000000000005</v>
      </c>
      <c r="AA25" t="str">
        <f>D22</f>
        <v>Tělocvičná jednota Sokol Moravská Ostrava 1</v>
      </c>
      <c r="AB25">
        <v>4</v>
      </c>
    </row>
    <row r="26" spans="1:28" x14ac:dyDescent="0.25">
      <c r="A26" s="3" t="s">
        <v>189</v>
      </c>
      <c r="B26" s="5"/>
      <c r="C26" s="5"/>
      <c r="D26" s="5" t="s">
        <v>29</v>
      </c>
      <c r="E26" s="5"/>
      <c r="F26" s="5"/>
      <c r="G26" s="5"/>
      <c r="H26" s="5"/>
      <c r="I26" s="5"/>
      <c r="J26" s="5">
        <v>0</v>
      </c>
      <c r="K26" s="5">
        <v>21.61</v>
      </c>
      <c r="L26" s="5"/>
      <c r="M26" s="5"/>
      <c r="N26" s="5">
        <v>0</v>
      </c>
      <c r="O26" s="5">
        <f>LARGE(O23:O25,3)+LARGE(O23:O25,2)+LARGE(O23:O25,1)-N26</f>
        <v>0</v>
      </c>
      <c r="P26" s="5"/>
      <c r="Q26" s="5"/>
      <c r="R26" s="5">
        <v>0</v>
      </c>
      <c r="S26" s="5">
        <v>20.2</v>
      </c>
      <c r="T26" s="5"/>
      <c r="U26" s="5"/>
      <c r="V26" s="5">
        <v>0</v>
      </c>
      <c r="W26" s="5">
        <v>19.95</v>
      </c>
      <c r="X26" s="5">
        <f>K26+O26+S26+W26</f>
        <v>61.760000000000005</v>
      </c>
      <c r="Y26" s="5"/>
      <c r="Z26">
        <f>X26</f>
        <v>61.760000000000005</v>
      </c>
      <c r="AA26" t="str">
        <f>D22</f>
        <v>Tělocvičná jednota Sokol Moravská Ostrava 1</v>
      </c>
      <c r="AB26">
        <v>5</v>
      </c>
    </row>
    <row r="27" spans="1:28" x14ac:dyDescent="0.25">
      <c r="A27" s="3" t="s">
        <v>190</v>
      </c>
      <c r="B27" s="3">
        <v>6539</v>
      </c>
      <c r="C27" s="3">
        <v>3198</v>
      </c>
      <c r="D27" s="3" t="s">
        <v>57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>X31</f>
        <v>61.36</v>
      </c>
      <c r="AA27" t="str">
        <f>D27</f>
        <v>Sportovní gymnastické centrum Ostrava, z.s. B</v>
      </c>
      <c r="AB27">
        <v>1</v>
      </c>
    </row>
    <row r="28" spans="1:28" x14ac:dyDescent="0.25">
      <c r="A28" s="3" t="s">
        <v>190</v>
      </c>
      <c r="B28">
        <v>807875</v>
      </c>
      <c r="C28">
        <v>3198</v>
      </c>
      <c r="D28" t="s">
        <v>58</v>
      </c>
      <c r="E28">
        <v>2011</v>
      </c>
      <c r="F28" t="s">
        <v>53</v>
      </c>
      <c r="G28" t="s">
        <v>54</v>
      </c>
      <c r="H28">
        <v>2</v>
      </c>
      <c r="I28" s="4">
        <v>8.07</v>
      </c>
      <c r="J28" s="4">
        <v>0</v>
      </c>
      <c r="K28" s="5">
        <f>H28+I28-J28</f>
        <v>10.07</v>
      </c>
      <c r="L28" s="4">
        <v>0</v>
      </c>
      <c r="M28" s="4">
        <v>0</v>
      </c>
      <c r="N28" s="4">
        <v>0</v>
      </c>
      <c r="O28" s="5">
        <f>L28+M28-N28</f>
        <v>0</v>
      </c>
      <c r="P28" s="4">
        <v>2</v>
      </c>
      <c r="Q28" s="4">
        <v>8.1999999999999993</v>
      </c>
      <c r="R28" s="4">
        <v>0</v>
      </c>
      <c r="S28" s="5">
        <f>P28+Q28-R28</f>
        <v>10.199999999999999</v>
      </c>
      <c r="T28" s="4">
        <v>2</v>
      </c>
      <c r="U28" s="4">
        <v>8.25</v>
      </c>
      <c r="V28" s="4">
        <v>0</v>
      </c>
      <c r="W28" s="5">
        <f>T28+U28-V28</f>
        <v>10.25</v>
      </c>
      <c r="X28" s="4">
        <f>K28+O28+S28+W28</f>
        <v>30.52</v>
      </c>
      <c r="Y28" s="5"/>
      <c r="Z28">
        <f>X31</f>
        <v>61.36</v>
      </c>
      <c r="AA28" t="str">
        <f>D27</f>
        <v>Sportovní gymnastické centrum Ostrava, z.s. B</v>
      </c>
      <c r="AB28">
        <v>2</v>
      </c>
    </row>
    <row r="29" spans="1:28" x14ac:dyDescent="0.25">
      <c r="A29" s="3" t="s">
        <v>190</v>
      </c>
      <c r="B29">
        <v>544445</v>
      </c>
      <c r="C29">
        <v>3198</v>
      </c>
      <c r="D29" t="s">
        <v>59</v>
      </c>
      <c r="E29">
        <v>2012</v>
      </c>
      <c r="F29" t="s">
        <v>53</v>
      </c>
      <c r="G29" t="s">
        <v>54</v>
      </c>
      <c r="H29">
        <v>2</v>
      </c>
      <c r="I29" s="4">
        <v>7.4</v>
      </c>
      <c r="J29" s="4">
        <v>0.3</v>
      </c>
      <c r="K29" s="5">
        <f>H29+I29-J29</f>
        <v>9.1</v>
      </c>
      <c r="L29" s="4">
        <v>0</v>
      </c>
      <c r="M29" s="4">
        <v>0</v>
      </c>
      <c r="N29" s="4">
        <v>0</v>
      </c>
      <c r="O29" s="5">
        <f>L29+M29-N29</f>
        <v>0</v>
      </c>
      <c r="P29" s="4">
        <v>2</v>
      </c>
      <c r="Q29" s="4">
        <v>8</v>
      </c>
      <c r="R29" s="4">
        <v>0</v>
      </c>
      <c r="S29" s="5">
        <f>P29+Q29-R29</f>
        <v>10</v>
      </c>
      <c r="T29" s="4">
        <v>2</v>
      </c>
      <c r="U29" s="4">
        <v>8.1</v>
      </c>
      <c r="V29" s="4">
        <v>0</v>
      </c>
      <c r="W29" s="5">
        <f>T29+U29-V29</f>
        <v>10.1</v>
      </c>
      <c r="X29" s="4">
        <f>K29+O29+S29+W29</f>
        <v>29.200000000000003</v>
      </c>
      <c r="Y29" s="5"/>
      <c r="Z29">
        <f>X31</f>
        <v>61.36</v>
      </c>
      <c r="AA29" t="str">
        <f>D27</f>
        <v>Sportovní gymnastické centrum Ostrava, z.s. B</v>
      </c>
      <c r="AB29">
        <v>3</v>
      </c>
    </row>
    <row r="30" spans="1:28" x14ac:dyDescent="0.25">
      <c r="A30" s="3" t="s">
        <v>190</v>
      </c>
      <c r="B30">
        <v>449015</v>
      </c>
      <c r="C30">
        <v>3198</v>
      </c>
      <c r="D30" t="s">
        <v>60</v>
      </c>
      <c r="E30">
        <v>2012</v>
      </c>
      <c r="F30" t="s">
        <v>53</v>
      </c>
      <c r="G30" t="s">
        <v>54</v>
      </c>
      <c r="H30">
        <v>2</v>
      </c>
      <c r="I30" s="4">
        <v>7.54</v>
      </c>
      <c r="J30" s="4">
        <v>0</v>
      </c>
      <c r="K30" s="5">
        <f>H30+I30-J30</f>
        <v>9.5399999999999991</v>
      </c>
      <c r="L30" s="4">
        <v>0</v>
      </c>
      <c r="M30" s="4">
        <v>0</v>
      </c>
      <c r="N30" s="4">
        <v>0</v>
      </c>
      <c r="O30" s="5">
        <f>L30+M30-N30</f>
        <v>0</v>
      </c>
      <c r="P30" s="4">
        <v>2</v>
      </c>
      <c r="Q30" s="4">
        <v>8.85</v>
      </c>
      <c r="R30" s="4">
        <v>0</v>
      </c>
      <c r="S30" s="5">
        <f>P30+Q30-R30</f>
        <v>10.85</v>
      </c>
      <c r="T30" s="4">
        <v>2</v>
      </c>
      <c r="U30" s="4">
        <v>8.4499999999999993</v>
      </c>
      <c r="V30" s="4">
        <v>0</v>
      </c>
      <c r="W30" s="5">
        <f>T30+U30-V30</f>
        <v>10.45</v>
      </c>
      <c r="X30" s="4">
        <f>K30+O30+S30+W30</f>
        <v>30.84</v>
      </c>
      <c r="Y30" s="5"/>
      <c r="Z30">
        <f>X31</f>
        <v>61.36</v>
      </c>
      <c r="AA30" t="str">
        <f>D27</f>
        <v>Sportovní gymnastické centrum Ostrava, z.s. B</v>
      </c>
      <c r="AB30">
        <v>4</v>
      </c>
    </row>
    <row r="31" spans="1:28" x14ac:dyDescent="0.25">
      <c r="A31" s="3" t="s">
        <v>190</v>
      </c>
      <c r="B31" s="5"/>
      <c r="C31" s="5"/>
      <c r="D31" s="5" t="s">
        <v>29</v>
      </c>
      <c r="E31" s="5"/>
      <c r="F31" s="5"/>
      <c r="G31" s="5"/>
      <c r="H31" s="5"/>
      <c r="I31" s="5"/>
      <c r="J31" s="5">
        <v>0</v>
      </c>
      <c r="K31" s="5">
        <v>19.61</v>
      </c>
      <c r="L31" s="5"/>
      <c r="M31" s="5"/>
      <c r="N31" s="5">
        <v>0</v>
      </c>
      <c r="O31" s="5">
        <f>LARGE(O28:O30,3)+LARGE(O28:O30,2)+LARGE(O28:O30,1)-N31</f>
        <v>0</v>
      </c>
      <c r="P31" s="5"/>
      <c r="Q31" s="5"/>
      <c r="R31" s="5">
        <v>0</v>
      </c>
      <c r="S31" s="5">
        <v>21.05</v>
      </c>
      <c r="T31" s="5"/>
      <c r="U31" s="5"/>
      <c r="V31" s="5">
        <v>0</v>
      </c>
      <c r="W31" s="5">
        <v>20.7</v>
      </c>
      <c r="X31" s="5">
        <f>K31+O31+S31+W31</f>
        <v>61.36</v>
      </c>
      <c r="Y31" s="5"/>
      <c r="Z31">
        <f>X31</f>
        <v>61.36</v>
      </c>
      <c r="AA31" t="str">
        <f>D27</f>
        <v>Sportovní gymnastické centrum Ostrava, z.s. B</v>
      </c>
      <c r="AB31">
        <v>5</v>
      </c>
    </row>
    <row r="32" spans="1:28" x14ac:dyDescent="0.25">
      <c r="A32" s="3" t="s">
        <v>197</v>
      </c>
      <c r="B32" s="3">
        <v>6521</v>
      </c>
      <c r="C32" s="3">
        <v>9381</v>
      </c>
      <c r="D32" s="3" t="s">
        <v>71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>X36</f>
        <v>57.760000000000005</v>
      </c>
      <c r="AA32" t="str">
        <f>D32</f>
        <v>Tělovýchovná jednota VOKD Ostrava - Poruba, z.s. B</v>
      </c>
      <c r="AB32">
        <v>1</v>
      </c>
    </row>
    <row r="33" spans="1:28" x14ac:dyDescent="0.25">
      <c r="A33" s="3" t="s">
        <v>197</v>
      </c>
      <c r="B33">
        <v>918054</v>
      </c>
      <c r="C33">
        <v>9381</v>
      </c>
      <c r="D33" t="s">
        <v>72</v>
      </c>
      <c r="E33">
        <v>2015</v>
      </c>
      <c r="F33" t="s">
        <v>45</v>
      </c>
      <c r="G33" t="s">
        <v>46</v>
      </c>
      <c r="H33">
        <v>2</v>
      </c>
      <c r="I33" s="4">
        <v>7.77</v>
      </c>
      <c r="J33" s="4">
        <v>0</v>
      </c>
      <c r="K33" s="5">
        <f>H33+I33-J33</f>
        <v>9.77</v>
      </c>
      <c r="L33" s="4">
        <v>0</v>
      </c>
      <c r="M33" s="4">
        <v>0</v>
      </c>
      <c r="N33" s="4">
        <v>0</v>
      </c>
      <c r="O33" s="5">
        <f>L33+M33-N33</f>
        <v>0</v>
      </c>
      <c r="P33" s="4">
        <v>2</v>
      </c>
      <c r="Q33" s="4">
        <v>6.8</v>
      </c>
      <c r="R33" s="4">
        <v>2</v>
      </c>
      <c r="S33" s="5">
        <f>P33+Q33-R33</f>
        <v>6.8000000000000007</v>
      </c>
      <c r="T33" s="4">
        <v>2</v>
      </c>
      <c r="U33" s="4">
        <v>7.75</v>
      </c>
      <c r="V33" s="4">
        <v>0</v>
      </c>
      <c r="W33" s="5">
        <f>T33+U33-V33</f>
        <v>9.75</v>
      </c>
      <c r="X33" s="4">
        <f>K33+O33+S33+W33</f>
        <v>26.32</v>
      </c>
      <c r="Y33" s="5"/>
      <c r="Z33">
        <f>X36</f>
        <v>57.760000000000005</v>
      </c>
      <c r="AA33" t="str">
        <f>D32</f>
        <v>Tělovýchovná jednota VOKD Ostrava - Poruba, z.s. B</v>
      </c>
      <c r="AB33">
        <v>2</v>
      </c>
    </row>
    <row r="34" spans="1:28" x14ac:dyDescent="0.25">
      <c r="A34" s="3" t="s">
        <v>197</v>
      </c>
      <c r="B34">
        <v>393188</v>
      </c>
      <c r="C34">
        <v>9381</v>
      </c>
      <c r="D34" t="s">
        <v>73</v>
      </c>
      <c r="E34">
        <v>2015</v>
      </c>
      <c r="F34" t="s">
        <v>45</v>
      </c>
      <c r="G34" t="s">
        <v>68</v>
      </c>
      <c r="H34">
        <v>2</v>
      </c>
      <c r="I34" s="4">
        <v>6.47</v>
      </c>
      <c r="J34" s="4">
        <v>0</v>
      </c>
      <c r="K34" s="5">
        <f>H34+I34-J34</f>
        <v>8.4699999999999989</v>
      </c>
      <c r="L34" s="4">
        <v>0</v>
      </c>
      <c r="M34" s="4">
        <v>0</v>
      </c>
      <c r="N34" s="4">
        <v>0</v>
      </c>
      <c r="O34" s="5">
        <f>L34+M34-N34</f>
        <v>0</v>
      </c>
      <c r="P34" s="4">
        <v>2</v>
      </c>
      <c r="Q34" s="4">
        <v>6.35</v>
      </c>
      <c r="R34" s="4">
        <v>0</v>
      </c>
      <c r="S34" s="5">
        <f>P34+Q34-R34</f>
        <v>8.35</v>
      </c>
      <c r="T34" s="4">
        <v>2</v>
      </c>
      <c r="U34" s="4">
        <v>8.35</v>
      </c>
      <c r="V34" s="4">
        <v>0</v>
      </c>
      <c r="W34" s="5">
        <f>T34+U34-V34</f>
        <v>10.35</v>
      </c>
      <c r="X34" s="4">
        <f>K34+O34+S34+W34</f>
        <v>27.17</v>
      </c>
      <c r="Y34" s="5"/>
      <c r="Z34">
        <f>X36</f>
        <v>57.760000000000005</v>
      </c>
      <c r="AA34" t="str">
        <f>D32</f>
        <v>Tělovýchovná jednota VOKD Ostrava - Poruba, z.s. B</v>
      </c>
      <c r="AB34">
        <v>3</v>
      </c>
    </row>
    <row r="35" spans="1:28" x14ac:dyDescent="0.25">
      <c r="A35" s="3" t="s">
        <v>197</v>
      </c>
      <c r="B35">
        <v>812170</v>
      </c>
      <c r="C35">
        <v>9381</v>
      </c>
      <c r="D35" t="s">
        <v>74</v>
      </c>
      <c r="E35">
        <v>2015</v>
      </c>
      <c r="F35" t="s">
        <v>45</v>
      </c>
      <c r="G35" t="s">
        <v>68</v>
      </c>
      <c r="H35">
        <v>2</v>
      </c>
      <c r="I35" s="4">
        <v>7.84</v>
      </c>
      <c r="J35" s="4">
        <v>0</v>
      </c>
      <c r="K35" s="5">
        <f>H35+I35-J35</f>
        <v>9.84</v>
      </c>
      <c r="L35" s="4">
        <v>0</v>
      </c>
      <c r="M35" s="4">
        <v>0</v>
      </c>
      <c r="N35" s="4">
        <v>0</v>
      </c>
      <c r="O35" s="5">
        <f>L35+M35-N35</f>
        <v>0</v>
      </c>
      <c r="P35" s="4">
        <v>2</v>
      </c>
      <c r="Q35" s="4">
        <v>6.85</v>
      </c>
      <c r="R35" s="4">
        <v>0</v>
      </c>
      <c r="S35" s="5">
        <f>P35+Q35-R35</f>
        <v>8.85</v>
      </c>
      <c r="T35" s="4">
        <v>2</v>
      </c>
      <c r="U35" s="4">
        <v>8.6</v>
      </c>
      <c r="V35" s="4">
        <v>0</v>
      </c>
      <c r="W35" s="5">
        <f>T35+U35-V35</f>
        <v>10.6</v>
      </c>
      <c r="X35" s="4">
        <f>K35+O35+S35+W35</f>
        <v>29.29</v>
      </c>
      <c r="Y35" s="5"/>
      <c r="Z35">
        <f>X36</f>
        <v>57.760000000000005</v>
      </c>
      <c r="AA35" t="str">
        <f>D32</f>
        <v>Tělovýchovná jednota VOKD Ostrava - Poruba, z.s. B</v>
      </c>
      <c r="AB35">
        <v>4</v>
      </c>
    </row>
    <row r="36" spans="1:28" x14ac:dyDescent="0.25">
      <c r="A36" s="3" t="s">
        <v>197</v>
      </c>
      <c r="B36" s="5"/>
      <c r="C36" s="5"/>
      <c r="D36" s="5" t="s">
        <v>29</v>
      </c>
      <c r="E36" s="5"/>
      <c r="F36" s="5"/>
      <c r="G36" s="5"/>
      <c r="H36" s="5"/>
      <c r="I36" s="5"/>
      <c r="J36" s="5">
        <v>0</v>
      </c>
      <c r="K36" s="5">
        <v>19.61</v>
      </c>
      <c r="L36" s="5"/>
      <c r="M36" s="5"/>
      <c r="N36" s="5">
        <v>0</v>
      </c>
      <c r="O36" s="5">
        <f>LARGE(O33:O35,3)+LARGE(O33:O35,2)+LARGE(O33:O35,1)-N36</f>
        <v>0</v>
      </c>
      <c r="P36" s="5"/>
      <c r="Q36" s="5"/>
      <c r="R36" s="5">
        <v>0</v>
      </c>
      <c r="S36" s="5">
        <v>17.2</v>
      </c>
      <c r="T36" s="5"/>
      <c r="U36" s="5"/>
      <c r="V36" s="5">
        <v>0</v>
      </c>
      <c r="W36" s="5">
        <v>20.95</v>
      </c>
      <c r="X36" s="5">
        <f>K36+O36+S36+W36</f>
        <v>57.760000000000005</v>
      </c>
      <c r="Y36" s="5"/>
      <c r="Z36">
        <f>X36</f>
        <v>57.760000000000005</v>
      </c>
      <c r="AA36" t="str">
        <f>D32</f>
        <v>Tělovýchovná jednota VOKD Ostrava - Poruba, z.s. B</v>
      </c>
      <c r="AB36">
        <v>5</v>
      </c>
    </row>
    <row r="37" spans="1:28" x14ac:dyDescent="0.25">
      <c r="A37" s="3" t="s">
        <v>198</v>
      </c>
      <c r="B37" s="3">
        <v>6548</v>
      </c>
      <c r="C37" s="3">
        <v>7791</v>
      </c>
      <c r="D37" s="3" t="s">
        <v>23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>X41</f>
        <v>57.24</v>
      </c>
      <c r="AA37" t="str">
        <f>D37</f>
        <v>Gymnastický klub Vítkovice, z.s.</v>
      </c>
      <c r="AB37">
        <v>1</v>
      </c>
    </row>
    <row r="38" spans="1:28" x14ac:dyDescent="0.25">
      <c r="A38" s="3" t="s">
        <v>198</v>
      </c>
      <c r="B38">
        <v>431432</v>
      </c>
      <c r="C38">
        <v>4142</v>
      </c>
      <c r="D38" t="s">
        <v>75</v>
      </c>
      <c r="E38">
        <v>2015</v>
      </c>
      <c r="F38" t="s">
        <v>25</v>
      </c>
      <c r="G38" t="s">
        <v>33</v>
      </c>
      <c r="H38">
        <v>2</v>
      </c>
      <c r="I38" s="4">
        <v>8.74</v>
      </c>
      <c r="J38" s="4">
        <v>0</v>
      </c>
      <c r="K38" s="5">
        <f>H38+I38-J38</f>
        <v>10.74</v>
      </c>
      <c r="L38" s="4">
        <v>0</v>
      </c>
      <c r="M38" s="4">
        <v>0</v>
      </c>
      <c r="N38" s="4">
        <v>0</v>
      </c>
      <c r="O38" s="5">
        <f>L38+M38-N38</f>
        <v>0</v>
      </c>
      <c r="P38" s="4">
        <v>2</v>
      </c>
      <c r="Q38" s="4">
        <v>7.2</v>
      </c>
      <c r="R38" s="4">
        <v>0</v>
      </c>
      <c r="S38" s="5">
        <f>P38+Q38-R38</f>
        <v>9.1999999999999993</v>
      </c>
      <c r="T38" s="4">
        <v>2</v>
      </c>
      <c r="U38" s="4">
        <v>7.7</v>
      </c>
      <c r="V38" s="4">
        <v>0</v>
      </c>
      <c r="W38" s="5">
        <f>T38+U38-V38</f>
        <v>9.6999999999999993</v>
      </c>
      <c r="X38" s="4">
        <f>K38+O38+S38+W38</f>
        <v>29.639999999999997</v>
      </c>
      <c r="Y38" s="5"/>
      <c r="Z38">
        <f>X41</f>
        <v>57.24</v>
      </c>
      <c r="AA38" t="str">
        <f>D37</f>
        <v>Gymnastický klub Vítkovice, z.s.</v>
      </c>
      <c r="AB38">
        <v>2</v>
      </c>
    </row>
    <row r="39" spans="1:28" x14ac:dyDescent="0.25">
      <c r="A39" s="3" t="s">
        <v>198</v>
      </c>
      <c r="B39">
        <v>610333</v>
      </c>
      <c r="C39">
        <v>7791</v>
      </c>
      <c r="D39" t="s">
        <v>49</v>
      </c>
      <c r="E39">
        <v>1970</v>
      </c>
      <c r="F39" t="s">
        <v>25</v>
      </c>
      <c r="G39" t="s">
        <v>50</v>
      </c>
      <c r="H39">
        <v>2</v>
      </c>
      <c r="I39" s="4">
        <v>7.7</v>
      </c>
      <c r="J39" s="4">
        <v>0.3</v>
      </c>
      <c r="K39" s="5">
        <f>H39+I39-J39</f>
        <v>9.3999999999999986</v>
      </c>
      <c r="L39" s="4">
        <v>0</v>
      </c>
      <c r="M39" s="4">
        <v>0</v>
      </c>
      <c r="N39" s="4">
        <v>0</v>
      </c>
      <c r="O39" s="5">
        <f>L39+M39-N39</f>
        <v>0</v>
      </c>
      <c r="P39" s="4">
        <v>2</v>
      </c>
      <c r="Q39" s="4">
        <v>6.3</v>
      </c>
      <c r="R39" s="4">
        <v>0</v>
      </c>
      <c r="S39" s="5">
        <f>P39+Q39-R39</f>
        <v>8.3000000000000007</v>
      </c>
      <c r="T39" s="4">
        <v>2</v>
      </c>
      <c r="U39" s="4">
        <v>7.8</v>
      </c>
      <c r="V39" s="4">
        <v>0</v>
      </c>
      <c r="W39" s="5">
        <f>T39+U39-V39</f>
        <v>9.8000000000000007</v>
      </c>
      <c r="X39" s="4">
        <f>K39+O39+S39+W39</f>
        <v>27.5</v>
      </c>
      <c r="Y39" s="5"/>
      <c r="Z39">
        <f>X42</f>
        <v>0</v>
      </c>
      <c r="AA39" t="str">
        <f>D38</f>
        <v>Přečková Sofie</v>
      </c>
      <c r="AB39">
        <v>2</v>
      </c>
    </row>
    <row r="40" spans="1:28" x14ac:dyDescent="0.25">
      <c r="A40" s="3" t="s">
        <v>198</v>
      </c>
      <c r="C40">
        <v>9381</v>
      </c>
      <c r="D40" t="s">
        <v>76</v>
      </c>
      <c r="E40">
        <v>2015</v>
      </c>
      <c r="F40" t="s">
        <v>45</v>
      </c>
      <c r="G40" t="s">
        <v>46</v>
      </c>
      <c r="H40">
        <v>2</v>
      </c>
      <c r="I40" s="4">
        <v>7</v>
      </c>
      <c r="J40" s="4">
        <v>0</v>
      </c>
      <c r="K40" s="5">
        <f>H40+I40-J40</f>
        <v>9</v>
      </c>
      <c r="L40" s="4">
        <v>0</v>
      </c>
      <c r="M40" s="4">
        <v>0</v>
      </c>
      <c r="N40" s="4">
        <v>0</v>
      </c>
      <c r="O40" s="5">
        <f>L40+M40-N40</f>
        <v>0</v>
      </c>
      <c r="P40" s="4">
        <v>2</v>
      </c>
      <c r="Q40" s="4">
        <v>6.4</v>
      </c>
      <c r="R40" s="4">
        <v>0</v>
      </c>
      <c r="S40" s="5">
        <f>P40+Q40-R40</f>
        <v>8.4</v>
      </c>
      <c r="T40" s="6">
        <v>1.5</v>
      </c>
      <c r="U40" s="6">
        <v>6.7</v>
      </c>
      <c r="V40" s="6">
        <v>2</v>
      </c>
      <c r="W40" s="5">
        <f>T40+U40-V40</f>
        <v>6.1999999999999993</v>
      </c>
      <c r="X40" s="4">
        <f>K40+O40+S40+W40</f>
        <v>23.599999999999998</v>
      </c>
      <c r="Y40" s="5"/>
      <c r="Z40">
        <f>X41</f>
        <v>57.24</v>
      </c>
      <c r="AA40" t="str">
        <f>D37</f>
        <v>Gymnastický klub Vítkovice, z.s.</v>
      </c>
      <c r="AB40">
        <v>4</v>
      </c>
    </row>
    <row r="41" spans="1:28" x14ac:dyDescent="0.25">
      <c r="A41" s="3" t="s">
        <v>198</v>
      </c>
      <c r="B41" s="5"/>
      <c r="C41" s="5"/>
      <c r="D41" s="5" t="s">
        <v>29</v>
      </c>
      <c r="E41" s="5"/>
      <c r="F41" s="5"/>
      <c r="G41" s="5"/>
      <c r="H41" s="5"/>
      <c r="I41" s="5"/>
      <c r="J41" s="5">
        <v>0</v>
      </c>
      <c r="K41" s="5">
        <v>20.14</v>
      </c>
      <c r="L41" s="5"/>
      <c r="M41" s="5"/>
      <c r="N41" s="5">
        <v>0</v>
      </c>
      <c r="O41" s="5">
        <f>LARGE(O38:O40,3)+LARGE(O38:O40,2)+LARGE(O38:O40,1)-N41</f>
        <v>0</v>
      </c>
      <c r="P41" s="5"/>
      <c r="Q41" s="5"/>
      <c r="R41" s="5">
        <v>0</v>
      </c>
      <c r="S41" s="5">
        <v>17.600000000000001</v>
      </c>
      <c r="T41" s="5"/>
      <c r="U41" s="5"/>
      <c r="V41" s="5">
        <v>0</v>
      </c>
      <c r="W41" s="5">
        <v>19.5</v>
      </c>
      <c r="X41" s="5">
        <f>K41+O41+S41+W41</f>
        <v>57.24</v>
      </c>
      <c r="Y41" s="5"/>
      <c r="Z41">
        <f>X41</f>
        <v>57.24</v>
      </c>
      <c r="AA41" t="str">
        <f>D37</f>
        <v>Gymnastický klub Vítkovice, z.s.</v>
      </c>
      <c r="AB41">
        <v>5</v>
      </c>
    </row>
    <row r="42" spans="1:28" x14ac:dyDescent="0.25">
      <c r="A42" s="3" t="s">
        <v>199</v>
      </c>
      <c r="B42" s="3">
        <v>6540</v>
      </c>
      <c r="C42" s="3">
        <v>3198</v>
      </c>
      <c r="D42" s="3" t="s">
        <v>61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>X46</f>
        <v>55.61</v>
      </c>
      <c r="AA42" t="str">
        <f>D42</f>
        <v>Sportovní gymnastické centrum Ostrava, z.s. C</v>
      </c>
      <c r="AB42">
        <v>1</v>
      </c>
    </row>
    <row r="43" spans="1:28" x14ac:dyDescent="0.25">
      <c r="A43" s="3" t="s">
        <v>199</v>
      </c>
      <c r="B43">
        <v>965119</v>
      </c>
      <c r="C43">
        <v>3198</v>
      </c>
      <c r="D43" t="s">
        <v>62</v>
      </c>
      <c r="E43">
        <v>2012</v>
      </c>
      <c r="F43" t="s">
        <v>53</v>
      </c>
      <c r="G43" t="s">
        <v>54</v>
      </c>
      <c r="H43">
        <v>2</v>
      </c>
      <c r="I43" s="4">
        <v>7.97</v>
      </c>
      <c r="J43" s="4">
        <v>0</v>
      </c>
      <c r="K43" s="5">
        <f>H43+I43-J43</f>
        <v>9.9699999999999989</v>
      </c>
      <c r="L43" s="4">
        <v>0</v>
      </c>
      <c r="M43" s="4">
        <v>0</v>
      </c>
      <c r="N43" s="4">
        <v>0</v>
      </c>
      <c r="O43" s="5">
        <f>L43+M43-N43</f>
        <v>0</v>
      </c>
      <c r="P43" s="4">
        <v>2</v>
      </c>
      <c r="Q43" s="4">
        <v>6.75</v>
      </c>
      <c r="R43" s="4">
        <v>0</v>
      </c>
      <c r="S43" s="5">
        <f>P43+Q43-R43</f>
        <v>8.75</v>
      </c>
      <c r="T43" s="4">
        <v>2</v>
      </c>
      <c r="U43" s="4">
        <v>7.4</v>
      </c>
      <c r="V43" s="4">
        <v>0</v>
      </c>
      <c r="W43" s="5">
        <f>T43+U43-V43</f>
        <v>9.4</v>
      </c>
      <c r="X43" s="4">
        <f>K43+O43+S43+W43</f>
        <v>28.119999999999997</v>
      </c>
      <c r="Y43" s="5"/>
      <c r="Z43">
        <f>X46</f>
        <v>55.61</v>
      </c>
      <c r="AA43" t="str">
        <f>D42</f>
        <v>Sportovní gymnastické centrum Ostrava, z.s. C</v>
      </c>
      <c r="AB43">
        <v>2</v>
      </c>
    </row>
    <row r="44" spans="1:28" x14ac:dyDescent="0.25">
      <c r="A44" s="3" t="s">
        <v>199</v>
      </c>
      <c r="B44">
        <v>855906</v>
      </c>
      <c r="C44">
        <v>3198</v>
      </c>
      <c r="D44" t="s">
        <v>63</v>
      </c>
      <c r="E44">
        <v>2013</v>
      </c>
      <c r="F44" t="s">
        <v>53</v>
      </c>
      <c r="G44" t="s">
        <v>54</v>
      </c>
      <c r="H44">
        <v>2</v>
      </c>
      <c r="I44" s="4">
        <v>8.34</v>
      </c>
      <c r="J44" s="4">
        <v>0</v>
      </c>
      <c r="K44" s="5">
        <f>H44+I44-J44</f>
        <v>10.34</v>
      </c>
      <c r="L44" s="4">
        <v>0</v>
      </c>
      <c r="M44" s="4">
        <v>0</v>
      </c>
      <c r="N44" s="4">
        <v>0</v>
      </c>
      <c r="O44" s="5">
        <f>L44+M44-N44</f>
        <v>0</v>
      </c>
      <c r="P44" s="4">
        <v>1.5</v>
      </c>
      <c r="Q44" s="4">
        <v>8.25</v>
      </c>
      <c r="R44" s="4">
        <v>2</v>
      </c>
      <c r="S44" s="5">
        <f>P44+Q44-R44</f>
        <v>7.75</v>
      </c>
      <c r="T44" s="4">
        <v>2</v>
      </c>
      <c r="U44" s="4">
        <v>7.4</v>
      </c>
      <c r="V44" s="4">
        <v>0</v>
      </c>
      <c r="W44" s="5">
        <f>T44+U44-V44</f>
        <v>9.4</v>
      </c>
      <c r="X44" s="4">
        <f>K44+O44+S44+W44</f>
        <v>27.490000000000002</v>
      </c>
      <c r="Y44" s="5"/>
      <c r="Z44">
        <f>X46</f>
        <v>55.61</v>
      </c>
      <c r="AA44" t="str">
        <f>D42</f>
        <v>Sportovní gymnastické centrum Ostrava, z.s. C</v>
      </c>
      <c r="AB44">
        <v>3</v>
      </c>
    </row>
    <row r="45" spans="1:28" x14ac:dyDescent="0.25">
      <c r="A45" s="3" t="s">
        <v>199</v>
      </c>
      <c r="B45">
        <v>0</v>
      </c>
      <c r="C45">
        <v>0</v>
      </c>
      <c r="H45">
        <v>0</v>
      </c>
      <c r="I45" s="4">
        <v>0</v>
      </c>
      <c r="J45" s="4">
        <v>0</v>
      </c>
      <c r="K45" s="5">
        <f>H45+I45-J45</f>
        <v>0</v>
      </c>
      <c r="L45" s="4">
        <v>0</v>
      </c>
      <c r="M45" s="4">
        <v>0</v>
      </c>
      <c r="N45" s="4">
        <v>0</v>
      </c>
      <c r="O45" s="5">
        <f>L45+M45-N45</f>
        <v>0</v>
      </c>
      <c r="P45" s="4">
        <v>0</v>
      </c>
      <c r="Q45" s="4">
        <v>0</v>
      </c>
      <c r="R45" s="4">
        <v>0</v>
      </c>
      <c r="S45" s="5">
        <f>P45+Q45-R45</f>
        <v>0</v>
      </c>
      <c r="T45" s="4">
        <v>0</v>
      </c>
      <c r="U45" s="4">
        <v>0</v>
      </c>
      <c r="V45" s="4">
        <v>0</v>
      </c>
      <c r="W45" s="5">
        <f>T45+U45-V45</f>
        <v>0</v>
      </c>
      <c r="X45" s="4">
        <f>K45+O45+S45+W45</f>
        <v>0</v>
      </c>
      <c r="Y45" s="5"/>
      <c r="Z45">
        <f>X46</f>
        <v>55.61</v>
      </c>
      <c r="AA45" t="str">
        <f>D42</f>
        <v>Sportovní gymnastické centrum Ostrava, z.s. C</v>
      </c>
      <c r="AB45">
        <v>4</v>
      </c>
    </row>
    <row r="46" spans="1:28" x14ac:dyDescent="0.25">
      <c r="A46" s="3" t="s">
        <v>199</v>
      </c>
      <c r="B46" s="5"/>
      <c r="C46" s="5"/>
      <c r="D46" s="5" t="s">
        <v>29</v>
      </c>
      <c r="E46" s="5"/>
      <c r="F46" s="5"/>
      <c r="G46" s="5"/>
      <c r="H46" s="5"/>
      <c r="I46" s="5"/>
      <c r="J46" s="5">
        <v>0</v>
      </c>
      <c r="K46" s="5">
        <f>LARGE(K43:K45,3)+LARGE(K43:K45,2)+LARGE(K43:K45,1)-J46</f>
        <v>20.309999999999999</v>
      </c>
      <c r="L46" s="5"/>
      <c r="M46" s="5"/>
      <c r="N46" s="5">
        <v>0</v>
      </c>
      <c r="O46" s="5">
        <f>LARGE(O43:O45,3)+LARGE(O43:O45,2)+LARGE(O43:O45,1)-N46</f>
        <v>0</v>
      </c>
      <c r="P46" s="5"/>
      <c r="Q46" s="5"/>
      <c r="R46" s="5">
        <v>0</v>
      </c>
      <c r="S46" s="5">
        <f>LARGE(S43:S45,3)+LARGE(S43:S45,2)+LARGE(S43:S45,1)-R46</f>
        <v>16.5</v>
      </c>
      <c r="T46" s="5"/>
      <c r="U46" s="5"/>
      <c r="V46" s="5">
        <v>0</v>
      </c>
      <c r="W46" s="5">
        <f>LARGE(W43:W45,3)+LARGE(W43:W45,2)+LARGE(W43:W45,1)-V46</f>
        <v>18.8</v>
      </c>
      <c r="X46" s="5">
        <f>K46+O46+S46+W46</f>
        <v>55.61</v>
      </c>
      <c r="Y46" s="5"/>
      <c r="Z46">
        <f>X46</f>
        <v>55.61</v>
      </c>
      <c r="AA46" t="str">
        <f>D42</f>
        <v>Sportovní gymnastické centrum Ostrava, z.s. C</v>
      </c>
      <c r="AB46">
        <v>5</v>
      </c>
    </row>
    <row r="48" spans="1:28" ht="15.75" x14ac:dyDescent="0.25">
      <c r="D48" s="7" t="s">
        <v>191</v>
      </c>
    </row>
    <row r="49" spans="4:11" ht="15.75" x14ac:dyDescent="0.25">
      <c r="D49" s="7" t="s">
        <v>192</v>
      </c>
      <c r="H49" s="4"/>
      <c r="K49" s="4"/>
    </row>
    <row r="50" spans="4:11" ht="15.75" x14ac:dyDescent="0.25">
      <c r="D50" s="7" t="s">
        <v>193</v>
      </c>
    </row>
    <row r="51" spans="4:11" ht="15.75" x14ac:dyDescent="0.25">
      <c r="D51" s="7" t="s">
        <v>194</v>
      </c>
    </row>
    <row r="53" spans="4:11" ht="15.75" x14ac:dyDescent="0.25">
      <c r="D53" s="7" t="s">
        <v>195</v>
      </c>
    </row>
    <row r="55" spans="4:11" ht="15.75" x14ac:dyDescent="0.25">
      <c r="D55" s="7" t="s">
        <v>196</v>
      </c>
    </row>
  </sheetData>
  <sheetProtection formatCells="0" formatColumns="0" formatRows="0" insertColumns="0" insertRows="0" insertHyperlinks="0" deleteColumns="0" deleteRows="0" sort="0" autoFilter="0" pivotTables="0"/>
  <sortState ref="A12:AB46">
    <sortCondition ref="A7:A46"/>
  </sortState>
  <pageMargins left="0.7" right="0.7" top="0.75" bottom="0.75" header="0.3" footer="0.3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zoomScale="90" zoomScaleNormal="90" workbookViewId="0">
      <selection sqref="A1:X39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6" width="14.85546875" customWidth="1"/>
    <col min="7" max="7" width="23.2851562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8" customWidth="1"/>
    <col min="27" max="27" width="20" customWidth="1"/>
    <col min="28" max="28" width="8" customWidth="1"/>
    <col min="29" max="29" width="30" customWidth="1"/>
  </cols>
  <sheetData>
    <row r="1" spans="1:30" ht="18.75" x14ac:dyDescent="0.3">
      <c r="D1" t="s">
        <v>0</v>
      </c>
      <c r="E1" s="1"/>
    </row>
    <row r="2" spans="1:30" ht="18.75" x14ac:dyDescent="0.3">
      <c r="D2" t="s">
        <v>1</v>
      </c>
      <c r="E2" s="1"/>
    </row>
    <row r="3" spans="1:30" ht="18.75" x14ac:dyDescent="0.3">
      <c r="D3" t="s">
        <v>77</v>
      </c>
      <c r="E3" s="1"/>
    </row>
    <row r="6" spans="1:30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11</v>
      </c>
      <c r="M6" s="2" t="s">
        <v>12</v>
      </c>
      <c r="N6" s="2" t="s">
        <v>13</v>
      </c>
      <c r="O6" s="2" t="s">
        <v>15</v>
      </c>
      <c r="P6" s="2" t="s">
        <v>11</v>
      </c>
      <c r="Q6" s="2" t="s">
        <v>12</v>
      </c>
      <c r="R6" s="2" t="s">
        <v>13</v>
      </c>
      <c r="S6" s="2" t="s">
        <v>16</v>
      </c>
      <c r="T6" s="2" t="s">
        <v>11</v>
      </c>
      <c r="U6" s="2" t="s">
        <v>12</v>
      </c>
      <c r="V6" s="2" t="s">
        <v>13</v>
      </c>
      <c r="W6" s="2" t="s">
        <v>17</v>
      </c>
      <c r="X6" s="2" t="s">
        <v>18</v>
      </c>
      <c r="Y6" s="2" t="s">
        <v>19</v>
      </c>
      <c r="Z6" s="2" t="s">
        <v>3</v>
      </c>
      <c r="AA6" s="2" t="s">
        <v>20</v>
      </c>
      <c r="AB6" s="2" t="s">
        <v>21</v>
      </c>
      <c r="AC6" s="2" t="s">
        <v>22</v>
      </c>
      <c r="AD6" s="2"/>
    </row>
    <row r="7" spans="1:30" x14ac:dyDescent="0.25">
      <c r="A7" s="3"/>
      <c r="B7" s="3">
        <v>6519</v>
      </c>
      <c r="C7" s="3">
        <v>7791</v>
      </c>
      <c r="D7" s="3" t="s">
        <v>23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>
        <f>X12</f>
        <v>140.23000000000002</v>
      </c>
      <c r="AA7" t="str">
        <f>D7</f>
        <v>Gymnastický klub Vítkovice, z.s.</v>
      </c>
      <c r="AB7">
        <v>1</v>
      </c>
    </row>
    <row r="8" spans="1:30" x14ac:dyDescent="0.25">
      <c r="A8" t="s">
        <v>187</v>
      </c>
      <c r="B8">
        <v>757754</v>
      </c>
      <c r="C8">
        <v>7791</v>
      </c>
      <c r="D8" t="s">
        <v>78</v>
      </c>
      <c r="E8">
        <v>2015</v>
      </c>
      <c r="F8" t="s">
        <v>25</v>
      </c>
      <c r="G8" t="s">
        <v>79</v>
      </c>
      <c r="H8">
        <v>3</v>
      </c>
      <c r="I8" s="4">
        <v>9.27</v>
      </c>
      <c r="J8" s="4">
        <v>0</v>
      </c>
      <c r="K8" s="5">
        <f t="shared" ref="K8:K11" si="0">H8+I8-J8</f>
        <v>12.27</v>
      </c>
      <c r="L8" s="4">
        <v>1.6</v>
      </c>
      <c r="M8" s="4">
        <v>9.34</v>
      </c>
      <c r="N8" s="4">
        <v>0</v>
      </c>
      <c r="O8" s="5">
        <f t="shared" ref="O8:O11" si="1">L8+M8-N8</f>
        <v>10.94</v>
      </c>
      <c r="P8" s="4">
        <v>2.9</v>
      </c>
      <c r="Q8" s="4">
        <v>8.4499999999999993</v>
      </c>
      <c r="R8" s="4">
        <v>0</v>
      </c>
      <c r="S8" s="5">
        <f t="shared" ref="S8:S11" si="2">P8+Q8-R8</f>
        <v>11.35</v>
      </c>
      <c r="T8" s="4">
        <v>2.8</v>
      </c>
      <c r="U8" s="4">
        <v>8.77</v>
      </c>
      <c r="V8" s="4">
        <v>0</v>
      </c>
      <c r="W8" s="5">
        <f t="shared" ref="W8:W11" si="3">T8+U8-V8</f>
        <v>11.57</v>
      </c>
      <c r="X8" s="4">
        <f t="shared" ref="X8:X12" si="4">K8+O8+S8+W8</f>
        <v>46.13</v>
      </c>
      <c r="Y8" s="5"/>
      <c r="Z8">
        <f>X12</f>
        <v>140.23000000000002</v>
      </c>
      <c r="AA8" t="str">
        <f>D7</f>
        <v>Gymnastický klub Vítkovice, z.s.</v>
      </c>
      <c r="AB8">
        <v>2</v>
      </c>
    </row>
    <row r="9" spans="1:30" x14ac:dyDescent="0.25">
      <c r="B9">
        <v>168629</v>
      </c>
      <c r="C9">
        <v>7791</v>
      </c>
      <c r="D9" t="s">
        <v>80</v>
      </c>
      <c r="E9">
        <v>2015</v>
      </c>
      <c r="F9" t="s">
        <v>25</v>
      </c>
      <c r="G9" t="s">
        <v>79</v>
      </c>
      <c r="H9">
        <v>3</v>
      </c>
      <c r="I9" s="4">
        <v>9.3000000000000007</v>
      </c>
      <c r="J9" s="4">
        <v>0</v>
      </c>
      <c r="K9" s="5">
        <f t="shared" si="0"/>
        <v>12.3</v>
      </c>
      <c r="L9" s="4">
        <v>1.6</v>
      </c>
      <c r="M9" s="4">
        <v>9.3000000000000007</v>
      </c>
      <c r="N9" s="4">
        <v>0</v>
      </c>
      <c r="O9" s="5">
        <f t="shared" si="1"/>
        <v>10.9</v>
      </c>
      <c r="P9" s="4">
        <v>3</v>
      </c>
      <c r="Q9" s="4">
        <v>8.35</v>
      </c>
      <c r="R9" s="4">
        <v>0</v>
      </c>
      <c r="S9" s="5">
        <f t="shared" si="2"/>
        <v>11.35</v>
      </c>
      <c r="T9" s="4">
        <v>2.9</v>
      </c>
      <c r="U9" s="4">
        <v>7.87</v>
      </c>
      <c r="V9" s="4">
        <v>0</v>
      </c>
      <c r="W9" s="5">
        <f t="shared" si="3"/>
        <v>10.77</v>
      </c>
      <c r="X9" s="4">
        <f t="shared" si="4"/>
        <v>45.320000000000007</v>
      </c>
      <c r="Y9" s="5"/>
      <c r="Z9">
        <f>X12</f>
        <v>140.23000000000002</v>
      </c>
      <c r="AA9" t="str">
        <f>D7</f>
        <v>Gymnastický klub Vítkovice, z.s.</v>
      </c>
      <c r="AB9">
        <v>3</v>
      </c>
    </row>
    <row r="10" spans="1:30" x14ac:dyDescent="0.25">
      <c r="B10">
        <v>350262</v>
      </c>
      <c r="C10">
        <v>7791</v>
      </c>
      <c r="D10" t="s">
        <v>81</v>
      </c>
      <c r="E10">
        <v>2015</v>
      </c>
      <c r="F10" t="s">
        <v>25</v>
      </c>
      <c r="G10" t="s">
        <v>82</v>
      </c>
      <c r="H10">
        <v>3</v>
      </c>
      <c r="I10" s="4">
        <v>9.9</v>
      </c>
      <c r="J10" s="4">
        <v>0</v>
      </c>
      <c r="K10" s="5">
        <f t="shared" si="0"/>
        <v>12.9</v>
      </c>
      <c r="L10" s="4">
        <v>1.8</v>
      </c>
      <c r="M10" s="4">
        <v>9.3699999999999992</v>
      </c>
      <c r="N10" s="4">
        <v>0</v>
      </c>
      <c r="O10" s="5">
        <f t="shared" si="1"/>
        <v>11.17</v>
      </c>
      <c r="P10" s="4">
        <v>2.7</v>
      </c>
      <c r="Q10" s="4">
        <v>8.9499999999999993</v>
      </c>
      <c r="R10" s="4">
        <v>0</v>
      </c>
      <c r="S10" s="5">
        <f t="shared" si="2"/>
        <v>11.649999999999999</v>
      </c>
      <c r="T10" s="4">
        <v>2.6</v>
      </c>
      <c r="U10" s="4">
        <v>9</v>
      </c>
      <c r="V10" s="4">
        <v>0</v>
      </c>
      <c r="W10" s="5">
        <f t="shared" si="3"/>
        <v>11.6</v>
      </c>
      <c r="X10" s="4">
        <f t="shared" si="4"/>
        <v>47.32</v>
      </c>
      <c r="Y10" s="5"/>
      <c r="Z10">
        <f>X12</f>
        <v>140.23000000000002</v>
      </c>
      <c r="AA10" t="str">
        <f>D7</f>
        <v>Gymnastický klub Vítkovice, z.s.</v>
      </c>
      <c r="AB10">
        <v>4</v>
      </c>
    </row>
    <row r="11" spans="1:30" x14ac:dyDescent="0.25">
      <c r="B11">
        <v>631648</v>
      </c>
      <c r="C11">
        <v>7791</v>
      </c>
      <c r="D11" t="s">
        <v>83</v>
      </c>
      <c r="E11">
        <v>2015</v>
      </c>
      <c r="F11" t="s">
        <v>25</v>
      </c>
      <c r="G11" t="s">
        <v>82</v>
      </c>
      <c r="H11">
        <v>3</v>
      </c>
      <c r="I11" s="4">
        <v>10</v>
      </c>
      <c r="J11" s="4">
        <v>0</v>
      </c>
      <c r="K11" s="5">
        <f t="shared" si="0"/>
        <v>13</v>
      </c>
      <c r="L11" s="4">
        <v>1.6</v>
      </c>
      <c r="M11" s="4">
        <v>9.27</v>
      </c>
      <c r="N11" s="4">
        <v>0</v>
      </c>
      <c r="O11" s="5">
        <f t="shared" si="1"/>
        <v>10.87</v>
      </c>
      <c r="P11" s="4">
        <v>2.6</v>
      </c>
      <c r="Q11" s="4">
        <v>8.9499999999999993</v>
      </c>
      <c r="R11" s="4">
        <v>0</v>
      </c>
      <c r="S11" s="5">
        <f t="shared" si="2"/>
        <v>11.549999999999999</v>
      </c>
      <c r="T11" s="4">
        <v>2.6</v>
      </c>
      <c r="U11" s="4">
        <v>8.6999999999999993</v>
      </c>
      <c r="V11" s="4">
        <v>0</v>
      </c>
      <c r="W11" s="5">
        <f t="shared" si="3"/>
        <v>11.299999999999999</v>
      </c>
      <c r="X11" s="4">
        <f t="shared" si="4"/>
        <v>46.719999999999992</v>
      </c>
      <c r="Y11" s="5"/>
      <c r="Z11">
        <f>X12</f>
        <v>140.23000000000002</v>
      </c>
      <c r="AA11" t="str">
        <f>D7</f>
        <v>Gymnastický klub Vítkovice, z.s.</v>
      </c>
      <c r="AB11">
        <v>5</v>
      </c>
    </row>
    <row r="12" spans="1:30" x14ac:dyDescent="0.25">
      <c r="A12" s="5"/>
      <c r="B12" s="5"/>
      <c r="C12" s="5"/>
      <c r="D12" s="5" t="s">
        <v>29</v>
      </c>
      <c r="E12" s="5"/>
      <c r="F12" s="5"/>
      <c r="G12" s="5"/>
      <c r="H12" s="5"/>
      <c r="I12" s="5"/>
      <c r="J12" s="5">
        <v>0</v>
      </c>
      <c r="K12" s="5">
        <f>LARGE(K8:K11,3)+LARGE(K8:K11,2)+LARGE(K8:K11,1)-J12</f>
        <v>38.200000000000003</v>
      </c>
      <c r="L12" s="5"/>
      <c r="M12" s="5"/>
      <c r="N12" s="5">
        <v>0</v>
      </c>
      <c r="O12" s="5">
        <f>LARGE(O8:O11,3)+LARGE(O8:O11,2)+LARGE(O8:O11,1)-N12</f>
        <v>33.01</v>
      </c>
      <c r="P12" s="5"/>
      <c r="Q12" s="5"/>
      <c r="R12" s="5">
        <v>0</v>
      </c>
      <c r="S12" s="5">
        <f>LARGE(S8:S11,3)+LARGE(S8:S11,2)+LARGE(S8:S11,1)-R12</f>
        <v>34.549999999999997</v>
      </c>
      <c r="T12" s="5"/>
      <c r="U12" s="5"/>
      <c r="V12" s="5">
        <v>0</v>
      </c>
      <c r="W12" s="5">
        <f>LARGE(W8:W11,3)+LARGE(W8:W11,2)+LARGE(W8:W11,1)-V12</f>
        <v>34.47</v>
      </c>
      <c r="X12" s="5">
        <f t="shared" si="4"/>
        <v>140.23000000000002</v>
      </c>
      <c r="Y12" s="5"/>
      <c r="Z12">
        <f>X12</f>
        <v>140.23000000000002</v>
      </c>
      <c r="AA12" t="str">
        <f>D7</f>
        <v>Gymnastický klub Vítkovice, z.s.</v>
      </c>
      <c r="AB12">
        <v>8</v>
      </c>
    </row>
    <row r="13" spans="1:30" x14ac:dyDescent="0.25">
      <c r="A13" s="3" t="s">
        <v>188</v>
      </c>
      <c r="B13" s="3">
        <v>6543</v>
      </c>
      <c r="C13" s="3">
        <v>7791</v>
      </c>
      <c r="D13" s="3" t="s">
        <v>84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>X20</f>
        <v>133.07</v>
      </c>
      <c r="AA13" t="str">
        <f>D13</f>
        <v>Gymnastický klub Vítkovice, z.s. B</v>
      </c>
      <c r="AB13">
        <v>1</v>
      </c>
    </row>
    <row r="14" spans="1:30" s="12" customFormat="1" x14ac:dyDescent="0.25">
      <c r="B14" s="12">
        <v>686378</v>
      </c>
      <c r="C14" s="12">
        <v>7791</v>
      </c>
      <c r="D14" s="12" t="s">
        <v>85</v>
      </c>
      <c r="E14" s="12">
        <v>2015</v>
      </c>
      <c r="F14" s="12" t="s">
        <v>25</v>
      </c>
      <c r="G14" s="12" t="s">
        <v>86</v>
      </c>
      <c r="H14" s="12">
        <v>3</v>
      </c>
      <c r="I14" s="6">
        <v>8.84</v>
      </c>
      <c r="J14" s="6">
        <v>0</v>
      </c>
      <c r="K14" s="13">
        <f t="shared" ref="K14:K19" si="5">H14+I14-J14</f>
        <v>11.84</v>
      </c>
      <c r="L14" s="14">
        <v>1.1000000000000001</v>
      </c>
      <c r="M14" s="14">
        <v>8.1</v>
      </c>
      <c r="N14" s="14">
        <v>0</v>
      </c>
      <c r="O14" s="15">
        <f t="shared" ref="O14:O19" si="6">L14+M14-N14</f>
        <v>9.1999999999999993</v>
      </c>
      <c r="P14" s="14">
        <v>2</v>
      </c>
      <c r="Q14" s="14">
        <v>6.4</v>
      </c>
      <c r="R14" s="14">
        <v>0</v>
      </c>
      <c r="S14" s="15">
        <f t="shared" ref="S14:S19" si="7">P14+Q14-R14</f>
        <v>8.4</v>
      </c>
      <c r="T14" s="14">
        <v>2.8</v>
      </c>
      <c r="U14" s="14">
        <v>7.67</v>
      </c>
      <c r="V14" s="14">
        <v>0</v>
      </c>
      <c r="W14" s="15">
        <f t="shared" ref="W14:W19" si="8">T14+U14-V14</f>
        <v>10.469999999999999</v>
      </c>
      <c r="X14" s="6">
        <f t="shared" ref="X14:X20" si="9">K14+O14+S14+W14</f>
        <v>39.909999999999997</v>
      </c>
      <c r="Y14" s="13"/>
      <c r="Z14" s="12">
        <f>X20</f>
        <v>133.07</v>
      </c>
      <c r="AA14" s="12" t="str">
        <f>D13</f>
        <v>Gymnastický klub Vítkovice, z.s. B</v>
      </c>
      <c r="AB14" s="12">
        <v>2</v>
      </c>
    </row>
    <row r="15" spans="1:30" x14ac:dyDescent="0.25">
      <c r="B15">
        <v>237556</v>
      </c>
      <c r="C15">
        <v>7791</v>
      </c>
      <c r="D15" t="s">
        <v>87</v>
      </c>
      <c r="E15">
        <v>2014</v>
      </c>
      <c r="F15" t="s">
        <v>25</v>
      </c>
      <c r="G15" t="s">
        <v>26</v>
      </c>
      <c r="H15">
        <v>0</v>
      </c>
      <c r="I15" s="4">
        <v>0</v>
      </c>
      <c r="J15" s="4">
        <v>0</v>
      </c>
      <c r="K15" s="5">
        <f t="shared" si="5"/>
        <v>0</v>
      </c>
      <c r="L15" s="4">
        <v>1.3</v>
      </c>
      <c r="M15" s="4">
        <v>9.14</v>
      </c>
      <c r="N15" s="4">
        <v>0</v>
      </c>
      <c r="O15" s="5">
        <f t="shared" si="6"/>
        <v>10.440000000000001</v>
      </c>
      <c r="P15" s="4">
        <v>2.8</v>
      </c>
      <c r="Q15" s="4">
        <v>7.75</v>
      </c>
      <c r="R15" s="4">
        <v>0</v>
      </c>
      <c r="S15" s="5">
        <f t="shared" si="7"/>
        <v>10.55</v>
      </c>
      <c r="T15" s="4">
        <v>2.8</v>
      </c>
      <c r="U15" s="4">
        <v>8.57</v>
      </c>
      <c r="V15" s="4">
        <v>0</v>
      </c>
      <c r="W15" s="5">
        <f t="shared" si="8"/>
        <v>11.370000000000001</v>
      </c>
      <c r="X15" s="4">
        <f t="shared" si="9"/>
        <v>32.36</v>
      </c>
      <c r="Y15" s="5"/>
      <c r="Z15">
        <f>X20</f>
        <v>133.07</v>
      </c>
      <c r="AA15" t="str">
        <f>D13</f>
        <v>Gymnastický klub Vítkovice, z.s. B</v>
      </c>
      <c r="AB15">
        <v>3</v>
      </c>
    </row>
    <row r="16" spans="1:30" x14ac:dyDescent="0.25">
      <c r="B16">
        <v>624699</v>
      </c>
      <c r="C16">
        <v>7791</v>
      </c>
      <c r="D16" t="s">
        <v>88</v>
      </c>
      <c r="E16">
        <v>2016</v>
      </c>
      <c r="F16" t="s">
        <v>25</v>
      </c>
      <c r="G16" t="s">
        <v>26</v>
      </c>
      <c r="H16">
        <v>3</v>
      </c>
      <c r="I16" s="4">
        <v>8.6999999999999993</v>
      </c>
      <c r="J16" s="4">
        <v>0</v>
      </c>
      <c r="K16" s="5">
        <f t="shared" si="5"/>
        <v>11.7</v>
      </c>
      <c r="L16" s="4">
        <v>1.1000000000000001</v>
      </c>
      <c r="M16" s="4">
        <v>8.4</v>
      </c>
      <c r="N16" s="4">
        <v>0</v>
      </c>
      <c r="O16" s="5">
        <f t="shared" si="6"/>
        <v>9.5</v>
      </c>
      <c r="P16" s="4">
        <v>2.7</v>
      </c>
      <c r="Q16" s="4">
        <v>8.0500000000000007</v>
      </c>
      <c r="R16" s="4">
        <v>0</v>
      </c>
      <c r="S16" s="5">
        <f t="shared" si="7"/>
        <v>10.75</v>
      </c>
      <c r="T16" s="4">
        <v>2.7</v>
      </c>
      <c r="U16" s="4">
        <v>7.93</v>
      </c>
      <c r="V16" s="4">
        <v>0</v>
      </c>
      <c r="W16" s="5">
        <f t="shared" si="8"/>
        <v>10.629999999999999</v>
      </c>
      <c r="X16" s="4">
        <f t="shared" si="9"/>
        <v>42.58</v>
      </c>
      <c r="Y16" s="5"/>
      <c r="Z16">
        <f>X20</f>
        <v>133.07</v>
      </c>
      <c r="AA16" t="str">
        <f>D13</f>
        <v>Gymnastický klub Vítkovice, z.s. B</v>
      </c>
      <c r="AB16">
        <v>4</v>
      </c>
    </row>
    <row r="17" spans="1:28" x14ac:dyDescent="0.25">
      <c r="B17">
        <v>952981</v>
      </c>
      <c r="C17">
        <v>7791</v>
      </c>
      <c r="D17" t="s">
        <v>89</v>
      </c>
      <c r="E17">
        <v>2016</v>
      </c>
      <c r="F17" t="s">
        <v>25</v>
      </c>
      <c r="G17" t="s">
        <v>26</v>
      </c>
      <c r="H17">
        <v>3</v>
      </c>
      <c r="I17" s="4">
        <v>9.07</v>
      </c>
      <c r="J17" s="4">
        <v>0</v>
      </c>
      <c r="K17" s="5">
        <f t="shared" si="5"/>
        <v>12.07</v>
      </c>
      <c r="L17" s="4">
        <v>1.6</v>
      </c>
      <c r="M17" s="4">
        <v>9.1999999999999993</v>
      </c>
      <c r="N17" s="4">
        <v>0</v>
      </c>
      <c r="O17" s="5">
        <f t="shared" si="6"/>
        <v>10.799999999999999</v>
      </c>
      <c r="P17" s="4">
        <v>2.7</v>
      </c>
      <c r="Q17" s="4">
        <v>8.35</v>
      </c>
      <c r="R17" s="4">
        <v>0</v>
      </c>
      <c r="S17" s="5">
        <f t="shared" si="7"/>
        <v>11.05</v>
      </c>
      <c r="T17" s="4">
        <v>2.8</v>
      </c>
      <c r="U17" s="4">
        <v>8.73</v>
      </c>
      <c r="V17" s="4">
        <v>0</v>
      </c>
      <c r="W17" s="5">
        <f t="shared" si="8"/>
        <v>11.530000000000001</v>
      </c>
      <c r="X17" s="4">
        <f t="shared" si="9"/>
        <v>45.45</v>
      </c>
      <c r="Y17" s="5"/>
      <c r="Z17">
        <f>X20</f>
        <v>133.07</v>
      </c>
      <c r="AA17" t="str">
        <f>D13</f>
        <v>Gymnastický klub Vítkovice, z.s. B</v>
      </c>
      <c r="AB17">
        <v>5</v>
      </c>
    </row>
    <row r="18" spans="1:28" x14ac:dyDescent="0.25">
      <c r="B18">
        <v>218302</v>
      </c>
      <c r="C18">
        <v>7791</v>
      </c>
      <c r="D18" t="s">
        <v>90</v>
      </c>
      <c r="E18">
        <v>2015</v>
      </c>
      <c r="F18" t="s">
        <v>25</v>
      </c>
      <c r="G18" t="s">
        <v>86</v>
      </c>
      <c r="H18">
        <v>3</v>
      </c>
      <c r="I18" s="4">
        <v>8.5</v>
      </c>
      <c r="J18" s="4">
        <v>0</v>
      </c>
      <c r="K18" s="5">
        <f t="shared" si="5"/>
        <v>11.5</v>
      </c>
      <c r="L18" s="4">
        <v>1.1000000000000001</v>
      </c>
      <c r="M18" s="4">
        <v>8.9</v>
      </c>
      <c r="N18" s="4">
        <v>0</v>
      </c>
      <c r="O18" s="5">
        <f t="shared" si="6"/>
        <v>10</v>
      </c>
      <c r="P18" s="4">
        <v>2.6</v>
      </c>
      <c r="Q18" s="4">
        <v>7.9</v>
      </c>
      <c r="R18" s="4">
        <v>0</v>
      </c>
      <c r="S18" s="5">
        <f t="shared" si="7"/>
        <v>10.5</v>
      </c>
      <c r="T18" s="4">
        <v>2.8</v>
      </c>
      <c r="U18" s="4">
        <v>8.17</v>
      </c>
      <c r="V18" s="4">
        <v>0</v>
      </c>
      <c r="W18" s="5">
        <f t="shared" si="8"/>
        <v>10.969999999999999</v>
      </c>
      <c r="X18" s="4">
        <f t="shared" si="9"/>
        <v>42.97</v>
      </c>
      <c r="Y18" s="5"/>
      <c r="Z18">
        <f>X20</f>
        <v>133.07</v>
      </c>
      <c r="AA18" t="str">
        <f>D13</f>
        <v>Gymnastický klub Vítkovice, z.s. B</v>
      </c>
      <c r="AB18">
        <v>6</v>
      </c>
    </row>
    <row r="19" spans="1:28" x14ac:dyDescent="0.25">
      <c r="B19">
        <v>0</v>
      </c>
      <c r="C19">
        <v>0</v>
      </c>
      <c r="H19">
        <v>0</v>
      </c>
      <c r="I19" s="4">
        <v>0</v>
      </c>
      <c r="J19" s="4">
        <v>0</v>
      </c>
      <c r="K19" s="5">
        <f t="shared" si="5"/>
        <v>0</v>
      </c>
      <c r="L19" s="4">
        <v>0</v>
      </c>
      <c r="M19" s="4">
        <v>0</v>
      </c>
      <c r="N19" s="4">
        <v>0</v>
      </c>
      <c r="O19" s="5">
        <f t="shared" si="6"/>
        <v>0</v>
      </c>
      <c r="P19" s="4">
        <v>0</v>
      </c>
      <c r="Q19" s="4">
        <v>0</v>
      </c>
      <c r="R19" s="4">
        <v>0</v>
      </c>
      <c r="S19" s="5">
        <f t="shared" si="7"/>
        <v>0</v>
      </c>
      <c r="T19" s="4">
        <v>0</v>
      </c>
      <c r="U19" s="4">
        <v>0</v>
      </c>
      <c r="V19" s="4">
        <v>0</v>
      </c>
      <c r="W19" s="5">
        <f t="shared" si="8"/>
        <v>0</v>
      </c>
      <c r="X19" s="4">
        <f t="shared" si="9"/>
        <v>0</v>
      </c>
      <c r="Y19" s="5"/>
      <c r="Z19">
        <f>X20</f>
        <v>133.07</v>
      </c>
      <c r="AA19" t="str">
        <f>D13</f>
        <v>Gymnastický klub Vítkovice, z.s. B</v>
      </c>
      <c r="AB19">
        <v>7</v>
      </c>
    </row>
    <row r="20" spans="1:28" x14ac:dyDescent="0.25">
      <c r="A20" s="5"/>
      <c r="B20" s="5"/>
      <c r="C20" s="5"/>
      <c r="D20" s="5" t="s">
        <v>29</v>
      </c>
      <c r="E20" s="5"/>
      <c r="F20" s="5"/>
      <c r="G20" s="5"/>
      <c r="H20" s="5"/>
      <c r="I20" s="5"/>
      <c r="J20" s="5">
        <v>0</v>
      </c>
      <c r="K20" s="5">
        <f>LARGE(K14:K19,3)+LARGE(K14:K19,2)+LARGE(K14:K19,1)-J20</f>
        <v>35.61</v>
      </c>
      <c r="L20" s="5"/>
      <c r="M20" s="5"/>
      <c r="N20" s="5">
        <v>0</v>
      </c>
      <c r="O20" s="5">
        <f>LARGE(O14:O19,3)+LARGE(O14:O19,2)+LARGE(O14:O19,1)-N20</f>
        <v>31.240000000000002</v>
      </c>
      <c r="P20" s="5"/>
      <c r="Q20" s="5"/>
      <c r="R20" s="5">
        <v>0</v>
      </c>
      <c r="S20" s="5">
        <f>LARGE(S14:S19,3)+LARGE(S14:S19,2)+LARGE(S14:S19,1)-R20</f>
        <v>32.35</v>
      </c>
      <c r="T20" s="5"/>
      <c r="U20" s="5"/>
      <c r="V20" s="5">
        <v>0</v>
      </c>
      <c r="W20" s="5">
        <f>LARGE(W14:W19,3)+LARGE(W14:W19,2)+LARGE(W14:W19,1)-V20</f>
        <v>33.870000000000005</v>
      </c>
      <c r="X20" s="5">
        <f t="shared" si="9"/>
        <v>133.07</v>
      </c>
      <c r="Y20" s="5"/>
      <c r="Z20">
        <f>X20</f>
        <v>133.07</v>
      </c>
      <c r="AA20" t="str">
        <f>D13</f>
        <v>Gymnastický klub Vítkovice, z.s. B</v>
      </c>
      <c r="AB20">
        <v>8</v>
      </c>
    </row>
    <row r="21" spans="1:28" x14ac:dyDescent="0.25">
      <c r="A21" s="3" t="s">
        <v>189</v>
      </c>
      <c r="B21" s="3">
        <v>6481</v>
      </c>
      <c r="C21" s="3">
        <v>9763</v>
      </c>
      <c r="D21" s="3" t="s">
        <v>91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>X28</f>
        <v>122.53999999999999</v>
      </c>
      <c r="AA21" t="str">
        <f>D21</f>
        <v>Tělovýchovná jednota Třineckých železáren, spolek</v>
      </c>
      <c r="AB21">
        <v>1</v>
      </c>
    </row>
    <row r="22" spans="1:28" x14ac:dyDescent="0.25">
      <c r="B22">
        <v>380793</v>
      </c>
      <c r="C22">
        <v>9763</v>
      </c>
      <c r="D22" t="s">
        <v>92</v>
      </c>
      <c r="E22">
        <v>2016</v>
      </c>
      <c r="F22" t="s">
        <v>93</v>
      </c>
      <c r="G22" t="s">
        <v>94</v>
      </c>
      <c r="H22">
        <v>3</v>
      </c>
      <c r="I22" s="4">
        <v>8.74</v>
      </c>
      <c r="J22" s="4">
        <v>0</v>
      </c>
      <c r="K22" s="5">
        <f t="shared" ref="K22:K27" si="10">H22+I22-J22</f>
        <v>11.74</v>
      </c>
      <c r="L22" s="4">
        <v>1.1000000000000001</v>
      </c>
      <c r="M22" s="4">
        <v>8.1999999999999993</v>
      </c>
      <c r="N22" s="4">
        <v>0</v>
      </c>
      <c r="O22" s="5">
        <f t="shared" ref="O22:O27" si="11">L22+M22-N22</f>
        <v>9.2999999999999989</v>
      </c>
      <c r="P22" s="4">
        <v>2.8</v>
      </c>
      <c r="Q22" s="4">
        <v>5.95</v>
      </c>
      <c r="R22" s="4">
        <v>0</v>
      </c>
      <c r="S22" s="5">
        <f t="shared" ref="S22:S27" si="12">P22+Q22-R22</f>
        <v>8.75</v>
      </c>
      <c r="T22" s="4">
        <v>2.8</v>
      </c>
      <c r="U22" s="4">
        <v>8.17</v>
      </c>
      <c r="V22" s="4">
        <v>0</v>
      </c>
      <c r="W22" s="5">
        <f t="shared" ref="W22:W27" si="13">T22+U22-V22</f>
        <v>10.969999999999999</v>
      </c>
      <c r="X22" s="4">
        <f t="shared" ref="X22:X28" si="14">K22+O22+S22+W22</f>
        <v>40.76</v>
      </c>
      <c r="Y22" s="5"/>
      <c r="Z22">
        <f>X28</f>
        <v>122.53999999999999</v>
      </c>
      <c r="AA22" t="str">
        <f>D21</f>
        <v>Tělovýchovná jednota Třineckých železáren, spolek</v>
      </c>
      <c r="AB22">
        <v>2</v>
      </c>
    </row>
    <row r="23" spans="1:28" x14ac:dyDescent="0.25">
      <c r="B23">
        <v>283831</v>
      </c>
      <c r="C23">
        <v>9763</v>
      </c>
      <c r="D23" t="s">
        <v>95</v>
      </c>
      <c r="E23">
        <v>2014</v>
      </c>
      <c r="F23" t="s">
        <v>93</v>
      </c>
      <c r="G23" t="s">
        <v>94</v>
      </c>
      <c r="H23">
        <v>3</v>
      </c>
      <c r="I23" s="4">
        <v>8.94</v>
      </c>
      <c r="J23" s="4">
        <v>0</v>
      </c>
      <c r="K23" s="5">
        <f t="shared" si="10"/>
        <v>11.94</v>
      </c>
      <c r="L23" s="4">
        <v>1.1000000000000001</v>
      </c>
      <c r="M23" s="4">
        <v>8.64</v>
      </c>
      <c r="N23" s="4">
        <v>0</v>
      </c>
      <c r="O23" s="5">
        <f t="shared" si="11"/>
        <v>9.74</v>
      </c>
      <c r="P23" s="4">
        <v>2.9</v>
      </c>
      <c r="Q23" s="4">
        <v>4.7</v>
      </c>
      <c r="R23" s="4">
        <v>0</v>
      </c>
      <c r="S23" s="5">
        <f t="shared" si="12"/>
        <v>7.6</v>
      </c>
      <c r="T23" s="4">
        <v>2.5</v>
      </c>
      <c r="U23" s="4">
        <v>8.23</v>
      </c>
      <c r="V23" s="4">
        <v>0.5</v>
      </c>
      <c r="W23" s="5">
        <f t="shared" si="13"/>
        <v>10.23</v>
      </c>
      <c r="X23" s="4">
        <f t="shared" si="14"/>
        <v>39.510000000000005</v>
      </c>
      <c r="Y23" s="5"/>
      <c r="Z23">
        <f>X28</f>
        <v>122.53999999999999</v>
      </c>
      <c r="AA23" t="str">
        <f>D21</f>
        <v>Tělovýchovná jednota Třineckých železáren, spolek</v>
      </c>
      <c r="AB23">
        <v>3</v>
      </c>
    </row>
    <row r="24" spans="1:28" x14ac:dyDescent="0.25">
      <c r="B24">
        <v>732351</v>
      </c>
      <c r="C24">
        <v>9763</v>
      </c>
      <c r="D24" t="s">
        <v>96</v>
      </c>
      <c r="E24">
        <v>2015</v>
      </c>
      <c r="F24" t="s">
        <v>93</v>
      </c>
      <c r="G24" t="s">
        <v>94</v>
      </c>
      <c r="H24">
        <v>3</v>
      </c>
      <c r="I24" s="4">
        <v>8.4</v>
      </c>
      <c r="J24" s="4">
        <v>0</v>
      </c>
      <c r="K24" s="5">
        <f t="shared" si="10"/>
        <v>11.4</v>
      </c>
      <c r="L24" s="4">
        <v>1.1000000000000001</v>
      </c>
      <c r="M24" s="4">
        <v>8.4</v>
      </c>
      <c r="N24" s="4">
        <v>0</v>
      </c>
      <c r="O24" s="5">
        <f t="shared" si="11"/>
        <v>9.5</v>
      </c>
      <c r="P24" s="4">
        <v>2.9</v>
      </c>
      <c r="Q24" s="4">
        <v>6.85</v>
      </c>
      <c r="R24" s="4">
        <v>0</v>
      </c>
      <c r="S24" s="5">
        <f t="shared" si="12"/>
        <v>9.75</v>
      </c>
      <c r="T24" s="4">
        <v>2.8</v>
      </c>
      <c r="U24" s="4">
        <v>7.77</v>
      </c>
      <c r="V24" s="4">
        <v>0</v>
      </c>
      <c r="W24" s="5">
        <f t="shared" si="13"/>
        <v>10.57</v>
      </c>
      <c r="X24" s="4">
        <f t="shared" si="14"/>
        <v>41.22</v>
      </c>
      <c r="Y24" s="5"/>
      <c r="Z24">
        <f>X28</f>
        <v>122.53999999999999</v>
      </c>
      <c r="AA24" t="str">
        <f>D21</f>
        <v>Tělovýchovná jednota Třineckých železáren, spolek</v>
      </c>
      <c r="AB24">
        <v>4</v>
      </c>
    </row>
    <row r="25" spans="1:28" x14ac:dyDescent="0.25">
      <c r="B25">
        <v>868464</v>
      </c>
      <c r="C25">
        <v>9763</v>
      </c>
      <c r="D25" t="s">
        <v>97</v>
      </c>
      <c r="E25">
        <v>2016</v>
      </c>
      <c r="F25" t="s">
        <v>93</v>
      </c>
      <c r="G25" t="s">
        <v>94</v>
      </c>
      <c r="H25">
        <v>3</v>
      </c>
      <c r="I25" s="4">
        <v>7.17</v>
      </c>
      <c r="J25" s="4">
        <v>0</v>
      </c>
      <c r="K25" s="5">
        <f t="shared" si="10"/>
        <v>10.17</v>
      </c>
      <c r="L25" s="4">
        <v>1.1000000000000001</v>
      </c>
      <c r="M25" s="4">
        <v>7.84</v>
      </c>
      <c r="N25" s="4">
        <v>0</v>
      </c>
      <c r="O25" s="5">
        <f t="shared" si="11"/>
        <v>8.94</v>
      </c>
      <c r="P25" s="4">
        <v>2.9</v>
      </c>
      <c r="Q25" s="4">
        <v>5.75</v>
      </c>
      <c r="R25" s="4">
        <v>0</v>
      </c>
      <c r="S25" s="5">
        <f t="shared" si="12"/>
        <v>8.65</v>
      </c>
      <c r="T25" s="4">
        <v>2.7</v>
      </c>
      <c r="U25" s="4">
        <v>8.0299999999999994</v>
      </c>
      <c r="V25" s="4">
        <v>0.5</v>
      </c>
      <c r="W25" s="5">
        <f t="shared" si="13"/>
        <v>10.23</v>
      </c>
      <c r="X25" s="4">
        <f t="shared" si="14"/>
        <v>37.989999999999995</v>
      </c>
      <c r="Y25" s="5"/>
      <c r="Z25">
        <f>X28</f>
        <v>122.53999999999999</v>
      </c>
      <c r="AA25" t="str">
        <f>D21</f>
        <v>Tělovýchovná jednota Třineckých železáren, spolek</v>
      </c>
      <c r="AB25">
        <v>5</v>
      </c>
    </row>
    <row r="26" spans="1:28" x14ac:dyDescent="0.25">
      <c r="B26">
        <v>0</v>
      </c>
      <c r="C26">
        <v>0</v>
      </c>
      <c r="H26">
        <v>0</v>
      </c>
      <c r="I26" s="4">
        <v>0</v>
      </c>
      <c r="J26" s="4">
        <v>0</v>
      </c>
      <c r="K26" s="5">
        <f t="shared" si="10"/>
        <v>0</v>
      </c>
      <c r="L26" s="4">
        <v>0</v>
      </c>
      <c r="M26" s="4">
        <v>0</v>
      </c>
      <c r="N26" s="4">
        <v>0</v>
      </c>
      <c r="O26" s="5">
        <f t="shared" si="11"/>
        <v>0</v>
      </c>
      <c r="P26" s="4">
        <v>0</v>
      </c>
      <c r="Q26" s="4">
        <v>0</v>
      </c>
      <c r="R26" s="4">
        <v>0</v>
      </c>
      <c r="S26" s="5">
        <f t="shared" si="12"/>
        <v>0</v>
      </c>
      <c r="T26" s="4">
        <v>0</v>
      </c>
      <c r="U26" s="4">
        <v>0</v>
      </c>
      <c r="V26" s="4">
        <v>0</v>
      </c>
      <c r="W26" s="5">
        <f t="shared" si="13"/>
        <v>0</v>
      </c>
      <c r="X26" s="4">
        <f t="shared" si="14"/>
        <v>0</v>
      </c>
      <c r="Y26" s="5"/>
      <c r="Z26">
        <f>X28</f>
        <v>122.53999999999999</v>
      </c>
      <c r="AA26" t="str">
        <f>D21</f>
        <v>Tělovýchovná jednota Třineckých železáren, spolek</v>
      </c>
      <c r="AB26">
        <v>6</v>
      </c>
    </row>
    <row r="27" spans="1:28" x14ac:dyDescent="0.25">
      <c r="B27">
        <v>0</v>
      </c>
      <c r="C27">
        <v>0</v>
      </c>
      <c r="H27">
        <v>0</v>
      </c>
      <c r="I27" s="4">
        <v>0</v>
      </c>
      <c r="J27" s="4">
        <v>0</v>
      </c>
      <c r="K27" s="5">
        <f t="shared" si="10"/>
        <v>0</v>
      </c>
      <c r="L27" s="4">
        <v>0</v>
      </c>
      <c r="M27" s="4">
        <v>0</v>
      </c>
      <c r="N27" s="4">
        <v>0</v>
      </c>
      <c r="O27" s="5">
        <f t="shared" si="11"/>
        <v>0</v>
      </c>
      <c r="P27" s="4">
        <v>0</v>
      </c>
      <c r="Q27" s="4">
        <v>0</v>
      </c>
      <c r="R27" s="4">
        <v>0</v>
      </c>
      <c r="S27" s="5">
        <f t="shared" si="12"/>
        <v>0</v>
      </c>
      <c r="T27" s="4">
        <v>0</v>
      </c>
      <c r="U27" s="4">
        <v>0</v>
      </c>
      <c r="V27" s="4">
        <v>0</v>
      </c>
      <c r="W27" s="5">
        <f t="shared" si="13"/>
        <v>0</v>
      </c>
      <c r="X27" s="4">
        <f t="shared" si="14"/>
        <v>0</v>
      </c>
      <c r="Y27" s="5"/>
      <c r="Z27">
        <f>X28</f>
        <v>122.53999999999999</v>
      </c>
      <c r="AA27" t="str">
        <f>D21</f>
        <v>Tělovýchovná jednota Třineckých železáren, spolek</v>
      </c>
      <c r="AB27">
        <v>7</v>
      </c>
    </row>
    <row r="28" spans="1:28" x14ac:dyDescent="0.25">
      <c r="A28" s="5"/>
      <c r="B28" s="5"/>
      <c r="C28" s="5"/>
      <c r="D28" s="5" t="s">
        <v>29</v>
      </c>
      <c r="E28" s="5"/>
      <c r="F28" s="5"/>
      <c r="G28" s="5"/>
      <c r="H28" s="5"/>
      <c r="I28" s="5"/>
      <c r="J28" s="5">
        <v>0</v>
      </c>
      <c r="K28" s="5">
        <f>LARGE(K22:K27,3)+LARGE(K22:K27,2)+LARGE(K22:K27,1)-J28</f>
        <v>35.08</v>
      </c>
      <c r="L28" s="5"/>
      <c r="M28" s="5"/>
      <c r="N28" s="5">
        <v>0</v>
      </c>
      <c r="O28" s="5">
        <f>LARGE(O22:O27,3)+LARGE(O22:O27,2)+LARGE(O22:O27,1)-N28</f>
        <v>28.54</v>
      </c>
      <c r="P28" s="5"/>
      <c r="Q28" s="5"/>
      <c r="R28" s="5">
        <v>0</v>
      </c>
      <c r="S28" s="5">
        <f>LARGE(S22:S27,3)+LARGE(S22:S27,2)+LARGE(S22:S27,1)-R28</f>
        <v>27.15</v>
      </c>
      <c r="T28" s="5"/>
      <c r="U28" s="5"/>
      <c r="V28" s="5">
        <v>0</v>
      </c>
      <c r="W28" s="5">
        <f>LARGE(W22:W27,3)+LARGE(W22:W27,2)+LARGE(W22:W27,1)-V28</f>
        <v>31.77</v>
      </c>
      <c r="X28" s="5">
        <f t="shared" si="14"/>
        <v>122.53999999999999</v>
      </c>
      <c r="Y28" s="5"/>
      <c r="Z28">
        <f>X28</f>
        <v>122.53999999999999</v>
      </c>
      <c r="AA28" t="str">
        <f>D21</f>
        <v>Tělovýchovná jednota Třineckých železáren, spolek</v>
      </c>
      <c r="AB28">
        <v>8</v>
      </c>
    </row>
    <row r="31" spans="1:28" ht="15.75" x14ac:dyDescent="0.25">
      <c r="D31" s="7" t="s">
        <v>191</v>
      </c>
      <c r="K31" s="4"/>
    </row>
    <row r="32" spans="1:28" ht="15.75" x14ac:dyDescent="0.25">
      <c r="D32" s="7" t="s">
        <v>192</v>
      </c>
      <c r="N32" s="4"/>
    </row>
    <row r="33" spans="4:4" x14ac:dyDescent="0.25">
      <c r="D33" t="s">
        <v>200</v>
      </c>
    </row>
    <row r="34" spans="4:4" ht="15.75" x14ac:dyDescent="0.25">
      <c r="D34" s="7" t="s">
        <v>193</v>
      </c>
    </row>
    <row r="35" spans="4:4" ht="15.75" x14ac:dyDescent="0.25">
      <c r="D35" s="7" t="s">
        <v>194</v>
      </c>
    </row>
    <row r="37" spans="4:4" ht="15.75" x14ac:dyDescent="0.25">
      <c r="D37" s="7" t="s">
        <v>195</v>
      </c>
    </row>
    <row r="39" spans="4:4" ht="15.75" x14ac:dyDescent="0.25">
      <c r="D39" s="7" t="s">
        <v>196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zoomScale="90" zoomScaleNormal="90" workbookViewId="0">
      <selection sqref="A1:X34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6" width="30" customWidth="1"/>
    <col min="7" max="7" width="21.85546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8" customWidth="1"/>
    <col min="27" max="27" width="20" customWidth="1"/>
    <col min="28" max="28" width="8" customWidth="1"/>
    <col min="29" max="29" width="30" customWidth="1"/>
  </cols>
  <sheetData>
    <row r="1" spans="1:30" ht="18.75" x14ac:dyDescent="0.3">
      <c r="D1" t="s">
        <v>0</v>
      </c>
      <c r="E1" s="1"/>
    </row>
    <row r="2" spans="1:30" ht="18.75" x14ac:dyDescent="0.3">
      <c r="D2" t="s">
        <v>1</v>
      </c>
      <c r="E2" s="1"/>
    </row>
    <row r="3" spans="1:30" ht="18.75" x14ac:dyDescent="0.3">
      <c r="D3" t="s">
        <v>98</v>
      </c>
      <c r="E3" s="1"/>
    </row>
    <row r="6" spans="1:30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11</v>
      </c>
      <c r="M6" s="2" t="s">
        <v>12</v>
      </c>
      <c r="N6" s="2" t="s">
        <v>13</v>
      </c>
      <c r="O6" s="2" t="s">
        <v>15</v>
      </c>
      <c r="P6" s="2" t="s">
        <v>11</v>
      </c>
      <c r="Q6" s="2" t="s">
        <v>12</v>
      </c>
      <c r="R6" s="2" t="s">
        <v>13</v>
      </c>
      <c r="S6" s="2" t="s">
        <v>16</v>
      </c>
      <c r="T6" s="2" t="s">
        <v>11</v>
      </c>
      <c r="U6" s="2" t="s">
        <v>12</v>
      </c>
      <c r="V6" s="2" t="s">
        <v>13</v>
      </c>
      <c r="W6" s="2" t="s">
        <v>17</v>
      </c>
      <c r="X6" s="2" t="s">
        <v>18</v>
      </c>
      <c r="Y6" s="2" t="s">
        <v>19</v>
      </c>
      <c r="Z6" s="2" t="s">
        <v>3</v>
      </c>
      <c r="AA6" s="2" t="s">
        <v>20</v>
      </c>
      <c r="AB6" s="2" t="s">
        <v>21</v>
      </c>
      <c r="AC6" s="2" t="s">
        <v>22</v>
      </c>
      <c r="AD6" s="2"/>
    </row>
    <row r="7" spans="1:30" x14ac:dyDescent="0.25">
      <c r="A7" s="3"/>
      <c r="B7" s="3">
        <v>6546</v>
      </c>
      <c r="C7" s="3">
        <v>7791</v>
      </c>
      <c r="D7" s="3" t="s">
        <v>23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>
        <f>X12</f>
        <v>135.04</v>
      </c>
      <c r="AA7" t="str">
        <f>D7</f>
        <v>Gymnastický klub Vítkovice, z.s.</v>
      </c>
      <c r="AB7">
        <v>1</v>
      </c>
    </row>
    <row r="8" spans="1:30" x14ac:dyDescent="0.25">
      <c r="A8" t="s">
        <v>187</v>
      </c>
      <c r="B8">
        <v>506323</v>
      </c>
      <c r="C8">
        <v>7791</v>
      </c>
      <c r="D8" t="s">
        <v>99</v>
      </c>
      <c r="E8">
        <v>2014</v>
      </c>
      <c r="F8" t="s">
        <v>25</v>
      </c>
      <c r="G8" t="s">
        <v>82</v>
      </c>
      <c r="H8">
        <v>1.6</v>
      </c>
      <c r="I8" s="4">
        <v>9.5399999999999991</v>
      </c>
      <c r="J8" s="4">
        <v>0</v>
      </c>
      <c r="K8" s="5">
        <f t="shared" ref="K8:K11" si="0">H8+I8-J8</f>
        <v>11.139999999999999</v>
      </c>
      <c r="L8" s="4">
        <v>2</v>
      </c>
      <c r="M8" s="4">
        <v>8.9700000000000006</v>
      </c>
      <c r="N8" s="4">
        <v>0</v>
      </c>
      <c r="O8" s="5">
        <f t="shared" ref="O8:O11" si="1">L8+M8-N8</f>
        <v>10.97</v>
      </c>
      <c r="P8" s="4">
        <v>3.1</v>
      </c>
      <c r="Q8" s="4">
        <v>8.65</v>
      </c>
      <c r="R8" s="4">
        <v>0</v>
      </c>
      <c r="S8" s="5">
        <f t="shared" ref="S8:S11" si="2">P8+Q8-R8</f>
        <v>11.75</v>
      </c>
      <c r="T8" s="4">
        <v>2.9</v>
      </c>
      <c r="U8" s="4">
        <v>8.5</v>
      </c>
      <c r="V8" s="4">
        <v>0</v>
      </c>
      <c r="W8" s="5">
        <f t="shared" ref="W8:W11" si="3">T8+U8-V8</f>
        <v>11.4</v>
      </c>
      <c r="X8" s="4">
        <f t="shared" ref="X8:X12" si="4">K8+O8+S8+W8</f>
        <v>45.26</v>
      </c>
      <c r="Y8" s="5"/>
      <c r="Z8">
        <f>X12</f>
        <v>135.04</v>
      </c>
      <c r="AA8" t="str">
        <f>D7</f>
        <v>Gymnastický klub Vítkovice, z.s.</v>
      </c>
      <c r="AB8">
        <v>2</v>
      </c>
    </row>
    <row r="9" spans="1:30" x14ac:dyDescent="0.25">
      <c r="B9">
        <v>186302</v>
      </c>
      <c r="C9">
        <v>7791</v>
      </c>
      <c r="D9" t="s">
        <v>100</v>
      </c>
      <c r="E9">
        <v>2013</v>
      </c>
      <c r="F9" t="s">
        <v>25</v>
      </c>
      <c r="G9" t="s">
        <v>82</v>
      </c>
      <c r="H9">
        <v>1.6</v>
      </c>
      <c r="I9" s="4">
        <v>9.17</v>
      </c>
      <c r="J9" s="4">
        <v>0</v>
      </c>
      <c r="K9" s="5">
        <f t="shared" si="0"/>
        <v>10.77</v>
      </c>
      <c r="L9" s="4">
        <v>2</v>
      </c>
      <c r="M9" s="4">
        <v>8.8699999999999992</v>
      </c>
      <c r="N9" s="4">
        <v>0</v>
      </c>
      <c r="O9" s="5">
        <f t="shared" si="1"/>
        <v>10.87</v>
      </c>
      <c r="P9" s="4">
        <v>3</v>
      </c>
      <c r="Q9" s="4">
        <v>8.1999999999999993</v>
      </c>
      <c r="R9" s="4">
        <v>0</v>
      </c>
      <c r="S9" s="5">
        <f t="shared" si="2"/>
        <v>11.2</v>
      </c>
      <c r="T9" s="4">
        <v>3.1</v>
      </c>
      <c r="U9" s="4">
        <v>8.33</v>
      </c>
      <c r="V9" s="4">
        <v>0</v>
      </c>
      <c r="W9" s="5">
        <f t="shared" si="3"/>
        <v>11.43</v>
      </c>
      <c r="X9" s="4">
        <f t="shared" si="4"/>
        <v>44.27</v>
      </c>
      <c r="Y9" s="5"/>
      <c r="Z9">
        <f>X12</f>
        <v>135.04</v>
      </c>
      <c r="AA9" t="str">
        <f>D7</f>
        <v>Gymnastický klub Vítkovice, z.s.</v>
      </c>
      <c r="AB9">
        <v>3</v>
      </c>
    </row>
    <row r="10" spans="1:30" x14ac:dyDescent="0.25">
      <c r="B10">
        <v>856601</v>
      </c>
      <c r="C10">
        <v>7791</v>
      </c>
      <c r="D10" t="s">
        <v>101</v>
      </c>
      <c r="E10">
        <v>2012</v>
      </c>
      <c r="F10" t="s">
        <v>25</v>
      </c>
      <c r="G10" t="s">
        <v>82</v>
      </c>
      <c r="H10">
        <v>1.6</v>
      </c>
      <c r="I10" s="4">
        <v>9.74</v>
      </c>
      <c r="J10" s="4">
        <v>0</v>
      </c>
      <c r="K10" s="5">
        <f t="shared" si="0"/>
        <v>11.34</v>
      </c>
      <c r="L10" s="4">
        <v>2.7</v>
      </c>
      <c r="M10" s="4">
        <v>8.67</v>
      </c>
      <c r="N10" s="4">
        <v>0</v>
      </c>
      <c r="O10" s="5">
        <f t="shared" si="1"/>
        <v>11.370000000000001</v>
      </c>
      <c r="P10" s="4">
        <v>3.3</v>
      </c>
      <c r="Q10" s="4">
        <v>6.2</v>
      </c>
      <c r="R10" s="4">
        <v>0</v>
      </c>
      <c r="S10" s="5">
        <f t="shared" si="2"/>
        <v>9.5</v>
      </c>
      <c r="T10" s="4">
        <v>3.1</v>
      </c>
      <c r="U10" s="4">
        <v>8</v>
      </c>
      <c r="V10" s="4">
        <v>0</v>
      </c>
      <c r="W10" s="5">
        <f t="shared" si="3"/>
        <v>11.1</v>
      </c>
      <c r="X10" s="4">
        <f t="shared" si="4"/>
        <v>43.31</v>
      </c>
      <c r="Y10" s="5"/>
      <c r="Z10">
        <f>X12</f>
        <v>135.04</v>
      </c>
      <c r="AA10" t="str">
        <f>D7</f>
        <v>Gymnastický klub Vítkovice, z.s.</v>
      </c>
      <c r="AB10">
        <v>4</v>
      </c>
    </row>
    <row r="11" spans="1:30" x14ac:dyDescent="0.25">
      <c r="B11">
        <v>903208</v>
      </c>
      <c r="C11">
        <v>7791</v>
      </c>
      <c r="D11" t="s">
        <v>102</v>
      </c>
      <c r="E11">
        <v>2014</v>
      </c>
      <c r="F11" t="s">
        <v>25</v>
      </c>
      <c r="G11" t="s">
        <v>82</v>
      </c>
      <c r="H11">
        <v>1.6</v>
      </c>
      <c r="I11" s="4">
        <v>9.57</v>
      </c>
      <c r="J11" s="4">
        <v>0</v>
      </c>
      <c r="K11" s="5">
        <f t="shared" si="0"/>
        <v>11.17</v>
      </c>
      <c r="L11" s="4">
        <v>2.6</v>
      </c>
      <c r="M11" s="4">
        <v>8.6</v>
      </c>
      <c r="N11" s="4">
        <v>0</v>
      </c>
      <c r="O11" s="5">
        <f t="shared" si="1"/>
        <v>11.2</v>
      </c>
      <c r="P11" s="4">
        <v>3.2</v>
      </c>
      <c r="Q11" s="4">
        <v>6.8</v>
      </c>
      <c r="R11" s="4">
        <v>0</v>
      </c>
      <c r="S11" s="5">
        <f t="shared" si="2"/>
        <v>10</v>
      </c>
      <c r="T11" s="4">
        <v>2.9</v>
      </c>
      <c r="U11" s="4">
        <v>9.17</v>
      </c>
      <c r="V11" s="4">
        <v>0</v>
      </c>
      <c r="W11" s="5">
        <f t="shared" si="3"/>
        <v>12.07</v>
      </c>
      <c r="X11" s="4">
        <f t="shared" si="4"/>
        <v>44.44</v>
      </c>
      <c r="Y11" s="5"/>
      <c r="Z11">
        <f>X12</f>
        <v>135.04</v>
      </c>
      <c r="AA11" t="str">
        <f>D7</f>
        <v>Gymnastický klub Vítkovice, z.s.</v>
      </c>
      <c r="AB11">
        <v>5</v>
      </c>
    </row>
    <row r="12" spans="1:30" x14ac:dyDescent="0.25">
      <c r="A12" s="5"/>
      <c r="B12" s="5"/>
      <c r="C12" s="5"/>
      <c r="D12" s="5" t="s">
        <v>29</v>
      </c>
      <c r="E12" s="5"/>
      <c r="F12" s="5"/>
      <c r="G12" s="5"/>
      <c r="H12" s="5"/>
      <c r="I12" s="5"/>
      <c r="J12" s="5">
        <v>0</v>
      </c>
      <c r="K12" s="5">
        <f>LARGE(K8:K11,3)+LARGE(K8:K11,2)+LARGE(K8:K11,1)-J12</f>
        <v>33.65</v>
      </c>
      <c r="L12" s="5"/>
      <c r="M12" s="5"/>
      <c r="N12" s="5">
        <v>0</v>
      </c>
      <c r="O12" s="5">
        <f>LARGE(O8:O11,3)+LARGE(O8:O11,2)+LARGE(O8:O11,1)-N12</f>
        <v>33.540000000000006</v>
      </c>
      <c r="P12" s="5"/>
      <c r="Q12" s="5"/>
      <c r="R12" s="5">
        <v>0</v>
      </c>
      <c r="S12" s="5">
        <f>LARGE(S8:S11,3)+LARGE(S8:S11,2)+LARGE(S8:S11,1)-R12</f>
        <v>32.950000000000003</v>
      </c>
      <c r="T12" s="5"/>
      <c r="U12" s="5"/>
      <c r="V12" s="5">
        <v>0</v>
      </c>
      <c r="W12" s="5">
        <f>LARGE(W8:W11,3)+LARGE(W8:W11,2)+LARGE(W8:W11,1)-V12</f>
        <v>34.9</v>
      </c>
      <c r="X12" s="5">
        <f t="shared" si="4"/>
        <v>135.04</v>
      </c>
      <c r="Y12" s="5"/>
      <c r="Z12">
        <f>X12</f>
        <v>135.04</v>
      </c>
      <c r="AA12" t="str">
        <f>D7</f>
        <v>Gymnastický klub Vítkovice, z.s.</v>
      </c>
      <c r="AB12">
        <v>8</v>
      </c>
    </row>
    <row r="13" spans="1:30" x14ac:dyDescent="0.25">
      <c r="A13" s="3" t="s">
        <v>188</v>
      </c>
      <c r="B13" s="3">
        <v>6563</v>
      </c>
      <c r="C13" s="3">
        <v>7791</v>
      </c>
      <c r="D13" s="3" t="s">
        <v>84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>X18</f>
        <v>132.31</v>
      </c>
      <c r="AA13" t="str">
        <f>D13</f>
        <v>Gymnastický klub Vítkovice, z.s. B</v>
      </c>
      <c r="AB13">
        <v>1</v>
      </c>
    </row>
    <row r="14" spans="1:30" x14ac:dyDescent="0.25">
      <c r="B14">
        <v>901091</v>
      </c>
      <c r="C14">
        <v>7791</v>
      </c>
      <c r="D14" t="s">
        <v>103</v>
      </c>
      <c r="E14">
        <v>2012</v>
      </c>
      <c r="F14" t="s">
        <v>25</v>
      </c>
      <c r="G14" t="s">
        <v>86</v>
      </c>
      <c r="H14">
        <v>2.4</v>
      </c>
      <c r="I14" s="4">
        <v>8.3699999999999992</v>
      </c>
      <c r="J14" s="4">
        <v>0</v>
      </c>
      <c r="K14" s="5">
        <f t="shared" ref="K14:K17" si="5">H14+I14-J14</f>
        <v>10.77</v>
      </c>
      <c r="L14" s="4">
        <v>2.1</v>
      </c>
      <c r="M14" s="4">
        <v>8.4</v>
      </c>
      <c r="N14" s="4">
        <v>0</v>
      </c>
      <c r="O14" s="5">
        <f t="shared" ref="O14:O17" si="6">L14+M14-N14</f>
        <v>10.5</v>
      </c>
      <c r="P14" s="4">
        <v>3.1</v>
      </c>
      <c r="Q14" s="4">
        <v>7.5</v>
      </c>
      <c r="R14" s="4">
        <v>0</v>
      </c>
      <c r="S14" s="5">
        <f t="shared" ref="S14:S17" si="7">P14+Q14-R14</f>
        <v>10.6</v>
      </c>
      <c r="T14" s="4">
        <v>3.1</v>
      </c>
      <c r="U14" s="4">
        <v>8.3699999999999992</v>
      </c>
      <c r="V14" s="4">
        <v>0</v>
      </c>
      <c r="W14" s="5">
        <f t="shared" ref="W14:W17" si="8">T14+U14-V14</f>
        <v>11.469999999999999</v>
      </c>
      <c r="X14" s="4">
        <f t="shared" ref="X14:X18" si="9">K14+O14+S14+W14</f>
        <v>43.339999999999996</v>
      </c>
      <c r="Y14" s="5"/>
      <c r="Z14">
        <f>X18</f>
        <v>132.31</v>
      </c>
      <c r="AA14" t="str">
        <f>D13</f>
        <v>Gymnastický klub Vítkovice, z.s. B</v>
      </c>
      <c r="AB14">
        <v>2</v>
      </c>
      <c r="AC14" t="s">
        <v>104</v>
      </c>
    </row>
    <row r="15" spans="1:30" x14ac:dyDescent="0.25">
      <c r="B15">
        <v>896479</v>
      </c>
      <c r="C15">
        <v>7791</v>
      </c>
      <c r="D15" t="s">
        <v>105</v>
      </c>
      <c r="E15">
        <v>2014</v>
      </c>
      <c r="F15" t="s">
        <v>25</v>
      </c>
      <c r="G15" t="s">
        <v>106</v>
      </c>
      <c r="H15">
        <v>1.6</v>
      </c>
      <c r="I15" s="4">
        <v>9.34</v>
      </c>
      <c r="J15" s="4">
        <v>0</v>
      </c>
      <c r="K15" s="5">
        <f t="shared" si="5"/>
        <v>10.94</v>
      </c>
      <c r="L15" s="4">
        <v>2</v>
      </c>
      <c r="M15" s="4">
        <v>7</v>
      </c>
      <c r="N15" s="4">
        <v>0</v>
      </c>
      <c r="O15" s="5">
        <f t="shared" si="6"/>
        <v>9</v>
      </c>
      <c r="P15" s="4">
        <v>3.1</v>
      </c>
      <c r="Q15" s="4">
        <v>7.95</v>
      </c>
      <c r="R15" s="4">
        <v>0</v>
      </c>
      <c r="S15" s="5">
        <f t="shared" si="7"/>
        <v>11.05</v>
      </c>
      <c r="T15" s="4">
        <v>2.9</v>
      </c>
      <c r="U15" s="4">
        <v>8.1300000000000008</v>
      </c>
      <c r="V15" s="4">
        <v>0</v>
      </c>
      <c r="W15" s="5">
        <f t="shared" si="8"/>
        <v>11.030000000000001</v>
      </c>
      <c r="X15" s="4">
        <f t="shared" si="9"/>
        <v>42.019999999999996</v>
      </c>
      <c r="Y15" s="5"/>
      <c r="Z15">
        <f>X18</f>
        <v>132.31</v>
      </c>
      <c r="AA15" t="str">
        <f>D13</f>
        <v>Gymnastický klub Vítkovice, z.s. B</v>
      </c>
      <c r="AB15">
        <v>3</v>
      </c>
      <c r="AC15" t="s">
        <v>104</v>
      </c>
    </row>
    <row r="16" spans="1:30" x14ac:dyDescent="0.25">
      <c r="B16">
        <v>892235</v>
      </c>
      <c r="C16">
        <v>2402</v>
      </c>
      <c r="D16" t="s">
        <v>107</v>
      </c>
      <c r="E16">
        <v>2013</v>
      </c>
      <c r="F16" t="s">
        <v>38</v>
      </c>
      <c r="G16" t="s">
        <v>108</v>
      </c>
      <c r="H16">
        <v>1.6</v>
      </c>
      <c r="I16" s="4">
        <v>9.8000000000000007</v>
      </c>
      <c r="J16" s="4">
        <v>0</v>
      </c>
      <c r="K16" s="5">
        <f t="shared" si="5"/>
        <v>11.4</v>
      </c>
      <c r="L16" s="4">
        <v>2.1</v>
      </c>
      <c r="M16" s="4">
        <v>8.5</v>
      </c>
      <c r="N16" s="4">
        <v>0</v>
      </c>
      <c r="O16" s="5">
        <f t="shared" si="6"/>
        <v>10.6</v>
      </c>
      <c r="P16" s="4">
        <v>3.1</v>
      </c>
      <c r="Q16" s="4">
        <v>7.55</v>
      </c>
      <c r="R16" s="4">
        <v>0</v>
      </c>
      <c r="S16" s="5">
        <f t="shared" si="7"/>
        <v>10.65</v>
      </c>
      <c r="T16" s="4">
        <v>2.9</v>
      </c>
      <c r="U16" s="4">
        <v>8.67</v>
      </c>
      <c r="V16" s="4">
        <v>0</v>
      </c>
      <c r="W16" s="5">
        <f t="shared" si="8"/>
        <v>11.57</v>
      </c>
      <c r="X16" s="4">
        <f t="shared" si="9"/>
        <v>44.22</v>
      </c>
      <c r="Y16" s="5"/>
      <c r="Z16">
        <f>X18</f>
        <v>132.31</v>
      </c>
      <c r="AA16" t="str">
        <f>D13</f>
        <v>Gymnastický klub Vítkovice, z.s. B</v>
      </c>
      <c r="AB16">
        <v>4</v>
      </c>
      <c r="AC16" t="s">
        <v>109</v>
      </c>
    </row>
    <row r="17" spans="1:29" x14ac:dyDescent="0.25">
      <c r="B17">
        <v>185745</v>
      </c>
      <c r="C17">
        <v>2402</v>
      </c>
      <c r="D17" t="s">
        <v>110</v>
      </c>
      <c r="E17">
        <v>2013</v>
      </c>
      <c r="F17" t="s">
        <v>38</v>
      </c>
      <c r="G17" t="s">
        <v>108</v>
      </c>
      <c r="H17">
        <v>1.6</v>
      </c>
      <c r="I17" s="4">
        <v>9.6999999999999993</v>
      </c>
      <c r="J17" s="4">
        <v>0</v>
      </c>
      <c r="K17" s="5">
        <f t="shared" si="5"/>
        <v>11.299999999999999</v>
      </c>
      <c r="L17" s="4">
        <v>2</v>
      </c>
      <c r="M17" s="4">
        <v>8.9</v>
      </c>
      <c r="N17" s="4">
        <v>0</v>
      </c>
      <c r="O17" s="5">
        <f t="shared" si="6"/>
        <v>10.9</v>
      </c>
      <c r="P17" s="4">
        <v>2.6</v>
      </c>
      <c r="Q17" s="4">
        <v>8.1999999999999993</v>
      </c>
      <c r="R17" s="4">
        <v>0</v>
      </c>
      <c r="S17" s="5">
        <f t="shared" si="7"/>
        <v>10.799999999999999</v>
      </c>
      <c r="T17" s="4">
        <v>2.9</v>
      </c>
      <c r="U17" s="4">
        <v>8.23</v>
      </c>
      <c r="V17" s="4">
        <v>0</v>
      </c>
      <c r="W17" s="5">
        <f t="shared" si="8"/>
        <v>11.13</v>
      </c>
      <c r="X17" s="4">
        <f t="shared" si="9"/>
        <v>44.13</v>
      </c>
      <c r="Y17" s="5"/>
      <c r="Z17">
        <f>X18</f>
        <v>132.31</v>
      </c>
      <c r="AA17" t="str">
        <f>D13</f>
        <v>Gymnastický klub Vítkovice, z.s. B</v>
      </c>
      <c r="AB17">
        <v>5</v>
      </c>
      <c r="AC17" t="s">
        <v>109</v>
      </c>
    </row>
    <row r="18" spans="1:29" x14ac:dyDescent="0.25">
      <c r="A18" s="5"/>
      <c r="B18" s="5"/>
      <c r="C18" s="5"/>
      <c r="D18" s="5" t="s">
        <v>29</v>
      </c>
      <c r="E18" s="5"/>
      <c r="F18" s="5"/>
      <c r="G18" s="5"/>
      <c r="H18" s="5"/>
      <c r="I18" s="5"/>
      <c r="J18" s="5">
        <v>0</v>
      </c>
      <c r="K18" s="5">
        <f>LARGE(K14:K17,3)+LARGE(K14:K17,2)+LARGE(K14:K17,1)-J18</f>
        <v>33.64</v>
      </c>
      <c r="L18" s="5"/>
      <c r="M18" s="5"/>
      <c r="N18" s="5">
        <v>0</v>
      </c>
      <c r="O18" s="5">
        <f>LARGE(O14:O17,3)+LARGE(O14:O17,2)+LARGE(O14:O17,1)-N18</f>
        <v>32</v>
      </c>
      <c r="P18" s="5"/>
      <c r="Q18" s="5"/>
      <c r="R18" s="5">
        <v>0</v>
      </c>
      <c r="S18" s="5">
        <f>LARGE(S14:S17,3)+LARGE(S14:S17,2)+LARGE(S14:S17,1)-R18</f>
        <v>32.5</v>
      </c>
      <c r="T18" s="5"/>
      <c r="U18" s="5"/>
      <c r="V18" s="5">
        <v>0</v>
      </c>
      <c r="W18" s="5">
        <f>LARGE(W14:W17,3)+LARGE(W14:W17,2)+LARGE(W14:W17,1)-V18</f>
        <v>34.17</v>
      </c>
      <c r="X18" s="5">
        <f t="shared" si="9"/>
        <v>132.31</v>
      </c>
      <c r="Y18" s="5"/>
      <c r="Z18">
        <f>X18</f>
        <v>132.31</v>
      </c>
      <c r="AA18" t="str">
        <f>D13</f>
        <v>Gymnastický klub Vítkovice, z.s. B</v>
      </c>
      <c r="AB18">
        <v>8</v>
      </c>
    </row>
    <row r="19" spans="1:29" x14ac:dyDescent="0.25">
      <c r="A19" s="3" t="s">
        <v>189</v>
      </c>
      <c r="B19" s="3">
        <v>6508</v>
      </c>
      <c r="C19" s="3">
        <v>4142</v>
      </c>
      <c r="D19" s="3" t="s">
        <v>30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>X23</f>
        <v>102.81</v>
      </c>
      <c r="AA19" t="str">
        <f>D19</f>
        <v>Tělocvičná jednota Sokol Moravská Ostrava 1</v>
      </c>
      <c r="AB19">
        <v>1</v>
      </c>
    </row>
    <row r="20" spans="1:29" x14ac:dyDescent="0.25">
      <c r="B20">
        <v>654972</v>
      </c>
      <c r="C20">
        <v>4142</v>
      </c>
      <c r="D20" t="s">
        <v>111</v>
      </c>
      <c r="E20">
        <v>2011</v>
      </c>
      <c r="F20" t="s">
        <v>32</v>
      </c>
      <c r="G20" t="s">
        <v>33</v>
      </c>
      <c r="H20">
        <v>1.6</v>
      </c>
      <c r="I20" s="4">
        <v>8</v>
      </c>
      <c r="J20" s="4">
        <v>0</v>
      </c>
      <c r="K20" s="5">
        <f t="shared" ref="K20:K22" si="10">H20+I20-J20</f>
        <v>9.6</v>
      </c>
      <c r="L20" s="4">
        <v>2</v>
      </c>
      <c r="M20" s="4">
        <v>6.5</v>
      </c>
      <c r="N20" s="4">
        <v>0</v>
      </c>
      <c r="O20" s="5">
        <f t="shared" ref="O20:O22" si="11">L20+M20-N20</f>
        <v>8.5</v>
      </c>
      <c r="P20" s="4">
        <v>2.5</v>
      </c>
      <c r="Q20" s="4">
        <v>6.4</v>
      </c>
      <c r="R20" s="4">
        <v>0</v>
      </c>
      <c r="S20" s="5">
        <f t="shared" ref="S20:S22" si="12">P20+Q20-R20</f>
        <v>8.9</v>
      </c>
      <c r="T20" s="4">
        <v>2.9</v>
      </c>
      <c r="U20" s="4">
        <v>7.27</v>
      </c>
      <c r="V20" s="4">
        <v>0</v>
      </c>
      <c r="W20" s="5">
        <f t="shared" ref="W20:W22" si="13">T20+U20-V20</f>
        <v>10.17</v>
      </c>
      <c r="X20" s="4">
        <f t="shared" ref="X20:X23" si="14">K20+O20+S20+W20</f>
        <v>37.17</v>
      </c>
      <c r="Y20" s="5"/>
      <c r="Z20">
        <f>X23</f>
        <v>102.81</v>
      </c>
      <c r="AA20" t="str">
        <f>D19</f>
        <v>Tělocvičná jednota Sokol Moravská Ostrava 1</v>
      </c>
      <c r="AB20">
        <v>2</v>
      </c>
    </row>
    <row r="21" spans="1:29" x14ac:dyDescent="0.25">
      <c r="B21">
        <v>237071</v>
      </c>
      <c r="C21">
        <v>4142</v>
      </c>
      <c r="D21" t="s">
        <v>112</v>
      </c>
      <c r="E21">
        <v>2011</v>
      </c>
      <c r="F21" t="s">
        <v>32</v>
      </c>
      <c r="G21" t="s">
        <v>33</v>
      </c>
      <c r="H21">
        <v>1.6</v>
      </c>
      <c r="I21" s="4">
        <v>8.67</v>
      </c>
      <c r="J21" s="4">
        <v>0</v>
      </c>
      <c r="K21" s="5">
        <f t="shared" si="10"/>
        <v>10.27</v>
      </c>
      <c r="L21" s="4">
        <v>2</v>
      </c>
      <c r="M21" s="4">
        <v>7.4</v>
      </c>
      <c r="N21" s="4">
        <v>0</v>
      </c>
      <c r="O21" s="5">
        <f t="shared" si="11"/>
        <v>9.4</v>
      </c>
      <c r="P21" s="4">
        <v>2.4</v>
      </c>
      <c r="Q21" s="4">
        <v>5.45</v>
      </c>
      <c r="R21" s="4">
        <v>0</v>
      </c>
      <c r="S21" s="5">
        <f t="shared" si="12"/>
        <v>7.85</v>
      </c>
      <c r="T21" s="4">
        <v>2.5</v>
      </c>
      <c r="U21" s="4">
        <v>6.63</v>
      </c>
      <c r="V21" s="4">
        <v>0</v>
      </c>
      <c r="W21" s="5">
        <f t="shared" si="13"/>
        <v>9.129999999999999</v>
      </c>
      <c r="X21" s="4">
        <f t="shared" si="14"/>
        <v>36.650000000000006</v>
      </c>
      <c r="Y21" s="5"/>
      <c r="Z21">
        <f>X23</f>
        <v>102.81</v>
      </c>
      <c r="AA21" t="str">
        <f>D19</f>
        <v>Tělocvičná jednota Sokol Moravská Ostrava 1</v>
      </c>
      <c r="AB21">
        <v>3</v>
      </c>
    </row>
    <row r="22" spans="1:29" x14ac:dyDescent="0.25">
      <c r="B22">
        <v>156033</v>
      </c>
      <c r="C22">
        <v>4142</v>
      </c>
      <c r="D22" t="s">
        <v>113</v>
      </c>
      <c r="E22">
        <v>2012</v>
      </c>
      <c r="F22" t="s">
        <v>32</v>
      </c>
      <c r="G22" t="s">
        <v>33</v>
      </c>
      <c r="H22">
        <v>1.6</v>
      </c>
      <c r="I22" s="4">
        <v>7.9</v>
      </c>
      <c r="J22" s="4">
        <v>0</v>
      </c>
      <c r="K22" s="5">
        <f t="shared" si="10"/>
        <v>9.5</v>
      </c>
      <c r="L22" s="4">
        <v>0.8</v>
      </c>
      <c r="M22" s="4">
        <v>8.17</v>
      </c>
      <c r="N22" s="4">
        <v>6</v>
      </c>
      <c r="O22" s="5">
        <f t="shared" si="11"/>
        <v>2.9700000000000006</v>
      </c>
      <c r="P22" s="4">
        <v>1.8</v>
      </c>
      <c r="Q22" s="4">
        <v>5.65</v>
      </c>
      <c r="R22" s="4">
        <v>0</v>
      </c>
      <c r="S22" s="5">
        <f t="shared" si="12"/>
        <v>7.45</v>
      </c>
      <c r="T22" s="4">
        <v>2.2000000000000002</v>
      </c>
      <c r="U22" s="4">
        <v>7.37</v>
      </c>
      <c r="V22" s="4">
        <v>0.5</v>
      </c>
      <c r="W22" s="5">
        <f t="shared" si="13"/>
        <v>9.07</v>
      </c>
      <c r="X22" s="4">
        <f t="shared" si="14"/>
        <v>28.990000000000002</v>
      </c>
      <c r="Y22" s="5"/>
      <c r="Z22">
        <f>X23</f>
        <v>102.81</v>
      </c>
      <c r="AA22" t="str">
        <f>D19</f>
        <v>Tělocvičná jednota Sokol Moravská Ostrava 1</v>
      </c>
      <c r="AB22">
        <v>4</v>
      </c>
    </row>
    <row r="23" spans="1:29" x14ac:dyDescent="0.25">
      <c r="A23" s="5"/>
      <c r="B23" s="5"/>
      <c r="C23" s="5"/>
      <c r="D23" s="5" t="s">
        <v>29</v>
      </c>
      <c r="E23" s="5"/>
      <c r="F23" s="5"/>
      <c r="G23" s="5"/>
      <c r="H23" s="5"/>
      <c r="I23" s="5"/>
      <c r="J23" s="5">
        <v>0</v>
      </c>
      <c r="K23" s="5">
        <f>LARGE(K20:K22,3)+LARGE(K20:K22,2)+LARGE(K20:K22,1)-J23</f>
        <v>29.37</v>
      </c>
      <c r="L23" s="5"/>
      <c r="M23" s="5"/>
      <c r="N23" s="5">
        <v>0</v>
      </c>
      <c r="O23" s="5">
        <f>LARGE(O20:O22,3)+LARGE(O20:O22,2)+LARGE(O20:O22,1)-N23</f>
        <v>20.87</v>
      </c>
      <c r="P23" s="5"/>
      <c r="Q23" s="5"/>
      <c r="R23" s="5">
        <v>0</v>
      </c>
      <c r="S23" s="5">
        <f>LARGE(S20:S22,3)+LARGE(S20:S22,2)+LARGE(S20:S22,1)-R23</f>
        <v>24.200000000000003</v>
      </c>
      <c r="T23" s="5"/>
      <c r="U23" s="5"/>
      <c r="V23" s="5">
        <v>0</v>
      </c>
      <c r="W23" s="5">
        <f>LARGE(W20:W22,3)+LARGE(W20:W22,2)+LARGE(W20:W22,1)-V23</f>
        <v>28.369999999999997</v>
      </c>
      <c r="X23" s="5">
        <f t="shared" si="14"/>
        <v>102.81</v>
      </c>
      <c r="Y23" s="5"/>
      <c r="Z23">
        <f>X23</f>
        <v>102.81</v>
      </c>
      <c r="AA23" t="str">
        <f>D19</f>
        <v>Tělocvičná jednota Sokol Moravská Ostrava 1</v>
      </c>
      <c r="AB23">
        <v>8</v>
      </c>
    </row>
    <row r="25" spans="1:29" x14ac:dyDescent="0.25">
      <c r="K25" s="4"/>
    </row>
    <row r="26" spans="1:29" ht="15.75" x14ac:dyDescent="0.25">
      <c r="D26" s="7" t="s">
        <v>191</v>
      </c>
    </row>
    <row r="27" spans="1:29" ht="15.75" x14ac:dyDescent="0.25">
      <c r="D27" s="7" t="s">
        <v>192</v>
      </c>
    </row>
    <row r="28" spans="1:29" ht="15.75" x14ac:dyDescent="0.25">
      <c r="D28" s="7" t="s">
        <v>200</v>
      </c>
    </row>
    <row r="29" spans="1:29" ht="15.75" x14ac:dyDescent="0.25">
      <c r="D29" s="7" t="s">
        <v>193</v>
      </c>
    </row>
    <row r="30" spans="1:29" ht="15.75" x14ac:dyDescent="0.25">
      <c r="D30" s="7" t="s">
        <v>194</v>
      </c>
    </row>
    <row r="32" spans="1:29" ht="15.75" x14ac:dyDescent="0.25">
      <c r="D32" s="7" t="s">
        <v>195</v>
      </c>
    </row>
    <row r="34" spans="4:4" ht="15.75" x14ac:dyDescent="0.25">
      <c r="D34" s="7" t="s">
        <v>196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zoomScale="90" zoomScaleNormal="90" workbookViewId="0">
      <selection activeCell="L42" sqref="L42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6" width="27.7109375" customWidth="1"/>
    <col min="7" max="7" width="24.85546875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8" customWidth="1"/>
    <col min="27" max="27" width="23" customWidth="1"/>
    <col min="28" max="28" width="8" customWidth="1"/>
    <col min="29" max="29" width="30" customWidth="1"/>
  </cols>
  <sheetData>
    <row r="1" spans="1:30" ht="18.75" x14ac:dyDescent="0.3">
      <c r="D1" t="s">
        <v>0</v>
      </c>
      <c r="E1" s="1"/>
    </row>
    <row r="2" spans="1:30" ht="18.75" x14ac:dyDescent="0.3">
      <c r="D2" t="s">
        <v>1</v>
      </c>
      <c r="E2" s="1"/>
    </row>
    <row r="3" spans="1:30" ht="18.75" x14ac:dyDescent="0.3">
      <c r="D3" t="s">
        <v>114</v>
      </c>
      <c r="E3" s="1"/>
    </row>
    <row r="6" spans="1:30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11</v>
      </c>
      <c r="M6" s="2" t="s">
        <v>12</v>
      </c>
      <c r="N6" s="2" t="s">
        <v>13</v>
      </c>
      <c r="O6" s="2" t="s">
        <v>15</v>
      </c>
      <c r="P6" s="2" t="s">
        <v>11</v>
      </c>
      <c r="Q6" s="2" t="s">
        <v>12</v>
      </c>
      <c r="R6" s="2" t="s">
        <v>13</v>
      </c>
      <c r="S6" s="2" t="s">
        <v>16</v>
      </c>
      <c r="T6" s="2" t="s">
        <v>11</v>
      </c>
      <c r="U6" s="2" t="s">
        <v>12</v>
      </c>
      <c r="V6" s="2" t="s">
        <v>13</v>
      </c>
      <c r="W6" s="2" t="s">
        <v>17</v>
      </c>
      <c r="X6" s="2" t="s">
        <v>18</v>
      </c>
      <c r="Y6" s="2" t="s">
        <v>19</v>
      </c>
      <c r="Z6" s="2" t="s">
        <v>3</v>
      </c>
      <c r="AA6" s="2" t="s">
        <v>20</v>
      </c>
      <c r="AB6" s="2" t="s">
        <v>21</v>
      </c>
      <c r="AC6" s="2" t="s">
        <v>22</v>
      </c>
      <c r="AD6" s="2"/>
    </row>
    <row r="7" spans="1:30" x14ac:dyDescent="0.25">
      <c r="A7" s="8" t="s">
        <v>187</v>
      </c>
      <c r="B7" s="3">
        <v>6545</v>
      </c>
      <c r="C7" s="3">
        <v>7791</v>
      </c>
      <c r="D7" s="3" t="s">
        <v>23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>
        <f>X12</f>
        <v>130.68</v>
      </c>
      <c r="AA7" t="str">
        <f>D7</f>
        <v>Gymnastický klub Vítkovice, z.s.</v>
      </c>
      <c r="AB7">
        <v>1</v>
      </c>
    </row>
    <row r="8" spans="1:30" x14ac:dyDescent="0.25">
      <c r="B8">
        <v>629947</v>
      </c>
      <c r="C8">
        <v>7791</v>
      </c>
      <c r="D8" t="s">
        <v>115</v>
      </c>
      <c r="E8">
        <v>2007</v>
      </c>
      <c r="F8" t="s">
        <v>25</v>
      </c>
      <c r="G8" t="s">
        <v>116</v>
      </c>
      <c r="H8">
        <v>2.8</v>
      </c>
      <c r="I8" s="4">
        <v>7.87</v>
      </c>
      <c r="J8" s="4">
        <v>0</v>
      </c>
      <c r="K8" s="5">
        <f t="shared" ref="K8:K11" si="0">H8+I8-J8</f>
        <v>10.67</v>
      </c>
      <c r="L8" s="4">
        <v>2.5</v>
      </c>
      <c r="M8" s="4">
        <v>8.4</v>
      </c>
      <c r="N8" s="4">
        <v>0</v>
      </c>
      <c r="O8" s="5">
        <f t="shared" ref="O8:O11" si="1">L8+M8-N8</f>
        <v>10.9</v>
      </c>
      <c r="P8" s="4">
        <v>2.4</v>
      </c>
      <c r="Q8" s="4">
        <v>8.4</v>
      </c>
      <c r="R8" s="4">
        <v>0</v>
      </c>
      <c r="S8" s="5">
        <f t="shared" ref="S8:S11" si="2">P8+Q8-R8</f>
        <v>10.8</v>
      </c>
      <c r="T8" s="4">
        <v>3.2</v>
      </c>
      <c r="U8" s="4">
        <v>7.4</v>
      </c>
      <c r="V8" s="4">
        <v>0</v>
      </c>
      <c r="W8" s="5">
        <f t="shared" ref="W8:W11" si="3">T8+U8-V8</f>
        <v>10.600000000000001</v>
      </c>
      <c r="X8" s="4">
        <f t="shared" ref="X8:X12" si="4">K8+O8+S8+W8</f>
        <v>42.970000000000006</v>
      </c>
      <c r="Y8" s="5"/>
      <c r="Z8">
        <f>X12</f>
        <v>130.68</v>
      </c>
      <c r="AA8" t="str">
        <f>D7</f>
        <v>Gymnastický klub Vítkovice, z.s.</v>
      </c>
      <c r="AB8">
        <v>2</v>
      </c>
    </row>
    <row r="9" spans="1:30" x14ac:dyDescent="0.25">
      <c r="B9">
        <v>330953</v>
      </c>
      <c r="C9">
        <v>7791</v>
      </c>
      <c r="D9" t="s">
        <v>117</v>
      </c>
      <c r="E9">
        <v>2010</v>
      </c>
      <c r="F9" t="s">
        <v>25</v>
      </c>
      <c r="G9" t="s">
        <v>116</v>
      </c>
      <c r="H9">
        <v>1.5</v>
      </c>
      <c r="I9" s="4">
        <v>9.64</v>
      </c>
      <c r="J9" s="4">
        <v>0</v>
      </c>
      <c r="K9" s="5">
        <f t="shared" si="0"/>
        <v>11.14</v>
      </c>
      <c r="L9" s="4">
        <v>2.5</v>
      </c>
      <c r="M9" s="4">
        <v>8.67</v>
      </c>
      <c r="N9" s="4">
        <v>0</v>
      </c>
      <c r="O9" s="5">
        <f t="shared" si="1"/>
        <v>11.17</v>
      </c>
      <c r="P9" s="4">
        <v>2.4</v>
      </c>
      <c r="Q9" s="4">
        <v>7.65</v>
      </c>
      <c r="R9" s="4">
        <v>1</v>
      </c>
      <c r="S9" s="5">
        <f t="shared" si="2"/>
        <v>9.0500000000000007</v>
      </c>
      <c r="T9" s="4">
        <v>3.1</v>
      </c>
      <c r="U9" s="4">
        <v>7.45</v>
      </c>
      <c r="V9" s="4">
        <v>0</v>
      </c>
      <c r="W9" s="5">
        <f t="shared" si="3"/>
        <v>10.55</v>
      </c>
      <c r="X9" s="4">
        <f t="shared" si="4"/>
        <v>41.910000000000004</v>
      </c>
      <c r="Y9" s="5"/>
      <c r="Z9">
        <f>X12</f>
        <v>130.68</v>
      </c>
      <c r="AA9" t="str">
        <f>D7</f>
        <v>Gymnastický klub Vítkovice, z.s.</v>
      </c>
      <c r="AB9">
        <v>3</v>
      </c>
    </row>
    <row r="10" spans="1:30" x14ac:dyDescent="0.25">
      <c r="B10">
        <v>150937</v>
      </c>
      <c r="C10">
        <v>7791</v>
      </c>
      <c r="D10" t="s">
        <v>118</v>
      </c>
      <c r="E10">
        <v>2004</v>
      </c>
      <c r="F10" t="s">
        <v>25</v>
      </c>
      <c r="G10" t="s">
        <v>79</v>
      </c>
      <c r="H10">
        <v>2.8</v>
      </c>
      <c r="I10" s="4">
        <v>8.74</v>
      </c>
      <c r="J10" s="4">
        <v>0</v>
      </c>
      <c r="K10" s="5">
        <f t="shared" si="0"/>
        <v>11.54</v>
      </c>
      <c r="L10" s="4">
        <v>2.6</v>
      </c>
      <c r="M10" s="4">
        <v>8.84</v>
      </c>
      <c r="N10" s="4">
        <v>0</v>
      </c>
      <c r="O10" s="5">
        <f t="shared" si="1"/>
        <v>11.44</v>
      </c>
      <c r="P10" s="4">
        <v>3.2</v>
      </c>
      <c r="Q10" s="4">
        <v>7.35</v>
      </c>
      <c r="R10" s="4">
        <v>0</v>
      </c>
      <c r="S10" s="5">
        <f t="shared" si="2"/>
        <v>10.55</v>
      </c>
      <c r="T10" s="4">
        <v>3.2</v>
      </c>
      <c r="U10" s="4">
        <v>7.9</v>
      </c>
      <c r="V10" s="4">
        <v>0</v>
      </c>
      <c r="W10" s="5">
        <f t="shared" si="3"/>
        <v>11.100000000000001</v>
      </c>
      <c r="X10" s="4">
        <f t="shared" si="4"/>
        <v>44.63</v>
      </c>
      <c r="Y10" s="5"/>
      <c r="Z10">
        <f>X12</f>
        <v>130.68</v>
      </c>
      <c r="AA10" t="str">
        <f>D7</f>
        <v>Gymnastický klub Vítkovice, z.s.</v>
      </c>
      <c r="AB10">
        <v>4</v>
      </c>
    </row>
    <row r="11" spans="1:30" x14ac:dyDescent="0.25">
      <c r="B11">
        <v>683444</v>
      </c>
      <c r="C11">
        <v>7791</v>
      </c>
      <c r="D11" t="s">
        <v>119</v>
      </c>
      <c r="E11">
        <v>1998</v>
      </c>
      <c r="F11" t="s">
        <v>25</v>
      </c>
      <c r="G11" t="s">
        <v>120</v>
      </c>
      <c r="H11">
        <v>2.8</v>
      </c>
      <c r="I11" s="4">
        <v>8.14</v>
      </c>
      <c r="J11" s="4">
        <v>0</v>
      </c>
      <c r="K11" s="5">
        <f t="shared" si="0"/>
        <v>10.940000000000001</v>
      </c>
      <c r="L11" s="4">
        <v>0.8</v>
      </c>
      <c r="M11" s="4">
        <v>9.17</v>
      </c>
      <c r="N11" s="4">
        <v>1</v>
      </c>
      <c r="O11" s="5">
        <f t="shared" si="1"/>
        <v>8.9700000000000006</v>
      </c>
      <c r="P11" s="4">
        <v>2.2000000000000002</v>
      </c>
      <c r="Q11" s="4">
        <v>7.75</v>
      </c>
      <c r="R11" s="4">
        <v>0</v>
      </c>
      <c r="S11" s="5">
        <f t="shared" si="2"/>
        <v>9.9499999999999993</v>
      </c>
      <c r="T11" s="4">
        <v>2.9</v>
      </c>
      <c r="U11" s="4">
        <v>7.25</v>
      </c>
      <c r="V11" s="4">
        <v>0</v>
      </c>
      <c r="W11" s="5">
        <f t="shared" si="3"/>
        <v>10.15</v>
      </c>
      <c r="X11" s="4">
        <f t="shared" si="4"/>
        <v>40.010000000000005</v>
      </c>
      <c r="Y11" s="5"/>
      <c r="Z11">
        <f>X12</f>
        <v>130.68</v>
      </c>
      <c r="AA11" t="str">
        <f>D7</f>
        <v>Gymnastický klub Vítkovice, z.s.</v>
      </c>
      <c r="AB11">
        <v>5</v>
      </c>
    </row>
    <row r="12" spans="1:30" x14ac:dyDescent="0.25">
      <c r="A12" s="5"/>
      <c r="B12" s="5"/>
      <c r="C12" s="5"/>
      <c r="D12" s="5" t="s">
        <v>29</v>
      </c>
      <c r="E12" s="5"/>
      <c r="F12" s="5"/>
      <c r="G12" s="5"/>
      <c r="H12" s="5"/>
      <c r="I12" s="5"/>
      <c r="J12" s="5">
        <v>0</v>
      </c>
      <c r="K12" s="5">
        <f>LARGE(K8:K11,3)+LARGE(K8:K11,2)+LARGE(K8:K11,1)-J12</f>
        <v>33.620000000000005</v>
      </c>
      <c r="L12" s="5"/>
      <c r="M12" s="5"/>
      <c r="N12" s="5">
        <v>0</v>
      </c>
      <c r="O12" s="5">
        <f>LARGE(O8:O11,3)+LARGE(O8:O11,2)+LARGE(O8:O11,1)-N12</f>
        <v>33.51</v>
      </c>
      <c r="P12" s="5"/>
      <c r="Q12" s="5"/>
      <c r="R12" s="5">
        <v>0</v>
      </c>
      <c r="S12" s="5">
        <f>LARGE(S8:S11,3)+LARGE(S8:S11,2)+LARGE(S8:S11,1)-R12</f>
        <v>31.3</v>
      </c>
      <c r="T12" s="5"/>
      <c r="U12" s="5"/>
      <c r="V12" s="5">
        <v>0</v>
      </c>
      <c r="W12" s="5">
        <f>LARGE(W8:W11,3)+LARGE(W8:W11,2)+LARGE(W8:W11,1)-V12</f>
        <v>32.25</v>
      </c>
      <c r="X12" s="5">
        <f t="shared" si="4"/>
        <v>130.68</v>
      </c>
      <c r="Y12" s="5"/>
      <c r="Z12">
        <f>X12</f>
        <v>130.68</v>
      </c>
      <c r="AA12" t="str">
        <f>D7</f>
        <v>Gymnastický klub Vítkovice, z.s.</v>
      </c>
      <c r="AB12">
        <v>8</v>
      </c>
    </row>
    <row r="14" spans="1:30" x14ac:dyDescent="0.25">
      <c r="A14" s="8" t="s">
        <v>188</v>
      </c>
      <c r="B14" s="3">
        <v>6474</v>
      </c>
      <c r="C14" s="3">
        <v>4142</v>
      </c>
      <c r="D14" s="3" t="s">
        <v>30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>X19</f>
        <v>130.21999999999997</v>
      </c>
      <c r="AA14" t="str">
        <f>D14</f>
        <v>Tělocvičná jednota Sokol Moravská Ostrava 1</v>
      </c>
      <c r="AB14">
        <v>1</v>
      </c>
    </row>
    <row r="15" spans="1:30" x14ac:dyDescent="0.25">
      <c r="B15">
        <v>820495</v>
      </c>
      <c r="C15">
        <v>2402</v>
      </c>
      <c r="D15" t="s">
        <v>123</v>
      </c>
      <c r="E15">
        <v>2003</v>
      </c>
      <c r="F15" t="s">
        <v>38</v>
      </c>
      <c r="G15" t="s">
        <v>108</v>
      </c>
      <c r="H15">
        <v>2</v>
      </c>
      <c r="I15" s="4">
        <v>9.44</v>
      </c>
      <c r="J15" s="4">
        <v>0</v>
      </c>
      <c r="K15" s="5">
        <f t="shared" ref="K15:K16" si="5">H15+I15-J15</f>
        <v>11.44</v>
      </c>
      <c r="L15" s="4">
        <v>2.5</v>
      </c>
      <c r="M15" s="4">
        <v>8.6300000000000008</v>
      </c>
      <c r="N15" s="4">
        <v>0</v>
      </c>
      <c r="O15" s="5">
        <f t="shared" ref="O15:O16" si="6">L15+M15-N15</f>
        <v>11.13</v>
      </c>
      <c r="P15" s="4">
        <v>3</v>
      </c>
      <c r="Q15" s="4">
        <v>7.05</v>
      </c>
      <c r="R15" s="4">
        <v>0</v>
      </c>
      <c r="S15" s="5">
        <f t="shared" ref="S15:S16" si="7">P15+Q15-R15</f>
        <v>10.050000000000001</v>
      </c>
      <c r="T15" s="4">
        <v>3.1</v>
      </c>
      <c r="U15" s="4">
        <v>8.1</v>
      </c>
      <c r="V15" s="4">
        <v>0</v>
      </c>
      <c r="W15" s="5">
        <f t="shared" ref="W15:W16" si="8">T15+U15-V15</f>
        <v>11.2</v>
      </c>
      <c r="X15" s="4">
        <f t="shared" ref="X15:X19" si="9">K15+O15+S15+W15</f>
        <v>43.820000000000007</v>
      </c>
      <c r="Y15" s="5"/>
      <c r="Z15">
        <f>X19</f>
        <v>130.21999999999997</v>
      </c>
      <c r="AA15" t="str">
        <f>D14</f>
        <v>Tělocvičná jednota Sokol Moravská Ostrava 1</v>
      </c>
      <c r="AB15">
        <v>3</v>
      </c>
    </row>
    <row r="16" spans="1:30" x14ac:dyDescent="0.25">
      <c r="B16">
        <v>342022</v>
      </c>
      <c r="C16">
        <v>2402</v>
      </c>
      <c r="D16" t="s">
        <v>124</v>
      </c>
      <c r="E16">
        <v>2011</v>
      </c>
      <c r="F16" t="s">
        <v>38</v>
      </c>
      <c r="G16" t="s">
        <v>108</v>
      </c>
      <c r="H16">
        <v>2</v>
      </c>
      <c r="I16" s="4">
        <v>9.3000000000000007</v>
      </c>
      <c r="J16" s="4">
        <v>0</v>
      </c>
      <c r="K16" s="5">
        <f t="shared" si="5"/>
        <v>11.3</v>
      </c>
      <c r="L16" s="4">
        <v>2.6</v>
      </c>
      <c r="M16" s="4">
        <v>8.1999999999999993</v>
      </c>
      <c r="N16" s="4">
        <v>0</v>
      </c>
      <c r="O16" s="5">
        <f t="shared" si="6"/>
        <v>10.799999999999999</v>
      </c>
      <c r="P16" s="4">
        <v>2.9</v>
      </c>
      <c r="Q16" s="4">
        <v>7.85</v>
      </c>
      <c r="R16" s="4">
        <v>0</v>
      </c>
      <c r="S16" s="5">
        <f t="shared" si="7"/>
        <v>10.75</v>
      </c>
      <c r="T16" s="4">
        <v>2.9</v>
      </c>
      <c r="U16" s="4">
        <v>7.8</v>
      </c>
      <c r="V16" s="4">
        <v>0</v>
      </c>
      <c r="W16" s="5">
        <f t="shared" si="8"/>
        <v>10.7</v>
      </c>
      <c r="X16" s="4">
        <f t="shared" si="9"/>
        <v>43.55</v>
      </c>
      <c r="Y16" s="5"/>
      <c r="Z16">
        <f>X19</f>
        <v>130.21999999999997</v>
      </c>
      <c r="AA16" t="str">
        <f>D14</f>
        <v>Tělocvičná jednota Sokol Moravská Ostrava 1</v>
      </c>
      <c r="AB16">
        <v>4</v>
      </c>
    </row>
    <row r="17" spans="1:28" x14ac:dyDescent="0.25">
      <c r="B17">
        <v>223375</v>
      </c>
      <c r="C17">
        <v>4142</v>
      </c>
      <c r="D17" t="s">
        <v>121</v>
      </c>
      <c r="E17">
        <v>2008</v>
      </c>
      <c r="F17" t="s">
        <v>32</v>
      </c>
      <c r="G17" t="s">
        <v>33</v>
      </c>
      <c r="H17">
        <v>2</v>
      </c>
      <c r="I17" s="4">
        <v>7.94</v>
      </c>
      <c r="J17" s="4">
        <v>0</v>
      </c>
      <c r="K17" s="5">
        <f>H17+I17-J17</f>
        <v>9.9400000000000013</v>
      </c>
      <c r="L17" s="4">
        <v>2.5</v>
      </c>
      <c r="M17" s="4">
        <v>8.4700000000000006</v>
      </c>
      <c r="N17" s="4">
        <v>0</v>
      </c>
      <c r="O17" s="5">
        <f>L17+M17-N17</f>
        <v>10.97</v>
      </c>
      <c r="P17" s="4">
        <v>3.1</v>
      </c>
      <c r="Q17" s="4">
        <v>7.55</v>
      </c>
      <c r="R17" s="4">
        <v>0</v>
      </c>
      <c r="S17" s="5">
        <f>P17+Q17-R17</f>
        <v>10.65</v>
      </c>
      <c r="T17" s="4">
        <v>2.6</v>
      </c>
      <c r="U17" s="4">
        <v>7.6</v>
      </c>
      <c r="V17" s="4">
        <v>1</v>
      </c>
      <c r="W17" s="5">
        <f>T17+U17-V17</f>
        <v>9.1999999999999993</v>
      </c>
      <c r="X17" s="4">
        <f>K17+O17+S17+W17</f>
        <v>40.760000000000005</v>
      </c>
      <c r="Y17" s="5"/>
      <c r="Z17" t="e">
        <f>#REF!</f>
        <v>#REF!</v>
      </c>
      <c r="AA17" t="e">
        <f>#REF!</f>
        <v>#REF!</v>
      </c>
      <c r="AB17">
        <v>2</v>
      </c>
    </row>
    <row r="18" spans="1:28" x14ac:dyDescent="0.25">
      <c r="B18">
        <v>943635</v>
      </c>
      <c r="C18">
        <v>4142</v>
      </c>
      <c r="D18" t="s">
        <v>122</v>
      </c>
      <c r="E18">
        <v>2007</v>
      </c>
      <c r="F18" t="s">
        <v>32</v>
      </c>
      <c r="G18" t="s">
        <v>33</v>
      </c>
      <c r="H18">
        <v>2.8</v>
      </c>
      <c r="I18" s="4">
        <v>8.1</v>
      </c>
      <c r="J18" s="4">
        <v>0</v>
      </c>
      <c r="K18" s="5">
        <f>H18+I18-J18</f>
        <v>10.899999999999999</v>
      </c>
      <c r="L18" s="4">
        <v>2.5</v>
      </c>
      <c r="M18" s="4">
        <v>8.33</v>
      </c>
      <c r="N18" s="4">
        <v>0</v>
      </c>
      <c r="O18" s="5">
        <f>L18+M18-N18</f>
        <v>10.83</v>
      </c>
      <c r="P18" s="4">
        <v>3.3</v>
      </c>
      <c r="Q18" s="4">
        <v>6.9</v>
      </c>
      <c r="R18" s="4">
        <v>0</v>
      </c>
      <c r="S18" s="5">
        <f>P18+Q18-R18</f>
        <v>10.199999999999999</v>
      </c>
      <c r="T18" s="6">
        <v>2.8</v>
      </c>
      <c r="U18" s="6">
        <v>7.35</v>
      </c>
      <c r="V18" s="6">
        <v>0</v>
      </c>
      <c r="W18" s="13">
        <f>T18+U18-V18</f>
        <v>10.149999999999999</v>
      </c>
      <c r="X18" s="4">
        <f>K18+O18+S18+W18</f>
        <v>42.08</v>
      </c>
      <c r="Y18" s="5"/>
      <c r="Z18" t="e">
        <f>#REF!</f>
        <v>#REF!</v>
      </c>
      <c r="AA18" t="e">
        <f>#REF!</f>
        <v>#REF!</v>
      </c>
      <c r="AB18">
        <v>3</v>
      </c>
    </row>
    <row r="19" spans="1:28" x14ac:dyDescent="0.25">
      <c r="A19" s="5"/>
      <c r="B19" s="5"/>
      <c r="C19" s="5"/>
      <c r="D19" s="5" t="s">
        <v>29</v>
      </c>
      <c r="E19" s="5"/>
      <c r="F19" s="5"/>
      <c r="G19" s="5"/>
      <c r="H19" s="5"/>
      <c r="I19" s="5"/>
      <c r="J19" s="5">
        <v>0</v>
      </c>
      <c r="K19" s="5">
        <f>LARGE(K15:K18,3)+LARGE(K15:K18,2)+LARGE(K15:K18,1)-J19</f>
        <v>33.64</v>
      </c>
      <c r="L19" s="5"/>
      <c r="M19" s="5"/>
      <c r="N19" s="5">
        <v>0</v>
      </c>
      <c r="O19" s="5">
        <f>LARGE(O15:O18,3)+LARGE(O15:O18,2)+LARGE(O15:O18,1)-N19</f>
        <v>32.93</v>
      </c>
      <c r="P19" s="5"/>
      <c r="Q19" s="5"/>
      <c r="R19" s="5">
        <v>0</v>
      </c>
      <c r="S19" s="5">
        <f>LARGE(S15:S18,3)+LARGE(S15:S18,2)+LARGE(S15:S18,1)-R19</f>
        <v>31.6</v>
      </c>
      <c r="T19" s="5"/>
      <c r="U19" s="5"/>
      <c r="V19" s="5">
        <v>0</v>
      </c>
      <c r="W19" s="5">
        <f>LARGE(W15:W18,3)+LARGE(W15:W18,2)+LARGE(W15:W18,1)-V19</f>
        <v>32.049999999999997</v>
      </c>
      <c r="X19" s="5">
        <f t="shared" si="9"/>
        <v>130.21999999999997</v>
      </c>
      <c r="Y19" s="5"/>
      <c r="Z19">
        <f>X19</f>
        <v>130.21999999999997</v>
      </c>
      <c r="AA19" t="str">
        <f>D14</f>
        <v>Tělocvičná jednota Sokol Moravská Ostrava 1</v>
      </c>
      <c r="AB19">
        <v>8</v>
      </c>
    </row>
    <row r="20" spans="1:28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8" x14ac:dyDescent="0.25">
      <c r="A21" s="8" t="s">
        <v>189</v>
      </c>
      <c r="B21" s="3">
        <v>6536</v>
      </c>
      <c r="C21" s="3">
        <v>9763</v>
      </c>
      <c r="D21" s="3" t="s">
        <v>91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>X27</f>
        <v>129.12</v>
      </c>
      <c r="AA21" t="str">
        <f>D21</f>
        <v>Tělovýchovná jednota Třineckých železáren, spolek</v>
      </c>
      <c r="AB21">
        <v>1</v>
      </c>
    </row>
    <row r="22" spans="1:28" x14ac:dyDescent="0.25">
      <c r="B22">
        <v>579763</v>
      </c>
      <c r="C22">
        <v>9763</v>
      </c>
      <c r="D22" t="s">
        <v>125</v>
      </c>
      <c r="E22">
        <v>2013</v>
      </c>
      <c r="F22" t="s">
        <v>93</v>
      </c>
      <c r="G22" t="s">
        <v>94</v>
      </c>
      <c r="H22" s="9">
        <v>2</v>
      </c>
      <c r="I22" s="10">
        <v>8.1999999999999993</v>
      </c>
      <c r="J22" s="10">
        <v>0</v>
      </c>
      <c r="K22" s="11">
        <f t="shared" ref="K22:K26" si="10">H22+I22-J22</f>
        <v>10.199999999999999</v>
      </c>
      <c r="L22" s="10">
        <v>2.5</v>
      </c>
      <c r="M22" s="10">
        <v>7.4</v>
      </c>
      <c r="N22" s="10">
        <v>0</v>
      </c>
      <c r="O22" s="11">
        <f t="shared" ref="O22:O26" si="11">L22+M22-N22</f>
        <v>9.9</v>
      </c>
      <c r="P22" s="4">
        <v>2.6</v>
      </c>
      <c r="Q22" s="4">
        <v>7.8</v>
      </c>
      <c r="R22" s="4">
        <v>0</v>
      </c>
      <c r="S22" s="5">
        <f t="shared" ref="S22:S26" si="12">P22+Q22-R22</f>
        <v>10.4</v>
      </c>
      <c r="T22" s="4">
        <v>3</v>
      </c>
      <c r="U22" s="4">
        <v>7.25</v>
      </c>
      <c r="V22" s="4">
        <v>0</v>
      </c>
      <c r="W22" s="5">
        <f t="shared" ref="W22:W26" si="13">T22+U22-V22</f>
        <v>10.25</v>
      </c>
      <c r="X22" s="4">
        <f t="shared" ref="X22:X27" si="14">K22+O22+S22+W22</f>
        <v>40.75</v>
      </c>
      <c r="Y22" s="5" t="s">
        <v>126</v>
      </c>
      <c r="Z22">
        <f>X27</f>
        <v>129.12</v>
      </c>
      <c r="AA22" t="str">
        <f>D21</f>
        <v>Tělovýchovná jednota Třineckých železáren, spolek</v>
      </c>
      <c r="AB22">
        <v>2</v>
      </c>
    </row>
    <row r="23" spans="1:28" x14ac:dyDescent="0.25">
      <c r="B23">
        <v>571319</v>
      </c>
      <c r="C23">
        <v>9763</v>
      </c>
      <c r="D23" t="s">
        <v>127</v>
      </c>
      <c r="E23">
        <v>2011</v>
      </c>
      <c r="F23" t="s">
        <v>93</v>
      </c>
      <c r="G23" t="s">
        <v>94</v>
      </c>
      <c r="H23">
        <v>2</v>
      </c>
      <c r="I23" s="4">
        <v>8.07</v>
      </c>
      <c r="J23" s="4">
        <v>0</v>
      </c>
      <c r="K23" s="5">
        <f t="shared" si="10"/>
        <v>10.07</v>
      </c>
      <c r="L23" s="4">
        <v>2.5</v>
      </c>
      <c r="M23" s="4">
        <v>7.84</v>
      </c>
      <c r="N23" s="4">
        <v>0</v>
      </c>
      <c r="O23" s="5">
        <f t="shared" si="11"/>
        <v>10.34</v>
      </c>
      <c r="P23" s="4">
        <v>3</v>
      </c>
      <c r="Q23" s="4">
        <v>7.8</v>
      </c>
      <c r="R23" s="4">
        <v>0</v>
      </c>
      <c r="S23" s="5">
        <f t="shared" si="12"/>
        <v>10.8</v>
      </c>
      <c r="T23" s="10">
        <v>3.1</v>
      </c>
      <c r="U23" s="10">
        <v>7.15</v>
      </c>
      <c r="V23" s="10">
        <v>0</v>
      </c>
      <c r="W23" s="11">
        <f t="shared" si="13"/>
        <v>10.25</v>
      </c>
      <c r="X23" s="4">
        <f t="shared" si="14"/>
        <v>41.46</v>
      </c>
      <c r="Y23" s="5" t="s">
        <v>128</v>
      </c>
      <c r="Z23">
        <f>X27</f>
        <v>129.12</v>
      </c>
      <c r="AA23" t="str">
        <f>D21</f>
        <v>Tělovýchovná jednota Třineckých železáren, spolek</v>
      </c>
      <c r="AB23">
        <v>3</v>
      </c>
    </row>
    <row r="24" spans="1:28" x14ac:dyDescent="0.25">
      <c r="B24">
        <v>640259</v>
      </c>
      <c r="C24">
        <v>9763</v>
      </c>
      <c r="D24" t="s">
        <v>129</v>
      </c>
      <c r="E24">
        <v>2012</v>
      </c>
      <c r="F24" t="s">
        <v>93</v>
      </c>
      <c r="G24" t="s">
        <v>94</v>
      </c>
      <c r="H24">
        <v>2.8</v>
      </c>
      <c r="I24" s="4">
        <v>8.77</v>
      </c>
      <c r="J24" s="4">
        <v>0</v>
      </c>
      <c r="K24" s="5">
        <f t="shared" si="10"/>
        <v>11.57</v>
      </c>
      <c r="L24" s="4">
        <v>2.5</v>
      </c>
      <c r="M24" s="4">
        <v>7.97</v>
      </c>
      <c r="N24" s="4">
        <v>0</v>
      </c>
      <c r="O24" s="5">
        <f t="shared" si="11"/>
        <v>10.469999999999999</v>
      </c>
      <c r="P24" s="10">
        <v>3.3</v>
      </c>
      <c r="Q24" s="10">
        <v>7.25</v>
      </c>
      <c r="R24" s="10">
        <v>0</v>
      </c>
      <c r="S24" s="11">
        <f t="shared" si="12"/>
        <v>10.55</v>
      </c>
      <c r="T24" s="4">
        <v>3.1</v>
      </c>
      <c r="U24" s="4">
        <v>7.05</v>
      </c>
      <c r="V24" s="4">
        <v>0</v>
      </c>
      <c r="W24" s="5">
        <f t="shared" si="13"/>
        <v>10.15</v>
      </c>
      <c r="X24" s="4">
        <f t="shared" si="14"/>
        <v>42.74</v>
      </c>
      <c r="Y24" s="5" t="s">
        <v>130</v>
      </c>
      <c r="Z24">
        <f>X27</f>
        <v>129.12</v>
      </c>
      <c r="AA24" t="str">
        <f>D21</f>
        <v>Tělovýchovná jednota Třineckých železáren, spolek</v>
      </c>
      <c r="AB24">
        <v>4</v>
      </c>
    </row>
    <row r="25" spans="1:28" x14ac:dyDescent="0.25">
      <c r="B25">
        <v>476749</v>
      </c>
      <c r="C25">
        <v>9763</v>
      </c>
      <c r="D25" t="s">
        <v>131</v>
      </c>
      <c r="E25">
        <v>2009</v>
      </c>
      <c r="F25" t="s">
        <v>93</v>
      </c>
      <c r="G25" t="s">
        <v>94</v>
      </c>
      <c r="H25">
        <v>2.8</v>
      </c>
      <c r="I25" s="4">
        <v>8.77</v>
      </c>
      <c r="J25" s="4">
        <v>0</v>
      </c>
      <c r="K25" s="5">
        <f t="shared" si="10"/>
        <v>11.57</v>
      </c>
      <c r="L25" s="4">
        <v>2.6</v>
      </c>
      <c r="M25" s="4">
        <v>8.57</v>
      </c>
      <c r="N25" s="4">
        <v>0</v>
      </c>
      <c r="O25" s="5">
        <f t="shared" si="11"/>
        <v>11.17</v>
      </c>
      <c r="P25" s="4">
        <v>3.3</v>
      </c>
      <c r="Q25" s="4">
        <v>5.5</v>
      </c>
      <c r="R25" s="4">
        <v>0.1</v>
      </c>
      <c r="S25" s="5">
        <f t="shared" si="12"/>
        <v>8.7000000000000011</v>
      </c>
      <c r="T25" s="4">
        <v>3.6</v>
      </c>
      <c r="U25" s="4">
        <v>7</v>
      </c>
      <c r="V25" s="4">
        <v>0</v>
      </c>
      <c r="W25" s="5">
        <f t="shared" si="13"/>
        <v>10.6</v>
      </c>
      <c r="X25" s="4">
        <f t="shared" si="14"/>
        <v>42.040000000000006</v>
      </c>
      <c r="Y25" s="5" t="s">
        <v>132</v>
      </c>
      <c r="Z25">
        <f>X27</f>
        <v>129.12</v>
      </c>
      <c r="AA25" t="str">
        <f>D21</f>
        <v>Tělovýchovná jednota Třineckých železáren, spolek</v>
      </c>
      <c r="AB25">
        <v>5</v>
      </c>
    </row>
    <row r="26" spans="1:28" x14ac:dyDescent="0.25">
      <c r="B26">
        <v>170364</v>
      </c>
      <c r="C26">
        <v>9763</v>
      </c>
      <c r="D26" t="s">
        <v>133</v>
      </c>
      <c r="E26">
        <v>2009</v>
      </c>
      <c r="F26" t="s">
        <v>93</v>
      </c>
      <c r="G26" t="s">
        <v>94</v>
      </c>
      <c r="H26">
        <v>2.8</v>
      </c>
      <c r="I26" s="4">
        <v>8.24</v>
      </c>
      <c r="J26" s="4">
        <v>0</v>
      </c>
      <c r="K26" s="5">
        <f t="shared" si="10"/>
        <v>11.04</v>
      </c>
      <c r="L26" s="4">
        <v>2.6</v>
      </c>
      <c r="M26" s="4">
        <v>8.1999999999999993</v>
      </c>
      <c r="N26" s="4">
        <v>0</v>
      </c>
      <c r="O26" s="5">
        <f t="shared" si="11"/>
        <v>10.799999999999999</v>
      </c>
      <c r="P26" s="4">
        <v>3</v>
      </c>
      <c r="Q26" s="4">
        <v>7.1</v>
      </c>
      <c r="R26" s="4">
        <v>0</v>
      </c>
      <c r="S26" s="5">
        <f t="shared" si="12"/>
        <v>10.1</v>
      </c>
      <c r="T26" s="4">
        <v>3.4</v>
      </c>
      <c r="U26" s="4">
        <v>6.95</v>
      </c>
      <c r="V26" s="4">
        <v>0</v>
      </c>
      <c r="W26" s="5">
        <f t="shared" si="13"/>
        <v>10.35</v>
      </c>
      <c r="X26" s="4">
        <f t="shared" si="14"/>
        <v>42.29</v>
      </c>
      <c r="Y26" s="5" t="s">
        <v>132</v>
      </c>
      <c r="Z26">
        <f>X27</f>
        <v>129.12</v>
      </c>
      <c r="AA26" t="str">
        <f>D21</f>
        <v>Tělovýchovná jednota Třineckých železáren, spolek</v>
      </c>
      <c r="AB26">
        <v>6</v>
      </c>
    </row>
    <row r="27" spans="1:28" x14ac:dyDescent="0.25">
      <c r="A27" s="5"/>
      <c r="B27" s="5"/>
      <c r="C27" s="5"/>
      <c r="D27" s="5" t="s">
        <v>29</v>
      </c>
      <c r="E27" s="5"/>
      <c r="F27" s="5"/>
      <c r="G27" s="5"/>
      <c r="H27" s="5"/>
      <c r="I27" s="5"/>
      <c r="J27" s="5">
        <v>0</v>
      </c>
      <c r="K27" s="5">
        <f>LARGE(K22:K26,3)+LARGE(K22:K26,2)+LARGE(K22:K26,1)-J27</f>
        <v>34.18</v>
      </c>
      <c r="L27" s="5"/>
      <c r="M27" s="5"/>
      <c r="N27" s="5">
        <v>0</v>
      </c>
      <c r="O27" s="5">
        <f>LARGE(O22:O26,3)+LARGE(O22:O26,2)+LARGE(O22:O26,1)-N27</f>
        <v>32.44</v>
      </c>
      <c r="P27" s="5"/>
      <c r="Q27" s="5"/>
      <c r="R27" s="5">
        <v>0</v>
      </c>
      <c r="S27" s="5">
        <v>31.3</v>
      </c>
      <c r="T27" s="5"/>
      <c r="U27" s="5"/>
      <c r="V27" s="5">
        <v>0</v>
      </c>
      <c r="W27" s="5">
        <f>LARGE(W22:W26,3)+LARGE(W22:W26,2)+LARGE(W22:W26,1)-V27</f>
        <v>31.200000000000003</v>
      </c>
      <c r="X27" s="5">
        <f t="shared" si="14"/>
        <v>129.12</v>
      </c>
      <c r="Y27" s="5"/>
      <c r="Z27">
        <f>X27</f>
        <v>129.12</v>
      </c>
      <c r="AA27" t="str">
        <f>D21</f>
        <v>Tělovýchovná jednota Třineckých železáren, spolek</v>
      </c>
      <c r="AB27">
        <v>8</v>
      </c>
    </row>
    <row r="28" spans="1:28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8" x14ac:dyDescent="0.25">
      <c r="A29" s="3" t="s">
        <v>190</v>
      </c>
      <c r="B29" s="3">
        <v>6419</v>
      </c>
      <c r="C29" s="3">
        <v>9381</v>
      </c>
      <c r="D29" s="3" t="s">
        <v>42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>X36</f>
        <v>110.68</v>
      </c>
      <c r="AA29" t="str">
        <f>D29</f>
        <v>Tělovýchovná jednota VOKD Ostrava - Poruba, z.s.</v>
      </c>
      <c r="AB29">
        <v>1</v>
      </c>
    </row>
    <row r="30" spans="1:28" x14ac:dyDescent="0.25">
      <c r="B30">
        <v>448507</v>
      </c>
      <c r="C30">
        <v>9381</v>
      </c>
      <c r="D30" t="s">
        <v>134</v>
      </c>
      <c r="E30">
        <v>2012</v>
      </c>
      <c r="F30" t="s">
        <v>45</v>
      </c>
      <c r="G30" t="s">
        <v>68</v>
      </c>
      <c r="H30" s="9">
        <v>2</v>
      </c>
      <c r="I30" s="10">
        <v>7.9</v>
      </c>
      <c r="J30" s="10">
        <v>0</v>
      </c>
      <c r="K30" s="11">
        <f t="shared" ref="K30:K35" si="15">H30+I30-J30</f>
        <v>9.9</v>
      </c>
      <c r="L30" s="10">
        <v>1.5</v>
      </c>
      <c r="M30" s="10">
        <v>7.14</v>
      </c>
      <c r="N30" s="10">
        <v>0</v>
      </c>
      <c r="O30" s="11">
        <f t="shared" ref="O30:O35" si="16">L30+M30-N30</f>
        <v>8.64</v>
      </c>
      <c r="P30" s="4">
        <v>2.9</v>
      </c>
      <c r="Q30" s="4">
        <v>6.7</v>
      </c>
      <c r="R30" s="4">
        <v>0</v>
      </c>
      <c r="S30" s="5">
        <f t="shared" ref="S30:S35" si="17">P30+Q30-R30</f>
        <v>9.6</v>
      </c>
      <c r="T30" s="4">
        <v>2.7</v>
      </c>
      <c r="U30" s="4">
        <v>6.1</v>
      </c>
      <c r="V30" s="4">
        <v>0</v>
      </c>
      <c r="W30" s="5">
        <f t="shared" ref="W30:W35" si="18">T30+U30-V30</f>
        <v>8.8000000000000007</v>
      </c>
      <c r="X30" s="4">
        <f t="shared" ref="X30:X36" si="19">K30+O30+S30+W30</f>
        <v>36.94</v>
      </c>
      <c r="Y30" s="5"/>
      <c r="Z30">
        <f>X36</f>
        <v>110.68</v>
      </c>
      <c r="AA30" t="str">
        <f>D29</f>
        <v>Tělovýchovná jednota VOKD Ostrava - Poruba, z.s.</v>
      </c>
      <c r="AB30">
        <v>2</v>
      </c>
    </row>
    <row r="31" spans="1:28" x14ac:dyDescent="0.25">
      <c r="B31">
        <v>581536</v>
      </c>
      <c r="C31">
        <v>9381</v>
      </c>
      <c r="D31" t="s">
        <v>135</v>
      </c>
      <c r="E31">
        <v>2009</v>
      </c>
      <c r="F31" t="s">
        <v>45</v>
      </c>
      <c r="G31" t="s">
        <v>46</v>
      </c>
      <c r="H31">
        <v>2</v>
      </c>
      <c r="I31" s="4">
        <v>8.27</v>
      </c>
      <c r="J31" s="4">
        <v>0</v>
      </c>
      <c r="K31" s="5">
        <f t="shared" si="15"/>
        <v>10.27</v>
      </c>
      <c r="L31" s="4">
        <v>1.5</v>
      </c>
      <c r="M31" s="4">
        <v>7.1</v>
      </c>
      <c r="N31" s="4">
        <v>0</v>
      </c>
      <c r="O31" s="5">
        <f t="shared" si="16"/>
        <v>8.6</v>
      </c>
      <c r="P31" s="4">
        <v>1.7</v>
      </c>
      <c r="Q31" s="4">
        <v>5.8</v>
      </c>
      <c r="R31" s="4">
        <v>0</v>
      </c>
      <c r="S31" s="5">
        <f t="shared" si="17"/>
        <v>7.5</v>
      </c>
      <c r="T31" s="4">
        <v>2.8</v>
      </c>
      <c r="U31" s="4">
        <v>6.25</v>
      </c>
      <c r="V31" s="4">
        <v>0</v>
      </c>
      <c r="W31" s="5">
        <f t="shared" si="18"/>
        <v>9.0500000000000007</v>
      </c>
      <c r="X31" s="4">
        <f t="shared" si="19"/>
        <v>35.42</v>
      </c>
      <c r="Y31" s="5"/>
      <c r="Z31">
        <f>X36</f>
        <v>110.68</v>
      </c>
      <c r="AA31" t="str">
        <f>D29</f>
        <v>Tělovýchovná jednota VOKD Ostrava - Poruba, z.s.</v>
      </c>
      <c r="AB31">
        <v>3</v>
      </c>
    </row>
    <row r="32" spans="1:28" x14ac:dyDescent="0.25">
      <c r="B32">
        <v>970722</v>
      </c>
      <c r="C32">
        <v>9381</v>
      </c>
      <c r="D32" t="s">
        <v>136</v>
      </c>
      <c r="E32">
        <v>2010</v>
      </c>
      <c r="F32" t="s">
        <v>45</v>
      </c>
      <c r="G32" t="s">
        <v>68</v>
      </c>
      <c r="H32">
        <v>2</v>
      </c>
      <c r="I32" s="4">
        <v>8.0399999999999991</v>
      </c>
      <c r="J32" s="4">
        <v>0</v>
      </c>
      <c r="K32" s="5">
        <f t="shared" si="15"/>
        <v>10.039999999999999</v>
      </c>
      <c r="L32" s="4">
        <v>0.9</v>
      </c>
      <c r="M32" s="4">
        <v>6.7</v>
      </c>
      <c r="N32" s="4">
        <v>0</v>
      </c>
      <c r="O32" s="5">
        <f t="shared" si="16"/>
        <v>7.6000000000000005</v>
      </c>
      <c r="P32" s="4">
        <v>2.2000000000000002</v>
      </c>
      <c r="Q32" s="4">
        <v>6.5</v>
      </c>
      <c r="R32" s="4">
        <v>0</v>
      </c>
      <c r="S32" s="5">
        <f t="shared" si="17"/>
        <v>8.6999999999999993</v>
      </c>
      <c r="T32" s="4">
        <v>2.8</v>
      </c>
      <c r="U32" s="4">
        <v>6.75</v>
      </c>
      <c r="V32" s="4">
        <v>0</v>
      </c>
      <c r="W32" s="5">
        <f t="shared" si="18"/>
        <v>9.5500000000000007</v>
      </c>
      <c r="X32" s="4">
        <f t="shared" si="19"/>
        <v>35.89</v>
      </c>
      <c r="Y32" s="5"/>
      <c r="Z32">
        <f>X36</f>
        <v>110.68</v>
      </c>
      <c r="AA32" t="str">
        <f>D29</f>
        <v>Tělovýchovná jednota VOKD Ostrava - Poruba, z.s.</v>
      </c>
      <c r="AB32">
        <v>4</v>
      </c>
    </row>
    <row r="33" spans="1:28" x14ac:dyDescent="0.25">
      <c r="B33">
        <v>236825</v>
      </c>
      <c r="C33">
        <v>9381</v>
      </c>
      <c r="D33" t="s">
        <v>137</v>
      </c>
      <c r="E33">
        <v>2011</v>
      </c>
      <c r="F33" t="s">
        <v>45</v>
      </c>
      <c r="G33" t="s">
        <v>46</v>
      </c>
      <c r="H33">
        <v>2</v>
      </c>
      <c r="I33" s="4">
        <v>8.07</v>
      </c>
      <c r="J33" s="4">
        <v>0</v>
      </c>
      <c r="K33" s="5">
        <f t="shared" si="15"/>
        <v>10.07</v>
      </c>
      <c r="L33" s="4">
        <v>0</v>
      </c>
      <c r="M33" s="4">
        <v>0</v>
      </c>
      <c r="N33" s="4">
        <v>0</v>
      </c>
      <c r="O33" s="5">
        <f t="shared" si="16"/>
        <v>0</v>
      </c>
      <c r="P33" s="4">
        <v>2.2999999999999998</v>
      </c>
      <c r="Q33" s="4">
        <v>5.45</v>
      </c>
      <c r="R33" s="4">
        <v>0</v>
      </c>
      <c r="S33" s="5">
        <f t="shared" si="17"/>
        <v>7.75</v>
      </c>
      <c r="T33" s="4">
        <v>0</v>
      </c>
      <c r="U33" s="4">
        <v>0</v>
      </c>
      <c r="V33" s="4">
        <v>0</v>
      </c>
      <c r="W33" s="5">
        <f t="shared" si="18"/>
        <v>0</v>
      </c>
      <c r="X33" s="4">
        <f t="shared" si="19"/>
        <v>17.82</v>
      </c>
      <c r="Y33" s="5"/>
      <c r="Z33">
        <f>X36</f>
        <v>110.68</v>
      </c>
      <c r="AA33" t="str">
        <f>D29</f>
        <v>Tělovýchovná jednota VOKD Ostrava - Poruba, z.s.</v>
      </c>
      <c r="AB33">
        <v>5</v>
      </c>
    </row>
    <row r="34" spans="1:28" x14ac:dyDescent="0.25">
      <c r="B34">
        <v>619317</v>
      </c>
      <c r="C34">
        <v>9381</v>
      </c>
      <c r="D34" t="s">
        <v>138</v>
      </c>
      <c r="E34">
        <v>2011</v>
      </c>
      <c r="F34" t="s">
        <v>45</v>
      </c>
      <c r="G34" t="s">
        <v>68</v>
      </c>
      <c r="H34">
        <v>2</v>
      </c>
      <c r="I34" s="4">
        <v>8.3000000000000007</v>
      </c>
      <c r="J34" s="4">
        <v>0</v>
      </c>
      <c r="K34" s="5">
        <f t="shared" si="15"/>
        <v>10.3</v>
      </c>
      <c r="L34" s="4">
        <v>1.5</v>
      </c>
      <c r="M34" s="4">
        <v>7.5</v>
      </c>
      <c r="N34" s="4">
        <v>0</v>
      </c>
      <c r="O34" s="5">
        <f t="shared" si="16"/>
        <v>9</v>
      </c>
      <c r="P34" s="10">
        <v>1.9</v>
      </c>
      <c r="Q34" s="10">
        <v>5.95</v>
      </c>
      <c r="R34" s="10">
        <v>0.1</v>
      </c>
      <c r="S34" s="11">
        <f t="shared" si="17"/>
        <v>7.75</v>
      </c>
      <c r="T34" s="10">
        <v>2.7</v>
      </c>
      <c r="U34" s="10">
        <v>6.7</v>
      </c>
      <c r="V34" s="10">
        <v>0</v>
      </c>
      <c r="W34" s="11">
        <f t="shared" si="18"/>
        <v>9.4</v>
      </c>
      <c r="X34" s="4">
        <f t="shared" si="19"/>
        <v>36.450000000000003</v>
      </c>
      <c r="Y34" s="5"/>
      <c r="Z34">
        <f>X36</f>
        <v>110.68</v>
      </c>
      <c r="AA34" t="str">
        <f>D29</f>
        <v>Tělovýchovná jednota VOKD Ostrava - Poruba, z.s.</v>
      </c>
      <c r="AB34">
        <v>6</v>
      </c>
    </row>
    <row r="35" spans="1:28" x14ac:dyDescent="0.25">
      <c r="B35">
        <v>435372</v>
      </c>
      <c r="C35">
        <v>9381</v>
      </c>
      <c r="D35" t="s">
        <v>139</v>
      </c>
      <c r="E35">
        <v>2011</v>
      </c>
      <c r="F35" t="s">
        <v>45</v>
      </c>
      <c r="G35" t="s">
        <v>68</v>
      </c>
      <c r="H35" s="9">
        <v>2</v>
      </c>
      <c r="I35" s="10">
        <v>8.0399999999999991</v>
      </c>
      <c r="J35" s="10">
        <v>0</v>
      </c>
      <c r="K35" s="11">
        <f t="shared" si="15"/>
        <v>10.039999999999999</v>
      </c>
      <c r="L35" s="4">
        <v>1.5</v>
      </c>
      <c r="M35" s="4">
        <v>7.04</v>
      </c>
      <c r="N35" s="4">
        <v>0</v>
      </c>
      <c r="O35" s="5">
        <f t="shared" si="16"/>
        <v>8.5399999999999991</v>
      </c>
      <c r="P35" s="10">
        <v>1.6</v>
      </c>
      <c r="Q35" s="10">
        <v>7.1</v>
      </c>
      <c r="R35" s="10">
        <v>0</v>
      </c>
      <c r="S35" s="11">
        <f t="shared" si="17"/>
        <v>8.6999999999999993</v>
      </c>
      <c r="T35" s="4">
        <v>2.7</v>
      </c>
      <c r="U35" s="4">
        <v>6.55</v>
      </c>
      <c r="V35" s="4">
        <v>0</v>
      </c>
      <c r="W35" s="5">
        <f t="shared" si="18"/>
        <v>9.25</v>
      </c>
      <c r="X35" s="4">
        <f t="shared" si="19"/>
        <v>36.53</v>
      </c>
      <c r="Y35" s="5"/>
      <c r="Z35">
        <f>X36</f>
        <v>110.68</v>
      </c>
      <c r="AA35" t="str">
        <f>D29</f>
        <v>Tělovýchovná jednota VOKD Ostrava - Poruba, z.s.</v>
      </c>
      <c r="AB35">
        <v>7</v>
      </c>
    </row>
    <row r="36" spans="1:28" x14ac:dyDescent="0.25">
      <c r="A36" s="5"/>
      <c r="B36" s="5"/>
      <c r="C36" s="5"/>
      <c r="D36" s="5" t="s">
        <v>29</v>
      </c>
      <c r="E36" s="5"/>
      <c r="F36" s="5"/>
      <c r="G36" s="5"/>
      <c r="H36" s="5"/>
      <c r="I36" s="5"/>
      <c r="J36" s="5">
        <v>0</v>
      </c>
      <c r="K36" s="5">
        <f>LARGE(K30:K35,3)+LARGE(K30:K35,2)+LARGE(K30:K35,1)-J36</f>
        <v>30.64</v>
      </c>
      <c r="L36" s="5"/>
      <c r="M36" s="5"/>
      <c r="N36" s="5">
        <v>0</v>
      </c>
      <c r="O36" s="5">
        <v>26.14</v>
      </c>
      <c r="P36" s="5"/>
      <c r="Q36" s="5"/>
      <c r="R36" s="5">
        <v>0</v>
      </c>
      <c r="S36" s="5">
        <v>26.05</v>
      </c>
      <c r="T36" s="5"/>
      <c r="U36" s="5"/>
      <c r="V36" s="5">
        <v>0</v>
      </c>
      <c r="W36" s="5">
        <v>27.85</v>
      </c>
      <c r="X36" s="5">
        <f t="shared" si="19"/>
        <v>110.68</v>
      </c>
      <c r="Y36" s="5"/>
      <c r="Z36">
        <f>X36</f>
        <v>110.68</v>
      </c>
      <c r="AA36" t="str">
        <f>D29</f>
        <v>Tělovýchovná jednota VOKD Ostrava - Poruba, z.s.</v>
      </c>
      <c r="AB36">
        <v>8</v>
      </c>
    </row>
    <row r="38" spans="1:28" ht="15.75" x14ac:dyDescent="0.25">
      <c r="D38" s="7" t="s">
        <v>191</v>
      </c>
    </row>
    <row r="39" spans="1:28" ht="15.75" x14ac:dyDescent="0.25">
      <c r="D39" s="7" t="s">
        <v>192</v>
      </c>
    </row>
    <row r="40" spans="1:28" ht="15.75" x14ac:dyDescent="0.25">
      <c r="D40" s="7" t="s">
        <v>200</v>
      </c>
    </row>
    <row r="41" spans="1:28" ht="15.75" x14ac:dyDescent="0.25">
      <c r="D41" s="7" t="s">
        <v>193</v>
      </c>
    </row>
    <row r="42" spans="1:28" ht="15.75" x14ac:dyDescent="0.25">
      <c r="D42" s="7" t="s">
        <v>194</v>
      </c>
    </row>
    <row r="44" spans="1:28" ht="15.75" x14ac:dyDescent="0.25">
      <c r="D44" s="7" t="s">
        <v>195</v>
      </c>
    </row>
    <row r="46" spans="1:28" ht="15.75" x14ac:dyDescent="0.25">
      <c r="D46" s="7" t="s">
        <v>196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zoomScale="90" zoomScaleNormal="90" workbookViewId="0">
      <selection sqref="A1:X32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8" customWidth="1"/>
    <col min="27" max="27" width="20" customWidth="1"/>
    <col min="28" max="28" width="8" customWidth="1"/>
    <col min="29" max="29" width="30" customWidth="1"/>
  </cols>
  <sheetData>
    <row r="1" spans="1:30" ht="18.75" x14ac:dyDescent="0.3">
      <c r="D1" t="s">
        <v>0</v>
      </c>
      <c r="E1" s="1"/>
    </row>
    <row r="2" spans="1:30" ht="18.75" x14ac:dyDescent="0.3">
      <c r="D2" t="s">
        <v>1</v>
      </c>
      <c r="E2" s="1"/>
    </row>
    <row r="3" spans="1:30" ht="18.75" x14ac:dyDescent="0.3">
      <c r="D3" t="s">
        <v>140</v>
      </c>
      <c r="E3" s="1"/>
    </row>
    <row r="6" spans="1:30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11</v>
      </c>
      <c r="M6" s="2" t="s">
        <v>12</v>
      </c>
      <c r="N6" s="2" t="s">
        <v>13</v>
      </c>
      <c r="O6" s="2" t="s">
        <v>15</v>
      </c>
      <c r="P6" s="2" t="s">
        <v>11</v>
      </c>
      <c r="Q6" s="2" t="s">
        <v>12</v>
      </c>
      <c r="R6" s="2" t="s">
        <v>13</v>
      </c>
      <c r="S6" s="2" t="s">
        <v>16</v>
      </c>
      <c r="T6" s="2" t="s">
        <v>11</v>
      </c>
      <c r="U6" s="2" t="s">
        <v>12</v>
      </c>
      <c r="V6" s="2" t="s">
        <v>13</v>
      </c>
      <c r="W6" s="2" t="s">
        <v>17</v>
      </c>
      <c r="X6" s="2" t="s">
        <v>18</v>
      </c>
      <c r="Y6" s="2" t="s">
        <v>19</v>
      </c>
      <c r="Z6" s="2" t="s">
        <v>3</v>
      </c>
      <c r="AA6" s="2" t="s">
        <v>20</v>
      </c>
      <c r="AB6" s="2" t="s">
        <v>21</v>
      </c>
      <c r="AC6" s="2" t="s">
        <v>22</v>
      </c>
      <c r="AD6" s="2"/>
    </row>
    <row r="7" spans="1:30" x14ac:dyDescent="0.25">
      <c r="A7" s="16" t="s">
        <v>187</v>
      </c>
      <c r="B7" s="3">
        <v>6517</v>
      </c>
      <c r="C7" s="3">
        <v>7791</v>
      </c>
      <c r="D7" s="3" t="s">
        <v>23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>
        <f>X13</f>
        <v>118.08000000000001</v>
      </c>
      <c r="AA7" t="str">
        <f>D7</f>
        <v>Gymnastický klub Vítkovice, z.s.</v>
      </c>
      <c r="AB7">
        <v>1</v>
      </c>
    </row>
    <row r="8" spans="1:30" x14ac:dyDescent="0.25">
      <c r="A8" s="16" t="s">
        <v>187</v>
      </c>
      <c r="B8">
        <v>391823</v>
      </c>
      <c r="C8">
        <v>7791</v>
      </c>
      <c r="D8" t="s">
        <v>141</v>
      </c>
      <c r="E8">
        <v>2010</v>
      </c>
      <c r="F8" t="s">
        <v>25</v>
      </c>
      <c r="G8" t="s">
        <v>86</v>
      </c>
      <c r="H8">
        <v>2.8</v>
      </c>
      <c r="I8" s="4">
        <v>8.27</v>
      </c>
      <c r="J8" s="4">
        <v>0.3</v>
      </c>
      <c r="K8" s="5">
        <f t="shared" ref="K8:K12" si="0">H8+I8-J8</f>
        <v>10.77</v>
      </c>
      <c r="L8" s="4">
        <v>1.7</v>
      </c>
      <c r="M8" s="4">
        <v>6.84</v>
      </c>
      <c r="N8" s="4">
        <v>2</v>
      </c>
      <c r="O8" s="5">
        <f t="shared" ref="O8:O12" si="1">L8+M8-N8</f>
        <v>6.5399999999999991</v>
      </c>
      <c r="P8" s="4">
        <v>2.5</v>
      </c>
      <c r="Q8" s="4">
        <v>5.5</v>
      </c>
      <c r="R8" s="4">
        <v>0</v>
      </c>
      <c r="S8" s="5">
        <f t="shared" ref="S8:S12" si="2">P8+Q8-R8</f>
        <v>8</v>
      </c>
      <c r="T8" s="4">
        <v>3.4</v>
      </c>
      <c r="U8" s="4">
        <v>7.2</v>
      </c>
      <c r="V8" s="4">
        <v>0</v>
      </c>
      <c r="W8" s="5">
        <f t="shared" ref="W8:W12" si="3">T8+U8-V8</f>
        <v>10.6</v>
      </c>
      <c r="X8" s="4">
        <f t="shared" ref="X8:X13" si="4">K8+O8+S8+W8</f>
        <v>35.909999999999997</v>
      </c>
      <c r="Y8" s="5"/>
      <c r="Z8">
        <f>X13</f>
        <v>118.08000000000001</v>
      </c>
      <c r="AA8" t="str">
        <f>D7</f>
        <v>Gymnastický klub Vítkovice, z.s.</v>
      </c>
      <c r="AB8">
        <v>2</v>
      </c>
    </row>
    <row r="9" spans="1:30" x14ac:dyDescent="0.25">
      <c r="A9" s="16" t="s">
        <v>187</v>
      </c>
      <c r="B9">
        <v>379495</v>
      </c>
      <c r="C9">
        <v>7791</v>
      </c>
      <c r="D9" t="s">
        <v>142</v>
      </c>
      <c r="E9">
        <v>2007</v>
      </c>
      <c r="F9" t="s">
        <v>25</v>
      </c>
      <c r="G9" t="s">
        <v>116</v>
      </c>
      <c r="H9">
        <v>1.6</v>
      </c>
      <c r="I9" s="4">
        <v>9.1</v>
      </c>
      <c r="J9" s="4">
        <v>0</v>
      </c>
      <c r="K9" s="5">
        <f t="shared" si="0"/>
        <v>10.7</v>
      </c>
      <c r="L9" s="4">
        <v>0</v>
      </c>
      <c r="M9" s="4">
        <v>0</v>
      </c>
      <c r="N9" s="4">
        <v>0</v>
      </c>
      <c r="O9" s="5">
        <f t="shared" si="1"/>
        <v>0</v>
      </c>
      <c r="P9" s="4">
        <v>2.5</v>
      </c>
      <c r="Q9" s="4">
        <v>8.35</v>
      </c>
      <c r="R9" s="4">
        <v>0</v>
      </c>
      <c r="S9" s="5">
        <f t="shared" si="2"/>
        <v>10.85</v>
      </c>
      <c r="T9" s="4">
        <v>2.8</v>
      </c>
      <c r="U9" s="4">
        <v>7.45</v>
      </c>
      <c r="V9" s="4">
        <v>0</v>
      </c>
      <c r="W9" s="5">
        <f t="shared" si="3"/>
        <v>10.25</v>
      </c>
      <c r="X9" s="4">
        <f t="shared" si="4"/>
        <v>31.799999999999997</v>
      </c>
      <c r="Y9" s="5"/>
      <c r="Z9">
        <f>X13</f>
        <v>118.08000000000001</v>
      </c>
      <c r="AA9" t="str">
        <f>D7</f>
        <v>Gymnastický klub Vítkovice, z.s.</v>
      </c>
      <c r="AB9">
        <v>3</v>
      </c>
    </row>
    <row r="10" spans="1:30" x14ac:dyDescent="0.25">
      <c r="A10" s="16" t="s">
        <v>187</v>
      </c>
      <c r="B10">
        <v>835276</v>
      </c>
      <c r="C10">
        <v>7791</v>
      </c>
      <c r="D10" t="s">
        <v>143</v>
      </c>
      <c r="E10">
        <v>2011</v>
      </c>
      <c r="F10" t="s">
        <v>25</v>
      </c>
      <c r="G10" t="s">
        <v>116</v>
      </c>
      <c r="H10">
        <v>0</v>
      </c>
      <c r="I10" s="4">
        <v>0</v>
      </c>
      <c r="J10" s="4">
        <v>0</v>
      </c>
      <c r="K10" s="5">
        <f t="shared" si="0"/>
        <v>0</v>
      </c>
      <c r="L10" s="4">
        <v>1.7</v>
      </c>
      <c r="M10" s="4">
        <v>7.5</v>
      </c>
      <c r="N10" s="4">
        <v>2</v>
      </c>
      <c r="O10" s="5">
        <f t="shared" si="1"/>
        <v>7.1999999999999993</v>
      </c>
      <c r="P10" s="4">
        <v>0</v>
      </c>
      <c r="Q10" s="4">
        <v>0</v>
      </c>
      <c r="R10" s="4">
        <v>0</v>
      </c>
      <c r="S10" s="5">
        <f t="shared" si="2"/>
        <v>0</v>
      </c>
      <c r="T10" s="4">
        <v>0</v>
      </c>
      <c r="U10" s="4">
        <v>0</v>
      </c>
      <c r="V10" s="4">
        <v>0</v>
      </c>
      <c r="W10" s="5">
        <f t="shared" si="3"/>
        <v>0</v>
      </c>
      <c r="X10" s="4">
        <f t="shared" si="4"/>
        <v>7.1999999999999993</v>
      </c>
      <c r="Y10" s="5"/>
      <c r="Z10">
        <f>X13</f>
        <v>118.08000000000001</v>
      </c>
      <c r="AA10" t="str">
        <f>D7</f>
        <v>Gymnastický klub Vítkovice, z.s.</v>
      </c>
      <c r="AB10">
        <v>4</v>
      </c>
    </row>
    <row r="11" spans="1:30" x14ac:dyDescent="0.25">
      <c r="A11" s="16" t="s">
        <v>187</v>
      </c>
      <c r="B11">
        <v>935210</v>
      </c>
      <c r="C11">
        <v>7791</v>
      </c>
      <c r="D11" t="s">
        <v>144</v>
      </c>
      <c r="E11">
        <v>2011</v>
      </c>
      <c r="F11" t="s">
        <v>25</v>
      </c>
      <c r="G11" t="s">
        <v>86</v>
      </c>
      <c r="H11">
        <v>2.4</v>
      </c>
      <c r="I11" s="4">
        <v>8.57</v>
      </c>
      <c r="J11" s="4">
        <v>0</v>
      </c>
      <c r="K11" s="5">
        <f t="shared" si="0"/>
        <v>10.97</v>
      </c>
      <c r="L11" s="4">
        <v>1.8</v>
      </c>
      <c r="M11" s="4">
        <v>7.8</v>
      </c>
      <c r="N11" s="4">
        <v>0</v>
      </c>
      <c r="O11" s="5">
        <f t="shared" si="1"/>
        <v>9.6</v>
      </c>
      <c r="P11" s="4">
        <v>3</v>
      </c>
      <c r="Q11" s="4">
        <v>6.15</v>
      </c>
      <c r="R11" s="4">
        <v>0</v>
      </c>
      <c r="S11" s="5">
        <f t="shared" si="2"/>
        <v>9.15</v>
      </c>
      <c r="T11" s="4">
        <v>2.7</v>
      </c>
      <c r="U11" s="4">
        <v>6.6</v>
      </c>
      <c r="V11" s="4">
        <v>0</v>
      </c>
      <c r="W11" s="5">
        <f t="shared" si="3"/>
        <v>9.3000000000000007</v>
      </c>
      <c r="X11" s="4">
        <f t="shared" si="4"/>
        <v>39.019999999999996</v>
      </c>
      <c r="Y11" s="5"/>
      <c r="Z11">
        <f>X13</f>
        <v>118.08000000000001</v>
      </c>
      <c r="AA11" t="str">
        <f>D7</f>
        <v>Gymnastický klub Vítkovice, z.s.</v>
      </c>
      <c r="AB11">
        <v>5</v>
      </c>
    </row>
    <row r="12" spans="1:30" x14ac:dyDescent="0.25">
      <c r="A12" s="16" t="s">
        <v>187</v>
      </c>
      <c r="B12">
        <v>303069</v>
      </c>
      <c r="C12">
        <v>7791</v>
      </c>
      <c r="D12" t="s">
        <v>145</v>
      </c>
      <c r="E12">
        <v>2011</v>
      </c>
      <c r="F12" t="s">
        <v>25</v>
      </c>
      <c r="G12" t="s">
        <v>116</v>
      </c>
      <c r="H12">
        <v>2.4</v>
      </c>
      <c r="I12" s="4">
        <v>8.9</v>
      </c>
      <c r="J12" s="4">
        <v>0</v>
      </c>
      <c r="K12" s="5">
        <f t="shared" si="0"/>
        <v>11.3</v>
      </c>
      <c r="L12" s="4">
        <v>1.1000000000000001</v>
      </c>
      <c r="M12" s="4">
        <v>7.84</v>
      </c>
      <c r="N12" s="4">
        <v>2</v>
      </c>
      <c r="O12" s="5">
        <f t="shared" si="1"/>
        <v>6.9399999999999995</v>
      </c>
      <c r="P12" s="4">
        <v>3.6</v>
      </c>
      <c r="Q12" s="4">
        <v>6.85</v>
      </c>
      <c r="R12" s="4">
        <v>0</v>
      </c>
      <c r="S12" s="5">
        <f t="shared" si="2"/>
        <v>10.45</v>
      </c>
      <c r="T12" s="4">
        <v>2.7</v>
      </c>
      <c r="U12" s="4">
        <v>7.3</v>
      </c>
      <c r="V12" s="4">
        <v>0</v>
      </c>
      <c r="W12" s="5">
        <f t="shared" si="3"/>
        <v>10</v>
      </c>
      <c r="X12" s="4">
        <f t="shared" si="4"/>
        <v>38.69</v>
      </c>
      <c r="Y12" s="5"/>
      <c r="Z12">
        <f>X13</f>
        <v>118.08000000000001</v>
      </c>
      <c r="AA12" t="str">
        <f>D7</f>
        <v>Gymnastický klub Vítkovice, z.s.</v>
      </c>
      <c r="AB12">
        <v>6</v>
      </c>
    </row>
    <row r="13" spans="1:30" x14ac:dyDescent="0.25">
      <c r="A13" s="5"/>
      <c r="B13" s="5"/>
      <c r="C13" s="5"/>
      <c r="D13" s="5" t="s">
        <v>29</v>
      </c>
      <c r="E13" s="5"/>
      <c r="F13" s="5"/>
      <c r="G13" s="5"/>
      <c r="H13" s="5"/>
      <c r="I13" s="5"/>
      <c r="J13" s="5">
        <v>0</v>
      </c>
      <c r="K13" s="5">
        <f>LARGE(K8:K12,3)+LARGE(K8:K12,2)+LARGE(K8:K12,1)-J13</f>
        <v>33.040000000000006</v>
      </c>
      <c r="L13" s="5"/>
      <c r="M13" s="5"/>
      <c r="N13" s="5">
        <v>0</v>
      </c>
      <c r="O13" s="5">
        <f>LARGE(O8:O12,3)+LARGE(O8:O12,2)+LARGE(O8:O12,1)-N13</f>
        <v>23.74</v>
      </c>
      <c r="P13" s="5"/>
      <c r="Q13" s="5"/>
      <c r="R13" s="5">
        <v>0</v>
      </c>
      <c r="S13" s="5">
        <f>LARGE(S8:S12,3)+LARGE(S8:S12,2)+LARGE(S8:S12,1)-R13</f>
        <v>30.450000000000003</v>
      </c>
      <c r="T13" s="5"/>
      <c r="U13" s="5"/>
      <c r="V13" s="5">
        <v>0</v>
      </c>
      <c r="W13" s="5">
        <f>LARGE(W8:W12,3)+LARGE(W8:W12,2)+LARGE(W8:W12,1)-V13</f>
        <v>30.85</v>
      </c>
      <c r="X13" s="5">
        <f t="shared" si="4"/>
        <v>118.08000000000001</v>
      </c>
      <c r="Y13" s="5"/>
      <c r="Z13">
        <f>X13</f>
        <v>118.08000000000001</v>
      </c>
      <c r="AA13" t="str">
        <f>D7</f>
        <v>Gymnastický klub Vítkovice, z.s.</v>
      </c>
      <c r="AB13">
        <v>8</v>
      </c>
    </row>
    <row r="14" spans="1:3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30" x14ac:dyDescent="0.25">
      <c r="A15" s="8" t="s">
        <v>188</v>
      </c>
      <c r="B15" s="3">
        <v>6410</v>
      </c>
      <c r="C15" s="3">
        <v>4905</v>
      </c>
      <c r="D15" s="3" t="s">
        <v>146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>X21</f>
        <v>116.15</v>
      </c>
      <c r="AA15" t="str">
        <f>D15</f>
        <v>TJ Frenštát pod Radhoštěm, spolek</v>
      </c>
      <c r="AB15">
        <v>1</v>
      </c>
    </row>
    <row r="16" spans="1:30" x14ac:dyDescent="0.25">
      <c r="A16" s="8" t="s">
        <v>188</v>
      </c>
      <c r="B16">
        <v>737514</v>
      </c>
      <c r="C16">
        <v>4905</v>
      </c>
      <c r="D16" t="s">
        <v>147</v>
      </c>
      <c r="E16">
        <v>2012</v>
      </c>
      <c r="F16" t="s">
        <v>148</v>
      </c>
      <c r="G16" t="s">
        <v>149</v>
      </c>
      <c r="H16">
        <v>2.4</v>
      </c>
      <c r="I16" s="4">
        <v>9.4</v>
      </c>
      <c r="J16" s="4">
        <v>0</v>
      </c>
      <c r="K16" s="5">
        <f t="shared" ref="K16:K20" si="5">H16+I16-J16</f>
        <v>11.8</v>
      </c>
      <c r="L16" s="4">
        <v>1.8</v>
      </c>
      <c r="M16" s="4">
        <v>6.87</v>
      </c>
      <c r="N16" s="4">
        <v>0</v>
      </c>
      <c r="O16" s="5">
        <f t="shared" ref="O16:O20" si="6">L16+M16-N16</f>
        <v>8.67</v>
      </c>
      <c r="P16" s="10">
        <v>2</v>
      </c>
      <c r="Q16" s="10">
        <v>5.8</v>
      </c>
      <c r="R16" s="10">
        <v>0</v>
      </c>
      <c r="S16" s="11">
        <f t="shared" ref="S16:S20" si="7">P16+Q16-R16</f>
        <v>7.8</v>
      </c>
      <c r="T16" s="4">
        <v>2.4</v>
      </c>
      <c r="U16" s="4">
        <v>7.25</v>
      </c>
      <c r="V16" s="4">
        <v>0</v>
      </c>
      <c r="W16" s="5">
        <f t="shared" ref="W16:W20" si="8">T16+U16-V16</f>
        <v>9.65</v>
      </c>
      <c r="X16" s="4">
        <f t="shared" ref="X16:X21" si="9">K16+O16+S16+W16</f>
        <v>37.92</v>
      </c>
      <c r="Y16" s="5"/>
      <c r="Z16">
        <f>X21</f>
        <v>116.15</v>
      </c>
      <c r="AA16" t="str">
        <f>D15</f>
        <v>TJ Frenštát pod Radhoštěm, spolek</v>
      </c>
      <c r="AB16">
        <v>2</v>
      </c>
    </row>
    <row r="17" spans="1:28" x14ac:dyDescent="0.25">
      <c r="A17" s="8" t="s">
        <v>188</v>
      </c>
      <c r="B17">
        <v>131224</v>
      </c>
      <c r="C17">
        <v>4905</v>
      </c>
      <c r="D17" t="s">
        <v>150</v>
      </c>
      <c r="E17">
        <v>2011</v>
      </c>
      <c r="F17" t="s">
        <v>148</v>
      </c>
      <c r="G17" t="s">
        <v>151</v>
      </c>
      <c r="H17">
        <v>2.4</v>
      </c>
      <c r="I17" s="4">
        <v>8.9</v>
      </c>
      <c r="J17" s="4">
        <v>0</v>
      </c>
      <c r="K17" s="5">
        <f t="shared" si="5"/>
        <v>11.3</v>
      </c>
      <c r="L17" s="4">
        <v>1.8</v>
      </c>
      <c r="M17" s="4">
        <v>7.24</v>
      </c>
      <c r="N17" s="4">
        <v>0</v>
      </c>
      <c r="O17" s="5">
        <f t="shared" si="6"/>
        <v>9.0400000000000009</v>
      </c>
      <c r="P17" s="4">
        <v>2.6</v>
      </c>
      <c r="Q17" s="4">
        <v>5.25</v>
      </c>
      <c r="R17" s="4">
        <v>0</v>
      </c>
      <c r="S17" s="5">
        <f t="shared" si="7"/>
        <v>7.85</v>
      </c>
      <c r="T17" s="4">
        <v>2.5</v>
      </c>
      <c r="U17" s="4">
        <v>7.15</v>
      </c>
      <c r="V17" s="4">
        <v>0</v>
      </c>
      <c r="W17" s="5">
        <f t="shared" si="8"/>
        <v>9.65</v>
      </c>
      <c r="X17" s="4">
        <f t="shared" si="9"/>
        <v>37.840000000000003</v>
      </c>
      <c r="Y17" s="5"/>
      <c r="Z17">
        <f>X21</f>
        <v>116.15</v>
      </c>
      <c r="AA17" t="str">
        <f>D15</f>
        <v>TJ Frenštát pod Radhoštěm, spolek</v>
      </c>
      <c r="AB17">
        <v>3</v>
      </c>
    </row>
    <row r="18" spans="1:28" x14ac:dyDescent="0.25">
      <c r="A18" s="8" t="s">
        <v>188</v>
      </c>
      <c r="B18">
        <v>215220</v>
      </c>
      <c r="C18">
        <v>4905</v>
      </c>
      <c r="D18" t="s">
        <v>152</v>
      </c>
      <c r="E18">
        <v>2012</v>
      </c>
      <c r="F18" t="s">
        <v>148</v>
      </c>
      <c r="G18" t="s">
        <v>151</v>
      </c>
      <c r="H18" s="9">
        <v>1.6</v>
      </c>
      <c r="I18" s="10">
        <v>8.1999999999999993</v>
      </c>
      <c r="J18" s="10">
        <v>0</v>
      </c>
      <c r="K18" s="11">
        <f t="shared" si="5"/>
        <v>9.7999999999999989</v>
      </c>
      <c r="L18" s="10">
        <v>1.3</v>
      </c>
      <c r="M18" s="10">
        <v>5.64</v>
      </c>
      <c r="N18" s="10">
        <v>0</v>
      </c>
      <c r="O18" s="11">
        <f t="shared" si="6"/>
        <v>6.9399999999999995</v>
      </c>
      <c r="P18" s="4">
        <v>2.5</v>
      </c>
      <c r="Q18" s="4">
        <v>5.75</v>
      </c>
      <c r="R18" s="4">
        <v>0</v>
      </c>
      <c r="S18" s="5">
        <f t="shared" si="7"/>
        <v>8.25</v>
      </c>
      <c r="T18" s="4">
        <v>2.4</v>
      </c>
      <c r="U18" s="4">
        <v>7.2</v>
      </c>
      <c r="V18" s="4">
        <v>0</v>
      </c>
      <c r="W18" s="5">
        <f t="shared" si="8"/>
        <v>9.6</v>
      </c>
      <c r="X18" s="4">
        <f t="shared" si="9"/>
        <v>34.589999999999996</v>
      </c>
      <c r="Y18" s="5"/>
      <c r="Z18">
        <f>X21</f>
        <v>116.15</v>
      </c>
      <c r="AA18" t="str">
        <f>D15</f>
        <v>TJ Frenštát pod Radhoštěm, spolek</v>
      </c>
      <c r="AB18">
        <v>4</v>
      </c>
    </row>
    <row r="19" spans="1:28" x14ac:dyDescent="0.25">
      <c r="A19" s="8" t="s">
        <v>188</v>
      </c>
      <c r="B19">
        <v>166291</v>
      </c>
      <c r="C19">
        <v>4905</v>
      </c>
      <c r="D19" t="s">
        <v>153</v>
      </c>
      <c r="E19">
        <v>2011</v>
      </c>
      <c r="F19" t="s">
        <v>148</v>
      </c>
      <c r="G19" t="s">
        <v>151</v>
      </c>
      <c r="H19">
        <v>2.4</v>
      </c>
      <c r="I19" s="4">
        <v>8.64</v>
      </c>
      <c r="J19" s="4">
        <v>0</v>
      </c>
      <c r="K19" s="5">
        <f t="shared" si="5"/>
        <v>11.040000000000001</v>
      </c>
      <c r="L19" s="4">
        <v>1.3</v>
      </c>
      <c r="M19" s="4">
        <v>5.97</v>
      </c>
      <c r="N19" s="4">
        <v>0</v>
      </c>
      <c r="O19" s="5">
        <f t="shared" si="6"/>
        <v>7.27</v>
      </c>
      <c r="P19" s="4">
        <v>2</v>
      </c>
      <c r="Q19" s="4">
        <v>6.1</v>
      </c>
      <c r="R19" s="4">
        <v>0</v>
      </c>
      <c r="S19" s="5">
        <f t="shared" si="7"/>
        <v>8.1</v>
      </c>
      <c r="T19" s="10">
        <v>1.8</v>
      </c>
      <c r="U19" s="10">
        <v>7.3</v>
      </c>
      <c r="V19" s="10">
        <v>0</v>
      </c>
      <c r="W19" s="11">
        <f t="shared" si="8"/>
        <v>9.1</v>
      </c>
      <c r="X19" s="4">
        <f t="shared" si="9"/>
        <v>35.510000000000005</v>
      </c>
      <c r="Y19" s="5"/>
      <c r="Z19">
        <f>X21</f>
        <v>116.15</v>
      </c>
      <c r="AA19" t="str">
        <f>D15</f>
        <v>TJ Frenštát pod Radhoštěm, spolek</v>
      </c>
      <c r="AB19">
        <v>5</v>
      </c>
    </row>
    <row r="20" spans="1:28" x14ac:dyDescent="0.25">
      <c r="A20" s="8" t="s">
        <v>188</v>
      </c>
      <c r="B20">
        <v>901104</v>
      </c>
      <c r="C20">
        <v>4905</v>
      </c>
      <c r="D20" t="s">
        <v>154</v>
      </c>
      <c r="E20">
        <v>2009</v>
      </c>
      <c r="F20" t="s">
        <v>148</v>
      </c>
      <c r="G20" t="s">
        <v>151</v>
      </c>
      <c r="H20">
        <v>2.4</v>
      </c>
      <c r="I20" s="4">
        <v>8.94</v>
      </c>
      <c r="J20" s="4">
        <v>0</v>
      </c>
      <c r="K20" s="5">
        <f t="shared" si="5"/>
        <v>11.34</v>
      </c>
      <c r="L20" s="4">
        <v>1.8</v>
      </c>
      <c r="M20" s="4">
        <v>7.3</v>
      </c>
      <c r="N20" s="4">
        <v>0</v>
      </c>
      <c r="O20" s="5">
        <f t="shared" si="6"/>
        <v>9.1</v>
      </c>
      <c r="P20" s="4">
        <v>2.5</v>
      </c>
      <c r="Q20" s="4">
        <v>6.55</v>
      </c>
      <c r="R20" s="4">
        <v>0</v>
      </c>
      <c r="S20" s="5">
        <f t="shared" si="7"/>
        <v>9.0500000000000007</v>
      </c>
      <c r="T20" s="4">
        <v>3.1</v>
      </c>
      <c r="U20" s="4">
        <v>7.1</v>
      </c>
      <c r="V20" s="4">
        <v>0</v>
      </c>
      <c r="W20" s="5">
        <f t="shared" si="8"/>
        <v>10.199999999999999</v>
      </c>
      <c r="X20" s="4">
        <f t="shared" si="9"/>
        <v>39.69</v>
      </c>
      <c r="Y20" s="5"/>
      <c r="Z20">
        <f>X21</f>
        <v>116.15</v>
      </c>
      <c r="AA20" t="str">
        <f>D15</f>
        <v>TJ Frenštát pod Radhoštěm, spolek</v>
      </c>
      <c r="AB20">
        <v>6</v>
      </c>
    </row>
    <row r="21" spans="1:28" x14ac:dyDescent="0.25">
      <c r="A21" s="5"/>
      <c r="B21" s="5"/>
      <c r="C21" s="5"/>
      <c r="D21" s="5" t="s">
        <v>29</v>
      </c>
      <c r="E21" s="5"/>
      <c r="F21" s="5"/>
      <c r="G21" s="5"/>
      <c r="H21" s="5"/>
      <c r="I21" s="5"/>
      <c r="J21" s="5">
        <v>0</v>
      </c>
      <c r="K21" s="5">
        <f>LARGE(K16:K20,3)+LARGE(K16:K20,2)+LARGE(K16:K20,1)-J21</f>
        <v>34.44</v>
      </c>
      <c r="L21" s="5"/>
      <c r="M21" s="5"/>
      <c r="N21" s="5">
        <v>0</v>
      </c>
      <c r="O21" s="5">
        <f>LARGE(O16:O20,3)+LARGE(O16:O20,2)+LARGE(O16:O20,1)-N21</f>
        <v>26.810000000000002</v>
      </c>
      <c r="P21" s="5"/>
      <c r="Q21" s="5"/>
      <c r="R21" s="5">
        <v>0</v>
      </c>
      <c r="S21" s="5">
        <f>LARGE(S16:S20,3)+LARGE(S16:S20,2)+LARGE(S16:S20,1)-R21</f>
        <v>25.400000000000002</v>
      </c>
      <c r="T21" s="5"/>
      <c r="U21" s="5"/>
      <c r="V21" s="5">
        <v>0</v>
      </c>
      <c r="W21" s="5">
        <f>LARGE(W16:W20,3)+LARGE(W16:W20,2)+LARGE(W16:W20,1)-V21</f>
        <v>29.5</v>
      </c>
      <c r="X21" s="5">
        <f t="shared" si="9"/>
        <v>116.15</v>
      </c>
      <c r="Y21" s="5"/>
      <c r="Z21">
        <f>X21</f>
        <v>116.15</v>
      </c>
      <c r="AA21" t="str">
        <f>D15</f>
        <v>TJ Frenštát pod Radhoštěm, spolek</v>
      </c>
      <c r="AB21">
        <v>8</v>
      </c>
    </row>
    <row r="24" spans="1:28" ht="15.75" x14ac:dyDescent="0.25">
      <c r="D24" s="7" t="s">
        <v>191</v>
      </c>
    </row>
    <row r="25" spans="1:28" ht="15.75" x14ac:dyDescent="0.25">
      <c r="D25" s="7" t="s">
        <v>192</v>
      </c>
    </row>
    <row r="26" spans="1:28" ht="15.75" x14ac:dyDescent="0.25">
      <c r="D26" s="7" t="s">
        <v>200</v>
      </c>
    </row>
    <row r="27" spans="1:28" ht="15.75" x14ac:dyDescent="0.25">
      <c r="D27" s="7" t="s">
        <v>193</v>
      </c>
    </row>
    <row r="28" spans="1:28" ht="15.75" x14ac:dyDescent="0.25">
      <c r="D28" s="7" t="s">
        <v>194</v>
      </c>
    </row>
    <row r="30" spans="1:28" ht="15.75" x14ac:dyDescent="0.25">
      <c r="D30" s="7" t="s">
        <v>195</v>
      </c>
    </row>
    <row r="32" spans="1:28" ht="15.75" x14ac:dyDescent="0.25">
      <c r="D32" s="7" t="s">
        <v>196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zoomScale="90" zoomScaleNormal="90" workbookViewId="0">
      <selection sqref="A1:X31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4" width="8" customWidth="1"/>
    <col min="25" max="25" width="30" customWidth="1"/>
    <col min="26" max="26" width="8" customWidth="1"/>
    <col min="27" max="27" width="20" customWidth="1"/>
    <col min="28" max="28" width="8" customWidth="1"/>
    <col min="29" max="29" width="30" customWidth="1"/>
  </cols>
  <sheetData>
    <row r="1" spans="1:30" ht="18.75" x14ac:dyDescent="0.3">
      <c r="D1" t="s">
        <v>0</v>
      </c>
      <c r="E1" s="1"/>
    </row>
    <row r="2" spans="1:30" ht="18.75" x14ac:dyDescent="0.3">
      <c r="D2" t="s">
        <v>1</v>
      </c>
      <c r="E2" s="1"/>
    </row>
    <row r="3" spans="1:30" ht="18.75" x14ac:dyDescent="0.3">
      <c r="D3" t="s">
        <v>155</v>
      </c>
      <c r="E3" s="1"/>
    </row>
    <row r="6" spans="1:30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11</v>
      </c>
      <c r="M6" s="2" t="s">
        <v>12</v>
      </c>
      <c r="N6" s="2" t="s">
        <v>13</v>
      </c>
      <c r="O6" s="2" t="s">
        <v>15</v>
      </c>
      <c r="P6" s="2" t="s">
        <v>11</v>
      </c>
      <c r="Q6" s="2" t="s">
        <v>12</v>
      </c>
      <c r="R6" s="2" t="s">
        <v>13</v>
      </c>
      <c r="S6" s="2" t="s">
        <v>16</v>
      </c>
      <c r="T6" s="2" t="s">
        <v>11</v>
      </c>
      <c r="U6" s="2" t="s">
        <v>12</v>
      </c>
      <c r="V6" s="2" t="s">
        <v>13</v>
      </c>
      <c r="W6" s="2" t="s">
        <v>17</v>
      </c>
      <c r="X6" s="2" t="s">
        <v>18</v>
      </c>
      <c r="Y6" s="2" t="s">
        <v>19</v>
      </c>
      <c r="Z6" s="2" t="s">
        <v>3</v>
      </c>
      <c r="AA6" s="2" t="s">
        <v>20</v>
      </c>
      <c r="AB6" s="2" t="s">
        <v>21</v>
      </c>
      <c r="AC6" s="2" t="s">
        <v>22</v>
      </c>
      <c r="AD6" s="2"/>
    </row>
    <row r="7" spans="1:30" x14ac:dyDescent="0.25">
      <c r="A7" s="3" t="s">
        <v>187</v>
      </c>
      <c r="B7" s="3">
        <v>6469</v>
      </c>
      <c r="C7" s="3">
        <v>4142</v>
      </c>
      <c r="D7" s="3" t="s">
        <v>30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>
        <f>X12</f>
        <v>123.44000000000001</v>
      </c>
      <c r="AA7" t="str">
        <f>D7</f>
        <v>Tělocvičná jednota Sokol Moravská Ostrava 1</v>
      </c>
      <c r="AB7">
        <v>1</v>
      </c>
    </row>
    <row r="8" spans="1:30" x14ac:dyDescent="0.25">
      <c r="A8" s="3" t="s">
        <v>187</v>
      </c>
      <c r="B8">
        <v>879123</v>
      </c>
      <c r="C8">
        <v>4142</v>
      </c>
      <c r="D8" t="s">
        <v>160</v>
      </c>
      <c r="E8">
        <v>2008</v>
      </c>
      <c r="F8" t="s">
        <v>32</v>
      </c>
      <c r="G8" t="s">
        <v>161</v>
      </c>
      <c r="H8">
        <v>0</v>
      </c>
      <c r="I8" s="4">
        <v>0</v>
      </c>
      <c r="J8" s="4">
        <v>0</v>
      </c>
      <c r="K8" s="5">
        <f>H8+I8-J8</f>
        <v>0</v>
      </c>
      <c r="L8" s="4">
        <v>0.8</v>
      </c>
      <c r="M8" s="4">
        <v>6.74</v>
      </c>
      <c r="N8" s="4">
        <v>0</v>
      </c>
      <c r="O8" s="5">
        <f>L8+M8-N8</f>
        <v>7.54</v>
      </c>
      <c r="P8" s="4">
        <v>2.9</v>
      </c>
      <c r="Q8" s="4">
        <v>7.2</v>
      </c>
      <c r="R8" s="4">
        <v>0</v>
      </c>
      <c r="S8" s="5">
        <f>P8+Q8-R8</f>
        <v>10.1</v>
      </c>
      <c r="T8" s="4">
        <v>0</v>
      </c>
      <c r="U8" s="4">
        <v>0</v>
      </c>
      <c r="V8" s="4">
        <v>0</v>
      </c>
      <c r="W8" s="5">
        <f>T8+U8-V8</f>
        <v>0</v>
      </c>
      <c r="X8" s="4">
        <f>K8+O8+S8+W8</f>
        <v>17.64</v>
      </c>
      <c r="Y8" s="5"/>
      <c r="Z8">
        <f>X12</f>
        <v>123.44000000000001</v>
      </c>
      <c r="AA8" t="str">
        <f>D7</f>
        <v>Tělocvičná jednota Sokol Moravská Ostrava 1</v>
      </c>
      <c r="AB8">
        <v>2</v>
      </c>
    </row>
    <row r="9" spans="1:30" x14ac:dyDescent="0.25">
      <c r="A9" s="3" t="s">
        <v>187</v>
      </c>
      <c r="B9">
        <v>644366</v>
      </c>
      <c r="C9">
        <v>4142</v>
      </c>
      <c r="D9" t="s">
        <v>162</v>
      </c>
      <c r="E9">
        <v>2011</v>
      </c>
      <c r="F9" t="s">
        <v>32</v>
      </c>
      <c r="G9" t="s">
        <v>161</v>
      </c>
      <c r="H9">
        <v>3</v>
      </c>
      <c r="I9" s="4">
        <v>9.17</v>
      </c>
      <c r="J9" s="4">
        <v>0</v>
      </c>
      <c r="K9" s="5">
        <f>H9+I9-J9</f>
        <v>12.17</v>
      </c>
      <c r="L9" s="4">
        <v>1.3</v>
      </c>
      <c r="M9" s="4">
        <v>7.34</v>
      </c>
      <c r="N9" s="4">
        <v>0</v>
      </c>
      <c r="O9" s="5">
        <f>L9+M9-N9</f>
        <v>8.64</v>
      </c>
      <c r="P9" s="4">
        <v>3.5</v>
      </c>
      <c r="Q9" s="4">
        <v>6.25</v>
      </c>
      <c r="R9" s="4">
        <v>0</v>
      </c>
      <c r="S9" s="5">
        <f>P9+Q9-R9</f>
        <v>9.75</v>
      </c>
      <c r="T9" s="4">
        <v>3.2</v>
      </c>
      <c r="U9" s="4">
        <v>7.4</v>
      </c>
      <c r="V9" s="4">
        <v>0.1</v>
      </c>
      <c r="W9" s="5">
        <f>T9+U9-V9</f>
        <v>10.500000000000002</v>
      </c>
      <c r="X9" s="4">
        <f>K9+O9+S9+W9</f>
        <v>41.06</v>
      </c>
      <c r="Y9" s="5"/>
      <c r="Z9">
        <f>X12</f>
        <v>123.44000000000001</v>
      </c>
      <c r="AA9" t="str">
        <f>D7</f>
        <v>Tělocvičná jednota Sokol Moravská Ostrava 1</v>
      </c>
      <c r="AB9">
        <v>3</v>
      </c>
    </row>
    <row r="10" spans="1:30" x14ac:dyDescent="0.25">
      <c r="A10" s="3" t="s">
        <v>187</v>
      </c>
      <c r="B10">
        <v>887983</v>
      </c>
      <c r="C10">
        <v>4142</v>
      </c>
      <c r="D10" t="s">
        <v>163</v>
      </c>
      <c r="E10">
        <v>2011</v>
      </c>
      <c r="F10" t="s">
        <v>32</v>
      </c>
      <c r="G10" t="s">
        <v>161</v>
      </c>
      <c r="H10">
        <v>3</v>
      </c>
      <c r="I10" s="4">
        <v>8.77</v>
      </c>
      <c r="J10" s="4">
        <v>0</v>
      </c>
      <c r="K10" s="5">
        <f>H10+I10-J10</f>
        <v>11.77</v>
      </c>
      <c r="L10" s="4">
        <v>1.4</v>
      </c>
      <c r="M10" s="4">
        <v>8.3699999999999992</v>
      </c>
      <c r="N10" s="4">
        <v>0</v>
      </c>
      <c r="O10" s="5">
        <f>L10+M10-N10</f>
        <v>9.77</v>
      </c>
      <c r="P10" s="4">
        <v>3.8</v>
      </c>
      <c r="Q10" s="4">
        <v>5.95</v>
      </c>
      <c r="R10" s="4">
        <v>0</v>
      </c>
      <c r="S10" s="5">
        <f>P10+Q10-R10</f>
        <v>9.75</v>
      </c>
      <c r="T10" s="4">
        <v>3.5</v>
      </c>
      <c r="U10" s="4">
        <v>7.55</v>
      </c>
      <c r="V10" s="4">
        <v>0</v>
      </c>
      <c r="W10" s="5">
        <f>T10+U10-V10</f>
        <v>11.05</v>
      </c>
      <c r="X10" s="4">
        <f>K10+O10+S10+W10</f>
        <v>42.34</v>
      </c>
      <c r="Y10" s="5"/>
      <c r="Z10">
        <f>X12</f>
        <v>123.44000000000001</v>
      </c>
      <c r="AA10" t="str">
        <f>D7</f>
        <v>Tělocvičná jednota Sokol Moravská Ostrava 1</v>
      </c>
      <c r="AB10">
        <v>4</v>
      </c>
    </row>
    <row r="11" spans="1:30" x14ac:dyDescent="0.25">
      <c r="A11" s="3" t="s">
        <v>187</v>
      </c>
      <c r="B11">
        <v>768676</v>
      </c>
      <c r="C11">
        <v>4142</v>
      </c>
      <c r="D11" t="s">
        <v>164</v>
      </c>
      <c r="E11">
        <v>2007</v>
      </c>
      <c r="F11" t="s">
        <v>32</v>
      </c>
      <c r="G11" t="s">
        <v>161</v>
      </c>
      <c r="H11">
        <v>3.4</v>
      </c>
      <c r="I11" s="4">
        <v>8.6</v>
      </c>
      <c r="J11" s="4">
        <v>0</v>
      </c>
      <c r="K11" s="5">
        <f>H11+I11-J11</f>
        <v>12</v>
      </c>
      <c r="L11" s="4">
        <v>0</v>
      </c>
      <c r="M11" s="4">
        <v>0</v>
      </c>
      <c r="N11" s="4">
        <v>0</v>
      </c>
      <c r="O11" s="5">
        <f>L11+M11-N11</f>
        <v>0</v>
      </c>
      <c r="P11" s="4">
        <v>0</v>
      </c>
      <c r="Q11" s="4">
        <v>0</v>
      </c>
      <c r="R11" s="4">
        <v>0</v>
      </c>
      <c r="S11" s="5">
        <f>P11+Q11-R11</f>
        <v>0</v>
      </c>
      <c r="T11" s="4">
        <v>3.4</v>
      </c>
      <c r="U11" s="4">
        <v>7</v>
      </c>
      <c r="V11" s="4">
        <v>0</v>
      </c>
      <c r="W11" s="5">
        <f>T11+U11-V11</f>
        <v>10.4</v>
      </c>
      <c r="X11" s="4">
        <f>K11+O11+S11+W11</f>
        <v>22.4</v>
      </c>
      <c r="Y11" s="5"/>
      <c r="Z11">
        <f>X12</f>
        <v>123.44000000000001</v>
      </c>
      <c r="AA11" t="str">
        <f>D7</f>
        <v>Tělocvičná jednota Sokol Moravská Ostrava 1</v>
      </c>
      <c r="AB11">
        <v>5</v>
      </c>
    </row>
    <row r="12" spans="1:30" x14ac:dyDescent="0.25">
      <c r="A12" s="3" t="s">
        <v>187</v>
      </c>
      <c r="B12" s="5"/>
      <c r="C12" s="5"/>
      <c r="D12" s="5" t="s">
        <v>29</v>
      </c>
      <c r="E12" s="5"/>
      <c r="F12" s="5"/>
      <c r="G12" s="5"/>
      <c r="H12" s="5"/>
      <c r="I12" s="5"/>
      <c r="J12" s="5">
        <v>0</v>
      </c>
      <c r="K12" s="5">
        <f>LARGE(K8:K11,3)+LARGE(K8:K11,2)+LARGE(K8:K11,1)-J12</f>
        <v>35.94</v>
      </c>
      <c r="L12" s="5"/>
      <c r="M12" s="5"/>
      <c r="N12" s="5">
        <v>0</v>
      </c>
      <c r="O12" s="5">
        <f>LARGE(O8:O11,3)+LARGE(O8:O11,2)+LARGE(O8:O11,1)-N12</f>
        <v>25.95</v>
      </c>
      <c r="P12" s="5"/>
      <c r="Q12" s="5"/>
      <c r="R12" s="5">
        <v>0</v>
      </c>
      <c r="S12" s="5">
        <f>LARGE(S8:S11,3)+LARGE(S8:S11,2)+LARGE(S8:S11,1)-R12</f>
        <v>29.6</v>
      </c>
      <c r="T12" s="5"/>
      <c r="U12" s="5"/>
      <c r="V12" s="5">
        <v>0</v>
      </c>
      <c r="W12" s="5">
        <f>LARGE(W8:W11,3)+LARGE(W8:W11,2)+LARGE(W8:W11,1)-V12</f>
        <v>31.950000000000003</v>
      </c>
      <c r="X12" s="5">
        <f>K12+O12+S12+W12</f>
        <v>123.44000000000001</v>
      </c>
      <c r="Y12" s="5"/>
      <c r="Z12">
        <f>X12</f>
        <v>123.44000000000001</v>
      </c>
      <c r="AA12" t="str">
        <f>D7</f>
        <v>Tělocvičná jednota Sokol Moravská Ostrava 1</v>
      </c>
      <c r="AB12">
        <v>8</v>
      </c>
    </row>
    <row r="13" spans="1:30" x14ac:dyDescent="0.2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30" x14ac:dyDescent="0.25">
      <c r="A14" s="3" t="s">
        <v>188</v>
      </c>
      <c r="B14" s="3">
        <v>6516</v>
      </c>
      <c r="C14" s="3">
        <v>7791</v>
      </c>
      <c r="D14" s="3" t="s">
        <v>23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>X19</f>
        <v>120.03</v>
      </c>
      <c r="AA14" t="str">
        <f>D14</f>
        <v>Gymnastický klub Vítkovice, z.s.</v>
      </c>
      <c r="AB14">
        <v>1</v>
      </c>
    </row>
    <row r="15" spans="1:30" x14ac:dyDescent="0.25">
      <c r="A15" s="3" t="s">
        <v>188</v>
      </c>
      <c r="B15">
        <v>764136</v>
      </c>
      <c r="C15">
        <v>7791</v>
      </c>
      <c r="D15" t="s">
        <v>156</v>
      </c>
      <c r="E15">
        <v>2011</v>
      </c>
      <c r="F15" t="s">
        <v>25</v>
      </c>
      <c r="G15" t="s">
        <v>116</v>
      </c>
      <c r="H15">
        <v>2.4</v>
      </c>
      <c r="I15" s="4">
        <v>8.8000000000000007</v>
      </c>
      <c r="J15" s="4">
        <v>0</v>
      </c>
      <c r="K15" s="5">
        <f>H15+I15-J15</f>
        <v>11.200000000000001</v>
      </c>
      <c r="L15" s="4">
        <v>1</v>
      </c>
      <c r="M15" s="4">
        <v>7.4</v>
      </c>
      <c r="N15" s="4">
        <v>0</v>
      </c>
      <c r="O15" s="5">
        <f>L15+M15-N15</f>
        <v>8.4</v>
      </c>
      <c r="P15" s="4">
        <v>3</v>
      </c>
      <c r="Q15" s="4">
        <v>7.75</v>
      </c>
      <c r="R15" s="4">
        <v>0.1</v>
      </c>
      <c r="S15" s="5">
        <f>P15+Q15-R15</f>
        <v>10.65</v>
      </c>
      <c r="T15" s="4">
        <v>2.1</v>
      </c>
      <c r="U15" s="4">
        <v>7</v>
      </c>
      <c r="V15" s="4">
        <v>0</v>
      </c>
      <c r="W15" s="5">
        <f>T15+U15-V15</f>
        <v>9.1</v>
      </c>
      <c r="X15" s="4">
        <f>K15+O15+S15+W15</f>
        <v>39.35</v>
      </c>
      <c r="Y15" s="5"/>
      <c r="Z15">
        <f>X19</f>
        <v>120.03</v>
      </c>
      <c r="AA15" t="str">
        <f>D14</f>
        <v>Gymnastický klub Vítkovice, z.s.</v>
      </c>
      <c r="AB15">
        <v>2</v>
      </c>
    </row>
    <row r="16" spans="1:30" x14ac:dyDescent="0.25">
      <c r="A16" s="3" t="s">
        <v>188</v>
      </c>
      <c r="B16">
        <v>780128</v>
      </c>
      <c r="C16">
        <v>7791</v>
      </c>
      <c r="D16" t="s">
        <v>157</v>
      </c>
      <c r="E16">
        <v>2012</v>
      </c>
      <c r="F16" t="s">
        <v>25</v>
      </c>
      <c r="G16" t="s">
        <v>82</v>
      </c>
      <c r="H16">
        <v>2.4</v>
      </c>
      <c r="I16" s="4">
        <v>8.9700000000000006</v>
      </c>
      <c r="J16" s="4">
        <v>0</v>
      </c>
      <c r="K16" s="5">
        <f>H16+I16-J16</f>
        <v>11.370000000000001</v>
      </c>
      <c r="L16" s="4">
        <v>1</v>
      </c>
      <c r="M16" s="4">
        <v>6.37</v>
      </c>
      <c r="N16" s="4">
        <v>0</v>
      </c>
      <c r="O16" s="5">
        <f>L16+M16-N16</f>
        <v>7.37</v>
      </c>
      <c r="P16" s="4">
        <v>2.5</v>
      </c>
      <c r="Q16" s="4">
        <v>6.2</v>
      </c>
      <c r="R16" s="4">
        <v>0</v>
      </c>
      <c r="S16" s="5">
        <f>P16+Q16-R16</f>
        <v>8.6999999999999993</v>
      </c>
      <c r="T16" s="4">
        <v>2.2999999999999998</v>
      </c>
      <c r="U16" s="4">
        <v>7.45</v>
      </c>
      <c r="V16" s="4">
        <v>0</v>
      </c>
      <c r="W16" s="5">
        <f>T16+U16-V16</f>
        <v>9.75</v>
      </c>
      <c r="X16" s="4">
        <f>K16+O16+S16+W16</f>
        <v>37.19</v>
      </c>
      <c r="Y16" s="5"/>
      <c r="Z16">
        <f>X19</f>
        <v>120.03</v>
      </c>
      <c r="AA16" t="str">
        <f>D14</f>
        <v>Gymnastický klub Vítkovice, z.s.</v>
      </c>
      <c r="AB16">
        <v>3</v>
      </c>
    </row>
    <row r="17" spans="1:28" x14ac:dyDescent="0.25">
      <c r="A17" s="3" t="s">
        <v>188</v>
      </c>
      <c r="B17">
        <v>802828</v>
      </c>
      <c r="C17">
        <v>7791</v>
      </c>
      <c r="D17" t="s">
        <v>158</v>
      </c>
      <c r="E17">
        <v>2006</v>
      </c>
      <c r="F17" t="s">
        <v>25</v>
      </c>
      <c r="G17" t="s">
        <v>116</v>
      </c>
      <c r="H17">
        <v>3.4</v>
      </c>
      <c r="I17" s="4">
        <v>7.7</v>
      </c>
      <c r="J17" s="4">
        <v>0</v>
      </c>
      <c r="K17" s="5">
        <f>H17+I17-J17</f>
        <v>11.1</v>
      </c>
      <c r="L17" s="4">
        <v>1</v>
      </c>
      <c r="M17" s="4">
        <v>7.37</v>
      </c>
      <c r="N17" s="4">
        <v>0</v>
      </c>
      <c r="O17" s="5">
        <f>L17+M17-N17</f>
        <v>8.370000000000001</v>
      </c>
      <c r="P17" s="4">
        <v>3.5</v>
      </c>
      <c r="Q17" s="4">
        <v>6.55</v>
      </c>
      <c r="R17" s="4">
        <v>0</v>
      </c>
      <c r="S17" s="5">
        <f>P17+Q17-R17</f>
        <v>10.050000000000001</v>
      </c>
      <c r="T17" s="4">
        <v>2.9</v>
      </c>
      <c r="U17" s="4">
        <v>6.45</v>
      </c>
      <c r="V17" s="4">
        <v>0</v>
      </c>
      <c r="W17" s="5">
        <f>T17+U17-V17</f>
        <v>9.35</v>
      </c>
      <c r="X17" s="4">
        <f>K17+O17+S17+W17</f>
        <v>38.869999999999997</v>
      </c>
      <c r="Y17" s="5"/>
      <c r="Z17">
        <f>X19</f>
        <v>120.03</v>
      </c>
      <c r="AA17" t="str">
        <f>D14</f>
        <v>Gymnastický klub Vítkovice, z.s.</v>
      </c>
      <c r="AB17">
        <v>4</v>
      </c>
    </row>
    <row r="18" spans="1:28" x14ac:dyDescent="0.25">
      <c r="A18" s="3" t="s">
        <v>188</v>
      </c>
      <c r="B18">
        <v>653503</v>
      </c>
      <c r="C18">
        <v>7791</v>
      </c>
      <c r="D18" t="s">
        <v>159</v>
      </c>
      <c r="E18">
        <v>2010</v>
      </c>
      <c r="F18" t="s">
        <v>25</v>
      </c>
      <c r="G18" t="s">
        <v>116</v>
      </c>
      <c r="H18">
        <v>3.2</v>
      </c>
      <c r="I18" s="4">
        <v>8.67</v>
      </c>
      <c r="J18" s="4">
        <v>0.3</v>
      </c>
      <c r="K18" s="5">
        <f>H18+I18-J18</f>
        <v>11.57</v>
      </c>
      <c r="L18" s="4">
        <v>0.8</v>
      </c>
      <c r="M18" s="4">
        <v>8.17</v>
      </c>
      <c r="N18" s="4">
        <v>0</v>
      </c>
      <c r="O18" s="5">
        <f>L18+M18-N18</f>
        <v>8.9700000000000006</v>
      </c>
      <c r="P18" s="4">
        <v>3.2</v>
      </c>
      <c r="Q18" s="4">
        <v>7.65</v>
      </c>
      <c r="R18" s="4">
        <v>0</v>
      </c>
      <c r="S18" s="5">
        <f>P18+Q18-R18</f>
        <v>10.850000000000001</v>
      </c>
      <c r="T18" s="4">
        <v>2.7</v>
      </c>
      <c r="U18" s="4">
        <v>6.8</v>
      </c>
      <c r="V18" s="4">
        <v>0</v>
      </c>
      <c r="W18" s="5">
        <f>T18+U18-V18</f>
        <v>9.5</v>
      </c>
      <c r="X18" s="4">
        <f>K18+O18+S18+W18</f>
        <v>40.89</v>
      </c>
      <c r="Y18" s="5"/>
      <c r="Z18">
        <f>X19</f>
        <v>120.03</v>
      </c>
      <c r="AA18" t="str">
        <f>D14</f>
        <v>Gymnastický klub Vítkovice, z.s.</v>
      </c>
      <c r="AB18">
        <v>5</v>
      </c>
    </row>
    <row r="19" spans="1:28" x14ac:dyDescent="0.25">
      <c r="A19" s="3" t="s">
        <v>188</v>
      </c>
      <c r="B19" s="5"/>
      <c r="C19" s="5"/>
      <c r="D19" s="5" t="s">
        <v>29</v>
      </c>
      <c r="E19" s="5"/>
      <c r="F19" s="5"/>
      <c r="G19" s="5"/>
      <c r="H19" s="5"/>
      <c r="I19" s="5"/>
      <c r="J19" s="5">
        <v>0</v>
      </c>
      <c r="K19" s="5">
        <f>LARGE(K15:K18,3)+LARGE(K15:K18,2)+LARGE(K15:K18,1)-J19</f>
        <v>34.14</v>
      </c>
      <c r="L19" s="5"/>
      <c r="M19" s="5"/>
      <c r="N19" s="5">
        <v>0</v>
      </c>
      <c r="O19" s="5">
        <f>LARGE(O15:O18,3)+LARGE(O15:O18,2)+LARGE(O15:O18,1)-N19</f>
        <v>25.740000000000002</v>
      </c>
      <c r="P19" s="5"/>
      <c r="Q19" s="5"/>
      <c r="R19" s="5">
        <v>0</v>
      </c>
      <c r="S19" s="5">
        <f>LARGE(S15:S18,3)+LARGE(S15:S18,2)+LARGE(S15:S18,1)-R19</f>
        <v>31.550000000000004</v>
      </c>
      <c r="T19" s="5"/>
      <c r="U19" s="5"/>
      <c r="V19" s="5">
        <v>0</v>
      </c>
      <c r="W19" s="5">
        <f>LARGE(W15:W18,3)+LARGE(W15:W18,2)+LARGE(W15:W18,1)-V19</f>
        <v>28.6</v>
      </c>
      <c r="X19" s="5">
        <f>K19+O19+S19+W19</f>
        <v>120.03</v>
      </c>
      <c r="Y19" s="5"/>
      <c r="Z19">
        <f>X19</f>
        <v>120.03</v>
      </c>
      <c r="AA19" t="str">
        <f>D14</f>
        <v>Gymnastický klub Vítkovice, z.s.</v>
      </c>
      <c r="AB19">
        <v>8</v>
      </c>
    </row>
    <row r="20" spans="1:28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3" spans="1:28" ht="15.75" x14ac:dyDescent="0.25">
      <c r="D23" s="7" t="s">
        <v>191</v>
      </c>
    </row>
    <row r="24" spans="1:28" ht="15.75" x14ac:dyDescent="0.25">
      <c r="D24" s="7" t="s">
        <v>192</v>
      </c>
    </row>
    <row r="25" spans="1:28" ht="15.75" x14ac:dyDescent="0.25">
      <c r="D25" s="7" t="s">
        <v>200</v>
      </c>
    </row>
    <row r="26" spans="1:28" ht="15.75" x14ac:dyDescent="0.25">
      <c r="D26" s="7" t="s">
        <v>193</v>
      </c>
    </row>
    <row r="27" spans="1:28" ht="15.75" x14ac:dyDescent="0.25">
      <c r="D27" s="7" t="s">
        <v>194</v>
      </c>
    </row>
    <row r="29" spans="1:28" ht="15.75" x14ac:dyDescent="0.25">
      <c r="D29" s="7" t="s">
        <v>195</v>
      </c>
    </row>
    <row r="31" spans="1:28" ht="15.75" x14ac:dyDescent="0.25">
      <c r="D31" s="7" t="s">
        <v>196</v>
      </c>
    </row>
  </sheetData>
  <sheetProtection formatCells="0" formatColumns="0" formatRows="0" insertColumns="0" insertRows="0" insertHyperlinks="0" deleteColumns="0" deleteRows="0" sort="0" autoFilter="0" pivotTables="0"/>
  <sortState ref="A7:AC19">
    <sortCondition ref="A7:A19"/>
  </sortState>
  <pageMargins left="0.7" right="0.7" top="0.75" bottom="0.75" header="0.3" footer="0.3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6" sqref="A6:E6"/>
    </sheetView>
  </sheetViews>
  <sheetFormatPr defaultRowHeight="15" x14ac:dyDescent="0.25"/>
  <cols>
    <col min="1" max="4" width="30" customWidth="1"/>
  </cols>
  <sheetData>
    <row r="1" spans="1:5" ht="18.75" x14ac:dyDescent="0.3">
      <c r="A1" t="s">
        <v>0</v>
      </c>
      <c r="B1" s="1"/>
    </row>
    <row r="2" spans="1:5" ht="18.75" x14ac:dyDescent="0.3">
      <c r="A2" t="s">
        <v>1</v>
      </c>
      <c r="B2" s="1"/>
    </row>
    <row r="3" spans="1:5" ht="18.75" x14ac:dyDescent="0.3">
      <c r="A3" t="s">
        <v>165</v>
      </c>
      <c r="B3" s="1"/>
    </row>
    <row r="6" spans="1:5" x14ac:dyDescent="0.25">
      <c r="A6" s="2" t="s">
        <v>7</v>
      </c>
      <c r="B6" s="2" t="s">
        <v>166</v>
      </c>
      <c r="C6" s="2" t="s">
        <v>167</v>
      </c>
      <c r="D6" s="2" t="s">
        <v>168</v>
      </c>
      <c r="E6" s="2"/>
    </row>
    <row r="7" spans="1:5" x14ac:dyDescent="0.25">
      <c r="A7" t="s">
        <v>169</v>
      </c>
      <c r="B7" t="s">
        <v>170</v>
      </c>
      <c r="C7" t="s">
        <v>25</v>
      </c>
    </row>
    <row r="8" spans="1:5" x14ac:dyDescent="0.25">
      <c r="A8" t="s">
        <v>171</v>
      </c>
      <c r="B8" t="s">
        <v>170</v>
      </c>
      <c r="C8" t="s">
        <v>25</v>
      </c>
    </row>
    <row r="9" spans="1:5" x14ac:dyDescent="0.25">
      <c r="A9" t="s">
        <v>172</v>
      </c>
      <c r="B9" t="s">
        <v>173</v>
      </c>
      <c r="C9" t="s">
        <v>25</v>
      </c>
    </row>
    <row r="10" spans="1:5" x14ac:dyDescent="0.25">
      <c r="A10" t="s">
        <v>174</v>
      </c>
      <c r="B10" t="s">
        <v>175</v>
      </c>
      <c r="C10" t="s">
        <v>53</v>
      </c>
    </row>
    <row r="11" spans="1:5" x14ac:dyDescent="0.25">
      <c r="A11" t="s">
        <v>176</v>
      </c>
      <c r="B11" t="s">
        <v>177</v>
      </c>
      <c r="C11" t="s">
        <v>32</v>
      </c>
    </row>
    <row r="12" spans="1:5" x14ac:dyDescent="0.25">
      <c r="A12" t="s">
        <v>178</v>
      </c>
      <c r="B12" t="s">
        <v>179</v>
      </c>
      <c r="C12" t="s">
        <v>32</v>
      </c>
    </row>
    <row r="13" spans="1:5" x14ac:dyDescent="0.25">
      <c r="A13" t="s">
        <v>180</v>
      </c>
      <c r="B13" t="s">
        <v>181</v>
      </c>
      <c r="C13" t="s">
        <v>38</v>
      </c>
    </row>
    <row r="14" spans="1:5" x14ac:dyDescent="0.25">
      <c r="A14" t="s">
        <v>182</v>
      </c>
      <c r="B14" t="s">
        <v>181</v>
      </c>
      <c r="C14" t="s">
        <v>38</v>
      </c>
    </row>
    <row r="15" spans="1:5" x14ac:dyDescent="0.25">
      <c r="A15" t="s">
        <v>183</v>
      </c>
      <c r="C15" t="s">
        <v>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6" sqref="A6:C6"/>
    </sheetView>
  </sheetViews>
  <sheetFormatPr defaultRowHeight="15" x14ac:dyDescent="0.25"/>
  <cols>
    <col min="1" max="2" width="30" customWidth="1"/>
  </cols>
  <sheetData>
    <row r="1" spans="1:3" ht="18.75" x14ac:dyDescent="0.3">
      <c r="A1" t="s">
        <v>0</v>
      </c>
      <c r="B1" s="1"/>
    </row>
    <row r="2" spans="1:3" ht="18.75" x14ac:dyDescent="0.3">
      <c r="A2" t="s">
        <v>1</v>
      </c>
      <c r="B2" s="1"/>
    </row>
    <row r="3" spans="1:3" ht="18.75" x14ac:dyDescent="0.3">
      <c r="A3" t="s">
        <v>184</v>
      </c>
      <c r="B3" s="1"/>
    </row>
    <row r="6" spans="1:3" x14ac:dyDescent="0.25">
      <c r="A6" s="2" t="s">
        <v>167</v>
      </c>
      <c r="B6" s="2" t="s">
        <v>166</v>
      </c>
      <c r="C6" s="2"/>
    </row>
    <row r="7" spans="1:3" x14ac:dyDescent="0.25">
      <c r="A7" t="s">
        <v>25</v>
      </c>
      <c r="B7" t="s">
        <v>185</v>
      </c>
    </row>
    <row r="8" spans="1:3" x14ac:dyDescent="0.25">
      <c r="A8" t="s">
        <v>148</v>
      </c>
      <c r="B8" t="s">
        <v>186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8192_Zacinajici zakyne A</vt:lpstr>
      <vt:lpstr>8193_Zacinajici zakyne B</vt:lpstr>
      <vt:lpstr>8194_V.liga</vt:lpstr>
      <vt:lpstr>8195_IV.liga</vt:lpstr>
      <vt:lpstr>8196_III.liga</vt:lpstr>
      <vt:lpstr>8197_II.liga</vt:lpstr>
      <vt:lpstr>8198_I.liga</vt:lpstr>
      <vt:lpstr>rozhodci</vt:lpstr>
      <vt:lpstr>poznamky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GIS</dc:creator>
  <cp:keywords/>
  <dc:description/>
  <cp:lastModifiedBy>gymnastika</cp:lastModifiedBy>
  <cp:lastPrinted>2023-11-12T16:33:51Z</cp:lastPrinted>
  <dcterms:created xsi:type="dcterms:W3CDTF">2023-11-12T07:34:50Z</dcterms:created>
  <dcterms:modified xsi:type="dcterms:W3CDTF">2023-11-12T16:36:17Z</dcterms:modified>
  <cp:category/>
</cp:coreProperties>
</file>