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00" activeTab="1"/>
  </bookViews>
  <sheets>
    <sheet name="I." sheetId="1" r:id="rId1"/>
    <sheet name="II." sheetId="2" r:id="rId2"/>
    <sheet name="III. (2016)" sheetId="3" r:id="rId3"/>
    <sheet name="III. (2015)" sheetId="4" r:id="rId4"/>
    <sheet name="IV. (2014)" sheetId="5" r:id="rId5"/>
    <sheet name="IV. (2013)" sheetId="6" r:id="rId6"/>
    <sheet name="V." sheetId="7" r:id="rId7"/>
    <sheet name="VI." sheetId="8" r:id="rId8"/>
    <sheet name="VII." sheetId="9" r:id="rId9"/>
  </sheets>
  <definedNames>
    <definedName name="_xlnm.Print_Titles" localSheetId="6">'V.'!$1:$2</definedName>
    <definedName name="_xlnm.Print_Area" localSheetId="0">'I.'!$A$1:$V$31</definedName>
    <definedName name="_xlnm.Print_Area" localSheetId="1">'II.'!$A$1:$V$37</definedName>
    <definedName name="_xlnm.Print_Area" localSheetId="3">'III. (2015)'!$A$1:$V$35</definedName>
    <definedName name="_xlnm.Print_Area" localSheetId="2">'III. (2016)'!$A$1:$V$32</definedName>
    <definedName name="_xlnm.Print_Area" localSheetId="5">'IV. (2013)'!$A$1:$V$36</definedName>
    <definedName name="_xlnm.Print_Area" localSheetId="4">'IV. (2014)'!$A$1:$V$31</definedName>
    <definedName name="_xlnm.Print_Area" localSheetId="6">'V.'!$A$1:$V$28</definedName>
    <definedName name="_xlnm.Print_Area" localSheetId="7">'VI.'!$A$1:$V$26</definedName>
    <definedName name="_xlnm.Print_Area" localSheetId="8">'VII.'!$A$1:$V$27</definedName>
  </definedNames>
  <calcPr fullCalcOnLoad="1"/>
</workbook>
</file>

<file path=xl/sharedStrings.xml><?xml version="1.0" encoding="utf-8"?>
<sst xmlns="http://schemas.openxmlformats.org/spreadsheetml/2006/main" count="549" uniqueCount="191">
  <si>
    <t>Jméno a příjmení</t>
  </si>
  <si>
    <t>Rok
narození</t>
  </si>
  <si>
    <t>Oddíl</t>
  </si>
  <si>
    <t>D</t>
  </si>
  <si>
    <t>E</t>
  </si>
  <si>
    <t>n.s.</t>
  </si>
  <si>
    <t>Lavička</t>
  </si>
  <si>
    <t>Akrobacie</t>
  </si>
  <si>
    <t>Celkem</t>
  </si>
  <si>
    <t>Kladina</t>
  </si>
  <si>
    <t>Součet</t>
  </si>
  <si>
    <t>n,s.</t>
  </si>
  <si>
    <t>E1</t>
  </si>
  <si>
    <t>E2</t>
  </si>
  <si>
    <t>E3</t>
  </si>
  <si>
    <t>E4</t>
  </si>
  <si>
    <t>Trenér</t>
  </si>
  <si>
    <t>Bensaber Eliza</t>
  </si>
  <si>
    <t>Gym Dobřichovice</t>
  </si>
  <si>
    <t>Svobodová, Filková</t>
  </si>
  <si>
    <t>Jaegerová Leila</t>
  </si>
  <si>
    <t>Svobodová/Filková</t>
  </si>
  <si>
    <t>Gymnastika Říčany</t>
  </si>
  <si>
    <t>Jitka Jechová</t>
  </si>
  <si>
    <t>Kamenišťáková Dora</t>
  </si>
  <si>
    <t>Kohoutová Klára</t>
  </si>
  <si>
    <t>Lindt Isabella</t>
  </si>
  <si>
    <t>Tesařová Lota</t>
  </si>
  <si>
    <t>Škopková Petra</t>
  </si>
  <si>
    <t>Macedo Olivia</t>
  </si>
  <si>
    <t>TJ Slovan Praha</t>
  </si>
  <si>
    <t>Halounková</t>
  </si>
  <si>
    <t>Bojdová Lada</t>
  </si>
  <si>
    <t>Jechová</t>
  </si>
  <si>
    <t>Müllerová Amálie</t>
  </si>
  <si>
    <t>Synková Kateřina</t>
  </si>
  <si>
    <t>Šálová Kateřina</t>
  </si>
  <si>
    <t>SK Hradčany</t>
  </si>
  <si>
    <t>Hájková Leontýna</t>
  </si>
  <si>
    <t>Semelková</t>
  </si>
  <si>
    <t>Lhotská Lucie</t>
  </si>
  <si>
    <t>Lagronová Dora</t>
  </si>
  <si>
    <t>Kuhnová, Lagronová, Čermáková</t>
  </si>
  <si>
    <t>Svrčková Adina</t>
  </si>
  <si>
    <t>Pallová Emma</t>
  </si>
  <si>
    <t>Kročáková Alice</t>
  </si>
  <si>
    <t>Jechová Anna</t>
  </si>
  <si>
    <t>Dostálková</t>
  </si>
  <si>
    <t>Man Lia Puma</t>
  </si>
  <si>
    <t>Prellová Valerie</t>
  </si>
  <si>
    <t>Krůpová Valérie</t>
  </si>
  <si>
    <t>Vítková Evelína</t>
  </si>
  <si>
    <t>GK Domažlice</t>
  </si>
  <si>
    <t>Salátová</t>
  </si>
  <si>
    <t>Kategorie III. - roč. 2015</t>
  </si>
  <si>
    <t>Kalinová Viktorie</t>
  </si>
  <si>
    <t>Kraus Theodora</t>
  </si>
  <si>
    <t>Pochmanová Agáta</t>
  </si>
  <si>
    <t>Lukešová Berta</t>
  </si>
  <si>
    <t>Diallo Beata</t>
  </si>
  <si>
    <t>Karolína Ševčíková, Kateřina Ševčíková</t>
  </si>
  <si>
    <t>Novotná Michaela</t>
  </si>
  <si>
    <t>A.Blehová, K.Hlavatá</t>
  </si>
  <si>
    <t>Peterková Marie</t>
  </si>
  <si>
    <t>Štěpánová Lucie</t>
  </si>
  <si>
    <t>Vítková Vanesa</t>
  </si>
  <si>
    <t>Geierová Zuzana</t>
  </si>
  <si>
    <t>Kršková Eliška</t>
  </si>
  <si>
    <t>Matušíková Viktorie</t>
  </si>
  <si>
    <t>Janoušková</t>
  </si>
  <si>
    <t>Strnadová Elen</t>
  </si>
  <si>
    <t>Štěpánová Kateřina</t>
  </si>
  <si>
    <t>V.Trinerová</t>
  </si>
  <si>
    <t>Valčíková Mariana</t>
  </si>
  <si>
    <t>Korbelová Adéla</t>
  </si>
  <si>
    <t>Semelková Denisa</t>
  </si>
  <si>
    <t>A.Mejzrová, J.Schejbalová</t>
  </si>
  <si>
    <t>Chrastinová Gabriela</t>
  </si>
  <si>
    <t>Petrovicová Vanessa</t>
  </si>
  <si>
    <t>Sobolíková Klára</t>
  </si>
  <si>
    <t>Valíčková Julie</t>
  </si>
  <si>
    <t>Koldová Amálie</t>
  </si>
  <si>
    <t>A.Mejzrová, J.schejbalová</t>
  </si>
  <si>
    <t>Koldová Eliška</t>
  </si>
  <si>
    <t>Příjmení a jméno</t>
  </si>
  <si>
    <t>Kategorie I.- roč.  2018 a mladší</t>
  </si>
  <si>
    <t>Skripniková Anna</t>
  </si>
  <si>
    <t>Agh Anastazie</t>
  </si>
  <si>
    <t>T.J. Sokol Poděbrady</t>
  </si>
  <si>
    <t>Pošíková</t>
  </si>
  <si>
    <t>Jirsíková Beáta</t>
  </si>
  <si>
    <t>Pekárková Emílie</t>
  </si>
  <si>
    <t>T.J. Sokol Příbram</t>
  </si>
  <si>
    <t>Škopková Kristýna</t>
  </si>
  <si>
    <t>Štochlová Viktorie</t>
  </si>
  <si>
    <t>Nykodýmová Hana</t>
  </si>
  <si>
    <t>T.J. Sokol Všetaty</t>
  </si>
  <si>
    <t>Vondrová, Zoulová</t>
  </si>
  <si>
    <t>Kategorie II. - roč. 2017</t>
  </si>
  <si>
    <t>Kategorie III. - roč. 2016</t>
  </si>
  <si>
    <t>Šedivá Amálie</t>
  </si>
  <si>
    <t>Láhlová, Salátová</t>
  </si>
  <si>
    <t>Koubková Magdaléna</t>
  </si>
  <si>
    <t>Strnadová Daniela</t>
  </si>
  <si>
    <t>Faltusová Mia</t>
  </si>
  <si>
    <t>GYMPRA</t>
  </si>
  <si>
    <t>Coufalová</t>
  </si>
  <si>
    <t>Dörflová Dominika</t>
  </si>
  <si>
    <t>Měrková</t>
  </si>
  <si>
    <t>Šebestová Rita</t>
  </si>
  <si>
    <t>Hulínová Alžběta</t>
  </si>
  <si>
    <t>Felixová, Lipšanová</t>
  </si>
  <si>
    <t>Teplukhina Elizabeth</t>
  </si>
  <si>
    <t>Svobodová, Procházková, Radová</t>
  </si>
  <si>
    <t>Slabová Emma</t>
  </si>
  <si>
    <t>Tomášková Gabriela</t>
  </si>
  <si>
    <t>Dünebierová Anežka</t>
  </si>
  <si>
    <t>Semelková, Zoulová</t>
  </si>
  <si>
    <t>Brychová Amélie</t>
  </si>
  <si>
    <t>Crossan Izabela</t>
  </si>
  <si>
    <t>Kategorie IV. - roč. 2013</t>
  </si>
  <si>
    <t>Kategorie IV. - roč. 2014</t>
  </si>
  <si>
    <t>Praštilová Diana Dita</t>
  </si>
  <si>
    <t>Gibfriedová</t>
  </si>
  <si>
    <t>Skalová Tereza</t>
  </si>
  <si>
    <t>Brázdová Karolína</t>
  </si>
  <si>
    <t>Červená Marie</t>
  </si>
  <si>
    <t>Valentová Eliška</t>
  </si>
  <si>
    <t>Vyležichová Johana</t>
  </si>
  <si>
    <t>Merkova</t>
  </si>
  <si>
    <t>Trinerová Veronika, Hlavatá Kateřina</t>
  </si>
  <si>
    <t>Gerencséry Nela</t>
  </si>
  <si>
    <t>2</t>
  </si>
  <si>
    <t>3</t>
  </si>
  <si>
    <t>Bultasová Kateřina</t>
  </si>
  <si>
    <t>Maršíková Nina</t>
  </si>
  <si>
    <t>Moussa Annalisa</t>
  </si>
  <si>
    <t>Kubíčková Emma</t>
  </si>
  <si>
    <t>Laverick Annikka</t>
  </si>
  <si>
    <t>Prchlíková Tereza</t>
  </si>
  <si>
    <t>Hejnalová Ella</t>
  </si>
  <si>
    <t>Malátová Elen</t>
  </si>
  <si>
    <t>Štoková Denisa</t>
  </si>
  <si>
    <t>Zdobinská Thea</t>
  </si>
  <si>
    <t>Čapíková Amálie</t>
  </si>
  <si>
    <t>Adéla Mejzrová, Jana Schejbalová</t>
  </si>
  <si>
    <t>Kubátová Veronika</t>
  </si>
  <si>
    <t>Hotová Barbora</t>
  </si>
  <si>
    <t>Skripová Viktorie</t>
  </si>
  <si>
    <t>Zedníková Kristýna</t>
  </si>
  <si>
    <t>Nováková Viktorie</t>
  </si>
  <si>
    <t>Prokopová Julie</t>
  </si>
  <si>
    <t>Baranová Karolína</t>
  </si>
  <si>
    <t>Frýbová Rozalie</t>
  </si>
  <si>
    <t>Salátová Marie</t>
  </si>
  <si>
    <t>Jaegerová Nikita</t>
  </si>
  <si>
    <t>Endalová Barbora</t>
  </si>
  <si>
    <t>Cirkvová</t>
  </si>
  <si>
    <t>Chalupecká Michaela</t>
  </si>
  <si>
    <t>Pípová Eliška</t>
  </si>
  <si>
    <t>Tatarinov Valerie</t>
  </si>
  <si>
    <t>Vraspírová Emily</t>
  </si>
  <si>
    <t>Lipšanová, Felixová</t>
  </si>
  <si>
    <t>Kurfürstová Lucie</t>
  </si>
  <si>
    <t>Svrčková Matylda</t>
  </si>
  <si>
    <t>Lipšanová, Vohánková</t>
  </si>
  <si>
    <t>Jirků, Matušíková</t>
  </si>
  <si>
    <t>Šlejmarová Lucie</t>
  </si>
  <si>
    <t>Gotthardt Livia</t>
  </si>
  <si>
    <t>Vilímková Viktorie</t>
  </si>
  <si>
    <t>T.J. Sokol Praha Vršovice</t>
  </si>
  <si>
    <t>Surmová H.</t>
  </si>
  <si>
    <t>Kategorie V.- roč. 2012 – 2011</t>
  </si>
  <si>
    <t>Kategorie VI.- roč. 2010 – 2009</t>
  </si>
  <si>
    <t>Kategorie VII.- roč. 2008 a starší</t>
  </si>
  <si>
    <t>Černá Sandra</t>
  </si>
  <si>
    <t>Nozarová Viktorie</t>
  </si>
  <si>
    <t>Vršecká Tereza</t>
  </si>
  <si>
    <t>Pavelková Marianna</t>
  </si>
  <si>
    <t>Slobodová Gabriela</t>
  </si>
  <si>
    <t>Vašutová Stella</t>
  </si>
  <si>
    <t>Eddé Christine</t>
  </si>
  <si>
    <t>Svobodova/Hlaváčková/Slavíková</t>
  </si>
  <si>
    <t>Heilová Bea Octavia</t>
  </si>
  <si>
    <t>Plecháčková Žofie Anna</t>
  </si>
  <si>
    <t>Treglerová Soňa</t>
  </si>
  <si>
    <t>Wiesnerová Barbora</t>
  </si>
  <si>
    <t>Pintnerová Matylda</t>
  </si>
  <si>
    <t>Hampejsková Laura</t>
  </si>
  <si>
    <t>Semelková, Coufalová</t>
  </si>
  <si>
    <t>Mejzrová, Schejbalová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</si>
</sst>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3" fillId="0" borderId="30" xfId="0" applyNumberFormat="1" applyFont="1" applyBorder="1" applyAlignment="1">
      <alignment horizontal="center" vertical="center" wrapText="1"/>
    </xf>
    <xf numFmtId="164" fontId="0" fillId="0" borderId="31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33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4" fontId="3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Fill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16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 wrapText="1"/>
    </xf>
    <xf numFmtId="164" fontId="0" fillId="0" borderId="40" xfId="0" applyNumberForma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42" xfId="0" applyNumberForma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164" fontId="0" fillId="0" borderId="34" xfId="0" applyNumberForma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25" xfId="0" applyFont="1" applyFill="1" applyBorder="1" applyAlignment="1">
      <alignment/>
    </xf>
    <xf numFmtId="164" fontId="0" fillId="0" borderId="1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4" fillId="0" borderId="30" xfId="0" applyNumberFormat="1" applyFont="1" applyFill="1" applyBorder="1" applyAlignment="1">
      <alignment horizontal="center" vertical="center" wrapText="1"/>
    </xf>
    <xf numFmtId="164" fontId="1" fillId="0" borderId="31" xfId="0" applyNumberFormat="1" applyFont="1" applyFill="1" applyBorder="1" applyAlignment="1">
      <alignment/>
    </xf>
    <xf numFmtId="164" fontId="1" fillId="0" borderId="32" xfId="0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6" fillId="0" borderId="29" xfId="0" applyFont="1" applyBorder="1" applyAlignment="1">
      <alignment horizontal="center" shrinkToFit="1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9" fontId="0" fillId="0" borderId="3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 wrapText="1"/>
    </xf>
    <xf numFmtId="0" fontId="0" fillId="0" borderId="48" xfId="0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164" fontId="0" fillId="0" borderId="49" xfId="0" applyNumberFormat="1" applyBorder="1" applyAlignment="1">
      <alignment/>
    </xf>
    <xf numFmtId="0" fontId="0" fillId="0" borderId="45" xfId="0" applyBorder="1" applyAlignment="1">
      <alignment horizontal="center"/>
    </xf>
    <xf numFmtId="164" fontId="0" fillId="0" borderId="46" xfId="0" applyNumberFormat="1" applyFont="1" applyBorder="1" applyAlignment="1">
      <alignment horizontal="center"/>
    </xf>
    <xf numFmtId="164" fontId="0" fillId="0" borderId="47" xfId="0" applyNumberFormat="1" applyBorder="1" applyAlignment="1">
      <alignment/>
    </xf>
    <xf numFmtId="164" fontId="0" fillId="0" borderId="50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6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57150</xdr:colOff>
      <xdr:row>18</xdr:row>
      <xdr:rowOff>95250</xdr:rowOff>
    </xdr:from>
    <xdr:to>
      <xdr:col>21</xdr:col>
      <xdr:colOff>638175</xdr:colOff>
      <xdr:row>30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4152900"/>
          <a:ext cx="17049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390525</xdr:colOff>
      <xdr:row>29</xdr:row>
      <xdr:rowOff>133350</xdr:rowOff>
    </xdr:from>
    <xdr:to>
      <xdr:col>21</xdr:col>
      <xdr:colOff>333375</xdr:colOff>
      <xdr:row>36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7429500"/>
          <a:ext cx="981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561975</xdr:colOff>
      <xdr:row>19</xdr:row>
      <xdr:rowOff>133350</xdr:rowOff>
    </xdr:from>
    <xdr:to>
      <xdr:col>21</xdr:col>
      <xdr:colOff>619125</xdr:colOff>
      <xdr:row>31</xdr:row>
      <xdr:rowOff>123825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4867275"/>
          <a:ext cx="17430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200025</xdr:colOff>
      <xdr:row>23</xdr:row>
      <xdr:rowOff>123825</xdr:rowOff>
    </xdr:from>
    <xdr:to>
      <xdr:col>21</xdr:col>
      <xdr:colOff>619125</xdr:colOff>
      <xdr:row>34</xdr:row>
      <xdr:rowOff>47625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5857875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361950</xdr:colOff>
      <xdr:row>15</xdr:row>
      <xdr:rowOff>152400</xdr:rowOff>
    </xdr:from>
    <xdr:to>
      <xdr:col>21</xdr:col>
      <xdr:colOff>666750</xdr:colOff>
      <xdr:row>29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3724275"/>
          <a:ext cx="20193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38100</xdr:colOff>
      <xdr:row>22</xdr:row>
      <xdr:rowOff>57150</xdr:rowOff>
    </xdr:from>
    <xdr:to>
      <xdr:col>21</xdr:col>
      <xdr:colOff>685800</xdr:colOff>
      <xdr:row>34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5276850"/>
          <a:ext cx="17526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</xdr:colOff>
      <xdr:row>17</xdr:row>
      <xdr:rowOff>66675</xdr:rowOff>
    </xdr:from>
    <xdr:to>
      <xdr:col>21</xdr:col>
      <xdr:colOff>742950</xdr:colOff>
      <xdr:row>23</xdr:row>
      <xdr:rowOff>238125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4362450"/>
          <a:ext cx="15144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371475</xdr:colOff>
      <xdr:row>15</xdr:row>
      <xdr:rowOff>0</xdr:rowOff>
    </xdr:from>
    <xdr:to>
      <xdr:col>21</xdr:col>
      <xdr:colOff>685800</xdr:colOff>
      <xdr:row>24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3571875"/>
          <a:ext cx="14287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257175</xdr:colOff>
      <xdr:row>15</xdr:row>
      <xdr:rowOff>95250</xdr:rowOff>
    </xdr:from>
    <xdr:to>
      <xdr:col>21</xdr:col>
      <xdr:colOff>619125</xdr:colOff>
      <xdr:row>25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3152775"/>
          <a:ext cx="14668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PageLayoutView="0" workbookViewId="0" topLeftCell="A1">
      <selection activeCell="D9" sqref="D9"/>
    </sheetView>
  </sheetViews>
  <sheetFormatPr defaultColWidth="9.00390625" defaultRowHeight="12.75" customHeight="1"/>
  <cols>
    <col min="1" max="1" width="3.7109375" style="1" customWidth="1"/>
    <col min="2" max="2" width="20.140625" style="0" customWidth="1"/>
    <col min="3" max="4" width="10.00390625" style="1" customWidth="1"/>
    <col min="5" max="5" width="24.8515625" style="1" customWidth="1"/>
    <col min="6" max="6" width="6.140625" style="1" customWidth="1"/>
    <col min="7" max="10" width="7.28125" style="1" hidden="1" customWidth="1"/>
    <col min="11" max="11" width="10.7109375" style="1" customWidth="1"/>
    <col min="12" max="12" width="6.140625" style="0" customWidth="1"/>
    <col min="13" max="13" width="10.7109375" style="2" customWidth="1"/>
    <col min="14" max="14" width="6.140625" style="0" customWidth="1"/>
    <col min="15" max="18" width="7.140625" style="0" hidden="1" customWidth="1"/>
    <col min="19" max="19" width="10.7109375" style="1" customWidth="1"/>
    <col min="20" max="20" width="6.140625" style="2" customWidth="1"/>
    <col min="21" max="21" width="10.7109375" style="0" customWidth="1"/>
    <col min="22" max="22" width="10.7109375" style="2" customWidth="1"/>
  </cols>
  <sheetData>
    <row r="1" ht="19.5" customHeight="1" thickBot="1">
      <c r="B1" s="3" t="s">
        <v>85</v>
      </c>
    </row>
    <row r="2" spans="1:22" s="12" customFormat="1" ht="28.5" customHeight="1" thickBot="1">
      <c r="A2" s="51"/>
      <c r="B2" s="45" t="s">
        <v>84</v>
      </c>
      <c r="C2" s="25" t="s">
        <v>1</v>
      </c>
      <c r="D2" s="102" t="s">
        <v>2</v>
      </c>
      <c r="E2" s="27" t="s">
        <v>16</v>
      </c>
      <c r="F2" s="23" t="s">
        <v>3</v>
      </c>
      <c r="G2" s="125" t="s">
        <v>12</v>
      </c>
      <c r="H2" s="125" t="s">
        <v>13</v>
      </c>
      <c r="I2" s="125" t="s">
        <v>14</v>
      </c>
      <c r="J2" s="125" t="s">
        <v>15</v>
      </c>
      <c r="K2" s="24" t="s">
        <v>4</v>
      </c>
      <c r="L2" s="25" t="s">
        <v>5</v>
      </c>
      <c r="M2" s="94" t="s">
        <v>6</v>
      </c>
      <c r="N2" s="82" t="s">
        <v>3</v>
      </c>
      <c r="O2" s="125" t="s">
        <v>12</v>
      </c>
      <c r="P2" s="125" t="s">
        <v>13</v>
      </c>
      <c r="Q2" s="125" t="s">
        <v>14</v>
      </c>
      <c r="R2" s="125" t="s">
        <v>15</v>
      </c>
      <c r="S2" s="83" t="s">
        <v>4</v>
      </c>
      <c r="T2" s="84" t="s">
        <v>5</v>
      </c>
      <c r="U2" s="98" t="s">
        <v>7</v>
      </c>
      <c r="V2" s="90" t="s">
        <v>8</v>
      </c>
    </row>
    <row r="3" spans="1:22" ht="19.5" customHeight="1">
      <c r="A3" s="52">
        <v>1</v>
      </c>
      <c r="B3" s="148" t="s">
        <v>90</v>
      </c>
      <c r="C3" s="21">
        <v>2018</v>
      </c>
      <c r="D3" s="103" t="s">
        <v>88</v>
      </c>
      <c r="E3" s="103" t="s">
        <v>89</v>
      </c>
      <c r="F3" s="20">
        <v>2</v>
      </c>
      <c r="G3" s="126">
        <v>0.8</v>
      </c>
      <c r="H3" s="126">
        <v>0.7</v>
      </c>
      <c r="I3" s="126"/>
      <c r="J3" s="126"/>
      <c r="K3" s="79">
        <f>10-(G3+H3)/2</f>
        <v>9.25</v>
      </c>
      <c r="L3" s="21">
        <v>0</v>
      </c>
      <c r="M3" s="95">
        <f>F3+K3-L3</f>
        <v>11.25</v>
      </c>
      <c r="N3" s="85">
        <v>2</v>
      </c>
      <c r="O3" s="126">
        <v>0.9</v>
      </c>
      <c r="P3" s="126">
        <v>0.5</v>
      </c>
      <c r="Q3" s="126"/>
      <c r="R3" s="126"/>
      <c r="S3" s="118">
        <f>10-(O3+P3)/2</f>
        <v>9.3</v>
      </c>
      <c r="T3" s="86">
        <v>0</v>
      </c>
      <c r="U3" s="99">
        <f>N3+S3-T3</f>
        <v>11.3</v>
      </c>
      <c r="V3" s="91">
        <f>M3+U3</f>
        <v>22.55</v>
      </c>
    </row>
    <row r="4" spans="1:22" ht="19.5" customHeight="1">
      <c r="A4" s="53">
        <v>2</v>
      </c>
      <c r="B4" s="48" t="s">
        <v>87</v>
      </c>
      <c r="C4" s="4">
        <v>2018</v>
      </c>
      <c r="D4" s="104" t="s">
        <v>88</v>
      </c>
      <c r="E4" s="104" t="s">
        <v>89</v>
      </c>
      <c r="F4" s="18">
        <v>2</v>
      </c>
      <c r="G4" s="127">
        <v>1.1</v>
      </c>
      <c r="H4" s="127">
        <v>0.9</v>
      </c>
      <c r="I4" s="127"/>
      <c r="J4" s="127"/>
      <c r="K4" s="80">
        <f>10-(G4+H4)/2</f>
        <v>9</v>
      </c>
      <c r="L4" s="4">
        <v>0</v>
      </c>
      <c r="M4" s="96">
        <f>F4+K4-L4</f>
        <v>11</v>
      </c>
      <c r="N4" s="87">
        <v>2</v>
      </c>
      <c r="O4" s="127">
        <v>1.2</v>
      </c>
      <c r="P4" s="127">
        <v>1</v>
      </c>
      <c r="Q4" s="127"/>
      <c r="R4" s="127"/>
      <c r="S4" s="119">
        <f>10-(O4+P4)/2</f>
        <v>8.9</v>
      </c>
      <c r="T4" s="10">
        <v>0</v>
      </c>
      <c r="U4" s="100">
        <f>N4+S4-T4</f>
        <v>10.9</v>
      </c>
      <c r="V4" s="92">
        <f>M4+U4</f>
        <v>21.9</v>
      </c>
    </row>
    <row r="5" spans="1:22" ht="19.5" customHeight="1">
      <c r="A5" s="53">
        <v>3</v>
      </c>
      <c r="B5" s="78" t="s">
        <v>93</v>
      </c>
      <c r="C5" s="4">
        <v>2018</v>
      </c>
      <c r="D5" s="104" t="s">
        <v>92</v>
      </c>
      <c r="E5" s="104" t="s">
        <v>190</v>
      </c>
      <c r="F5" s="18">
        <v>2</v>
      </c>
      <c r="G5" s="127">
        <v>1</v>
      </c>
      <c r="H5" s="127">
        <v>1</v>
      </c>
      <c r="I5" s="127"/>
      <c r="J5" s="127"/>
      <c r="K5" s="80">
        <f>10-(G5+H5)/2</f>
        <v>9</v>
      </c>
      <c r="L5" s="4">
        <v>0</v>
      </c>
      <c r="M5" s="96">
        <f>F5+K5-L5</f>
        <v>11</v>
      </c>
      <c r="N5" s="87">
        <v>2</v>
      </c>
      <c r="O5" s="127">
        <v>1.2</v>
      </c>
      <c r="P5" s="127">
        <v>1.5</v>
      </c>
      <c r="Q5" s="127"/>
      <c r="R5" s="127"/>
      <c r="S5" s="119">
        <f>10-(O5+P5)/2</f>
        <v>8.65</v>
      </c>
      <c r="T5" s="10">
        <v>0</v>
      </c>
      <c r="U5" s="100">
        <f>N5+S5-T5</f>
        <v>10.65</v>
      </c>
      <c r="V5" s="92">
        <f>M5+U5</f>
        <v>21.65</v>
      </c>
    </row>
    <row r="6" spans="1:22" ht="19.5" customHeight="1">
      <c r="A6" s="53">
        <v>4</v>
      </c>
      <c r="B6" s="47" t="s">
        <v>95</v>
      </c>
      <c r="C6" s="4">
        <v>2018</v>
      </c>
      <c r="D6" s="104" t="s">
        <v>96</v>
      </c>
      <c r="E6" s="104" t="s">
        <v>97</v>
      </c>
      <c r="F6" s="18">
        <v>2</v>
      </c>
      <c r="G6" s="127">
        <v>1.7</v>
      </c>
      <c r="H6" s="127">
        <v>1.3</v>
      </c>
      <c r="I6" s="127"/>
      <c r="J6" s="127"/>
      <c r="K6" s="80">
        <f>10-(G6+H6)/2</f>
        <v>8.5</v>
      </c>
      <c r="L6" s="4">
        <v>0</v>
      </c>
      <c r="M6" s="96">
        <f>F6+K6-L6</f>
        <v>10.5</v>
      </c>
      <c r="N6" s="87">
        <v>2</v>
      </c>
      <c r="O6" s="127">
        <v>2.2</v>
      </c>
      <c r="P6" s="127">
        <v>1.9</v>
      </c>
      <c r="Q6" s="127"/>
      <c r="R6" s="127"/>
      <c r="S6" s="119">
        <f>10-(O6+P6)/2</f>
        <v>7.95</v>
      </c>
      <c r="T6" s="10">
        <v>0</v>
      </c>
      <c r="U6" s="100">
        <f>N6+S6-T6</f>
        <v>9.95</v>
      </c>
      <c r="V6" s="92">
        <f>M6+U6</f>
        <v>20.45</v>
      </c>
    </row>
    <row r="7" spans="1:22" ht="19.5" customHeight="1">
      <c r="A7" s="53">
        <v>5</v>
      </c>
      <c r="B7" s="48" t="s">
        <v>91</v>
      </c>
      <c r="C7" s="4">
        <v>2018</v>
      </c>
      <c r="D7" s="104" t="s">
        <v>92</v>
      </c>
      <c r="E7" s="104" t="s">
        <v>190</v>
      </c>
      <c r="F7" s="18">
        <v>2</v>
      </c>
      <c r="G7" s="127">
        <v>1.8</v>
      </c>
      <c r="H7" s="127">
        <v>1.5</v>
      </c>
      <c r="I7" s="127"/>
      <c r="J7" s="127"/>
      <c r="K7" s="80">
        <f>10-(G7+H7)/2</f>
        <v>8.35</v>
      </c>
      <c r="L7" s="4">
        <v>0</v>
      </c>
      <c r="M7" s="96">
        <f>F7+K7-L7</f>
        <v>10.35</v>
      </c>
      <c r="N7" s="87">
        <v>1.5</v>
      </c>
      <c r="O7" s="127">
        <v>2.2</v>
      </c>
      <c r="P7" s="127">
        <v>2.2</v>
      </c>
      <c r="Q7" s="127"/>
      <c r="R7" s="127"/>
      <c r="S7" s="119">
        <f>10-(O7+P7)/2</f>
        <v>7.8</v>
      </c>
      <c r="T7" s="10">
        <v>0</v>
      </c>
      <c r="U7" s="100">
        <f>N7+S7-T7</f>
        <v>9.3</v>
      </c>
      <c r="V7" s="92">
        <f>M7+U7</f>
        <v>19.65</v>
      </c>
    </row>
    <row r="8" spans="1:22" ht="19.5" customHeight="1">
      <c r="A8" s="53">
        <v>6</v>
      </c>
      <c r="B8" s="48" t="s">
        <v>94</v>
      </c>
      <c r="C8" s="4">
        <v>2018</v>
      </c>
      <c r="D8" s="104" t="s">
        <v>92</v>
      </c>
      <c r="E8" s="104" t="s">
        <v>190</v>
      </c>
      <c r="F8" s="18">
        <v>2</v>
      </c>
      <c r="G8" s="127">
        <v>1.6</v>
      </c>
      <c r="H8" s="127">
        <v>1.4</v>
      </c>
      <c r="I8" s="127"/>
      <c r="J8" s="127"/>
      <c r="K8" s="80">
        <f>10-(G8+H8)/2</f>
        <v>8.5</v>
      </c>
      <c r="L8" s="4">
        <v>0</v>
      </c>
      <c r="M8" s="96">
        <f>F8+K8-L8</f>
        <v>10.5</v>
      </c>
      <c r="N8" s="87">
        <v>2</v>
      </c>
      <c r="O8" s="127">
        <v>2.7</v>
      </c>
      <c r="P8" s="127">
        <v>3.2</v>
      </c>
      <c r="Q8" s="127"/>
      <c r="R8" s="127"/>
      <c r="S8" s="119">
        <f>10-(O8+P8)/2</f>
        <v>7.05</v>
      </c>
      <c r="T8" s="10">
        <v>0</v>
      </c>
      <c r="U8" s="100">
        <f>N8+S8-T8</f>
        <v>9.05</v>
      </c>
      <c r="V8" s="92">
        <f>M8+U8</f>
        <v>19.55</v>
      </c>
    </row>
    <row r="9" spans="1:22" ht="19.5" customHeight="1">
      <c r="A9" s="53">
        <v>7</v>
      </c>
      <c r="B9" s="47" t="s">
        <v>86</v>
      </c>
      <c r="C9" s="4">
        <v>2018</v>
      </c>
      <c r="D9" s="104" t="s">
        <v>18</v>
      </c>
      <c r="E9" s="104" t="s">
        <v>31</v>
      </c>
      <c r="F9" s="18">
        <v>2</v>
      </c>
      <c r="G9" s="127">
        <v>2.1</v>
      </c>
      <c r="H9" s="127">
        <v>1.9</v>
      </c>
      <c r="I9" s="127"/>
      <c r="J9" s="127"/>
      <c r="K9" s="80">
        <f>10-(G9+H9)/2</f>
        <v>8</v>
      </c>
      <c r="L9" s="4">
        <v>0</v>
      </c>
      <c r="M9" s="96">
        <f>F9+K9-L9</f>
        <v>10</v>
      </c>
      <c r="N9" s="87">
        <v>1.5</v>
      </c>
      <c r="O9" s="127">
        <v>2.5</v>
      </c>
      <c r="P9" s="127">
        <v>2.9</v>
      </c>
      <c r="Q9" s="127"/>
      <c r="R9" s="127"/>
      <c r="S9" s="119">
        <f>10-(O9+P9)/2</f>
        <v>7.3</v>
      </c>
      <c r="T9" s="10">
        <v>0</v>
      </c>
      <c r="U9" s="100">
        <f>N9+S9-T9</f>
        <v>8.8</v>
      </c>
      <c r="V9" s="92">
        <f>M9+U9</f>
        <v>18.8</v>
      </c>
    </row>
    <row r="10" spans="1:22" ht="19.5" customHeight="1">
      <c r="A10" s="53">
        <v>8</v>
      </c>
      <c r="B10" s="48"/>
      <c r="C10" s="4"/>
      <c r="D10" s="104"/>
      <c r="E10" s="104"/>
      <c r="F10" s="18"/>
      <c r="G10" s="127"/>
      <c r="H10" s="127"/>
      <c r="I10" s="127"/>
      <c r="J10" s="127"/>
      <c r="K10" s="80"/>
      <c r="L10" s="4"/>
      <c r="M10" s="96"/>
      <c r="N10" s="87"/>
      <c r="O10" s="127"/>
      <c r="P10" s="127"/>
      <c r="Q10" s="127"/>
      <c r="R10" s="127"/>
      <c r="S10" s="119"/>
      <c r="T10" s="10"/>
      <c r="U10" s="100"/>
      <c r="V10" s="92"/>
    </row>
    <row r="11" spans="1:22" ht="19.5" customHeight="1">
      <c r="A11" s="53">
        <v>9</v>
      </c>
      <c r="B11" s="48"/>
      <c r="C11" s="4"/>
      <c r="D11" s="104"/>
      <c r="E11" s="104"/>
      <c r="F11" s="18"/>
      <c r="G11" s="127"/>
      <c r="H11" s="127"/>
      <c r="I11" s="127"/>
      <c r="J11" s="127"/>
      <c r="K11" s="80"/>
      <c r="L11" s="4"/>
      <c r="M11" s="96"/>
      <c r="N11" s="87"/>
      <c r="O11" s="127"/>
      <c r="P11" s="127"/>
      <c r="Q11" s="127"/>
      <c r="R11" s="127"/>
      <c r="S11" s="119"/>
      <c r="T11" s="10"/>
      <c r="U11" s="100"/>
      <c r="V11" s="92"/>
    </row>
    <row r="12" spans="1:22" ht="19.5" customHeight="1" thickBot="1">
      <c r="A12" s="54">
        <v>10</v>
      </c>
      <c r="B12" s="50"/>
      <c r="C12" s="16"/>
      <c r="D12" s="105"/>
      <c r="E12" s="105"/>
      <c r="F12" s="19"/>
      <c r="G12" s="128"/>
      <c r="H12" s="128"/>
      <c r="I12" s="128"/>
      <c r="J12" s="128"/>
      <c r="K12" s="81"/>
      <c r="L12" s="16"/>
      <c r="M12" s="97"/>
      <c r="N12" s="88"/>
      <c r="O12" s="128"/>
      <c r="P12" s="128"/>
      <c r="Q12" s="128"/>
      <c r="R12" s="128"/>
      <c r="S12" s="120"/>
      <c r="T12" s="89"/>
      <c r="U12" s="101"/>
      <c r="V12" s="93"/>
    </row>
    <row r="23" ht="12.75" customHeight="1">
      <c r="V23"/>
    </row>
  </sheetData>
  <sheetProtection selectLockedCells="1" selectUnlockedCells="1"/>
  <printOptions/>
  <pageMargins left="0.7086614173228347" right="0.4724409448818898" top="0.7480314960629921" bottom="0.5905511811023623" header="0.31496062992125984" footer="0.5905511811023623"/>
  <pageSetup fitToHeight="1" fitToWidth="1" horizontalDpi="600" verticalDpi="600" orientation="landscape" paperSize="9" scale="93" r:id="rId2"/>
  <headerFooter alignWithMargins="0">
    <oddHeader>&amp;C&amp;"Arial,Tučné"&amp;16Vánoční dvojboj 16. 12. 2023 v Příbrami</oddHeader>
    <oddFooter>&amp;LŘeditel závodu:     Václav Nedvěd
Hlavní rozhodčí:    Hana Jíchová
Jednatelka:           Veronika Trinerová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workbookViewId="0" topLeftCell="A3">
      <selection activeCell="C28" sqref="C28"/>
    </sheetView>
  </sheetViews>
  <sheetFormatPr defaultColWidth="9.00390625" defaultRowHeight="12.75" customHeight="1"/>
  <cols>
    <col min="1" max="1" width="3.7109375" style="1" customWidth="1"/>
    <col min="2" max="2" width="23.8515625" style="0" customWidth="1"/>
    <col min="3" max="3" width="10.8515625" style="1" customWidth="1"/>
    <col min="4" max="4" width="18.7109375" style="1" customWidth="1"/>
    <col min="5" max="5" width="24.28125" style="1" customWidth="1"/>
    <col min="6" max="6" width="10.7109375" style="1" customWidth="1"/>
    <col min="7" max="10" width="7.00390625" style="1" hidden="1" customWidth="1"/>
    <col min="11" max="11" width="10.7109375" style="1" customWidth="1"/>
    <col min="12" max="12" width="5.7109375" style="0" customWidth="1"/>
    <col min="13" max="13" width="15.57421875" style="2" customWidth="1"/>
    <col min="14" max="14" width="10.7109375" style="0" customWidth="1"/>
    <col min="15" max="18" width="7.421875" style="0" hidden="1" customWidth="1"/>
    <col min="19" max="19" width="10.7109375" style="0" customWidth="1"/>
    <col min="20" max="20" width="5.7109375" style="0" customWidth="1"/>
    <col min="21" max="22" width="15.57421875" style="2" customWidth="1"/>
    <col min="23" max="23" width="5.7109375" style="0" customWidth="1"/>
  </cols>
  <sheetData>
    <row r="1" ht="19.5" customHeight="1" thickBot="1">
      <c r="B1" s="3" t="s">
        <v>98</v>
      </c>
    </row>
    <row r="2" spans="1:22" ht="28.5" customHeight="1" thickBot="1">
      <c r="A2" s="51"/>
      <c r="B2" s="45" t="s">
        <v>0</v>
      </c>
      <c r="C2" s="25" t="s">
        <v>1</v>
      </c>
      <c r="D2" s="102" t="s">
        <v>2</v>
      </c>
      <c r="E2" s="27" t="s">
        <v>16</v>
      </c>
      <c r="F2" s="23" t="s">
        <v>3</v>
      </c>
      <c r="G2" s="125" t="s">
        <v>12</v>
      </c>
      <c r="H2" s="125" t="s">
        <v>13</v>
      </c>
      <c r="I2" s="125" t="s">
        <v>14</v>
      </c>
      <c r="J2" s="125" t="s">
        <v>15</v>
      </c>
      <c r="K2" s="24" t="s">
        <v>4</v>
      </c>
      <c r="L2" s="25" t="s">
        <v>5</v>
      </c>
      <c r="M2" s="26" t="s">
        <v>6</v>
      </c>
      <c r="N2" s="28" t="s">
        <v>3</v>
      </c>
      <c r="O2" s="125" t="s">
        <v>12</v>
      </c>
      <c r="P2" s="125" t="s">
        <v>13</v>
      </c>
      <c r="Q2" s="125" t="s">
        <v>14</v>
      </c>
      <c r="R2" s="125" t="s">
        <v>15</v>
      </c>
      <c r="S2" s="25" t="s">
        <v>4</v>
      </c>
      <c r="T2" s="25" t="s">
        <v>5</v>
      </c>
      <c r="U2" s="44" t="s">
        <v>7</v>
      </c>
      <c r="V2" s="35" t="s">
        <v>8</v>
      </c>
    </row>
    <row r="3" spans="1:22" ht="19.5" customHeight="1">
      <c r="A3" s="52">
        <v>1</v>
      </c>
      <c r="B3" s="46" t="s">
        <v>28</v>
      </c>
      <c r="C3" s="40">
        <v>2017</v>
      </c>
      <c r="D3" s="106" t="s">
        <v>92</v>
      </c>
      <c r="E3" s="109" t="s">
        <v>130</v>
      </c>
      <c r="F3" s="20">
        <v>2.5</v>
      </c>
      <c r="G3" s="126">
        <v>0.6</v>
      </c>
      <c r="H3" s="126">
        <v>0.5</v>
      </c>
      <c r="I3" s="126">
        <v>0.8</v>
      </c>
      <c r="J3" s="126"/>
      <c r="K3" s="121">
        <f>IF(J3=0,10-(G3+H3+I3)/3,10-(G3+H3+I3+J3-MIN(G3,H3,I3,J3)-MAX(G3,H3,I3,J3))/2)</f>
        <v>9.366666666666667</v>
      </c>
      <c r="L3" s="21">
        <v>0</v>
      </c>
      <c r="M3" s="22">
        <f>F3+K3-L3</f>
        <v>11.866666666666667</v>
      </c>
      <c r="N3" s="41">
        <v>2.3</v>
      </c>
      <c r="O3" s="129">
        <v>0.8</v>
      </c>
      <c r="P3" s="129">
        <v>0.8</v>
      </c>
      <c r="Q3" s="129">
        <v>1.1</v>
      </c>
      <c r="R3" s="129">
        <v>0.8</v>
      </c>
      <c r="S3" s="79">
        <f>IF(R3=0,10-(O3+P3+Q3)/3,10-(O3+P3+Q3+R3-MIN(O3,P3,Q3,R3)-MAX(O3,P3,Q3,R3))/2)</f>
        <v>9.2</v>
      </c>
      <c r="T3" s="21">
        <v>0</v>
      </c>
      <c r="U3" s="32">
        <f>N3+S3-T3</f>
        <v>11.5</v>
      </c>
      <c r="V3" s="36">
        <f>M3+U3</f>
        <v>23.366666666666667</v>
      </c>
    </row>
    <row r="4" spans="1:22" ht="19.5" customHeight="1">
      <c r="A4" s="53">
        <v>2</v>
      </c>
      <c r="B4" s="47" t="s">
        <v>24</v>
      </c>
      <c r="C4" s="5">
        <v>2017</v>
      </c>
      <c r="D4" s="107" t="s">
        <v>22</v>
      </c>
      <c r="E4" s="110" t="s">
        <v>23</v>
      </c>
      <c r="F4" s="18">
        <v>2.6</v>
      </c>
      <c r="G4" s="127">
        <v>0.9</v>
      </c>
      <c r="H4" s="127">
        <v>0.5</v>
      </c>
      <c r="I4" s="127">
        <v>0.6</v>
      </c>
      <c r="J4" s="127"/>
      <c r="K4" s="116">
        <f>IF(J4=0,10-(G4+H4+I4)/3,10-(G4+H4+I4+J4-MIN(G4,H4,I4,J4)-MAX(G4,H4,I4,J4))/2)</f>
        <v>9.333333333333334</v>
      </c>
      <c r="L4" s="4">
        <v>0</v>
      </c>
      <c r="M4" s="14">
        <f>F4+K4-L4</f>
        <v>11.933333333333334</v>
      </c>
      <c r="N4" s="42">
        <v>2.3</v>
      </c>
      <c r="O4" s="130">
        <v>0.7</v>
      </c>
      <c r="P4" s="130">
        <v>0.7</v>
      </c>
      <c r="Q4" s="130">
        <v>1</v>
      </c>
      <c r="R4" s="130">
        <v>0.6</v>
      </c>
      <c r="S4" s="80">
        <f>IF(R4=0,10-(O4+P4+Q4)/3,10-(O4+P4+Q4+R4-MIN(O4,P4,Q4,R4)-MAX(O4,P4,Q4,R4))/2)</f>
        <v>9.3</v>
      </c>
      <c r="T4" s="4">
        <v>0.5</v>
      </c>
      <c r="U4" s="33">
        <f>N4+S4-T4</f>
        <v>11.100000000000001</v>
      </c>
      <c r="V4" s="37">
        <f>M4+U4</f>
        <v>23.033333333333335</v>
      </c>
    </row>
    <row r="5" spans="1:22" ht="19.5" customHeight="1">
      <c r="A5" s="53">
        <v>3</v>
      </c>
      <c r="B5" s="47" t="s">
        <v>147</v>
      </c>
      <c r="C5" s="5">
        <v>2017</v>
      </c>
      <c r="D5" s="107" t="s">
        <v>92</v>
      </c>
      <c r="E5" s="110" t="s">
        <v>130</v>
      </c>
      <c r="F5" s="18">
        <v>2.5</v>
      </c>
      <c r="G5" s="127">
        <v>0.8</v>
      </c>
      <c r="H5" s="127">
        <v>0.8</v>
      </c>
      <c r="I5" s="127">
        <v>0.9</v>
      </c>
      <c r="J5" s="127"/>
      <c r="K5" s="116">
        <f>IF(J5=0,10-(G5+H5+I5)/3,10-(G5+H5+I5+J5-MIN(G5,H5,I5,J5)-MAX(G5,H5,I5,J5))/2)</f>
        <v>9.166666666666666</v>
      </c>
      <c r="L5" s="4">
        <v>0</v>
      </c>
      <c r="M5" s="14">
        <f>F5+K5-L5</f>
        <v>11.666666666666666</v>
      </c>
      <c r="N5" s="42">
        <v>2.3</v>
      </c>
      <c r="O5" s="130">
        <v>0.9</v>
      </c>
      <c r="P5" s="130">
        <v>0.7</v>
      </c>
      <c r="Q5" s="130">
        <v>1.2</v>
      </c>
      <c r="R5" s="130">
        <v>1</v>
      </c>
      <c r="S5" s="80">
        <f>IF(R5=0,10-(O5+P5+Q5)/3,10-(O5+P5+Q5+R5-MIN(O5,P5,Q5,R5)-MAX(O5,P5,Q5,R5))/2)</f>
        <v>9.05</v>
      </c>
      <c r="T5" s="4">
        <v>0</v>
      </c>
      <c r="U5" s="33">
        <f>N5+S5-T5</f>
        <v>11.350000000000001</v>
      </c>
      <c r="V5" s="37">
        <f>M5+U5</f>
        <v>23.016666666666666</v>
      </c>
    </row>
    <row r="6" spans="1:22" ht="19.5" customHeight="1">
      <c r="A6" s="53">
        <v>4</v>
      </c>
      <c r="B6" s="47" t="s">
        <v>27</v>
      </c>
      <c r="C6" s="5">
        <v>2017</v>
      </c>
      <c r="D6" s="107" t="s">
        <v>22</v>
      </c>
      <c r="E6" s="110" t="s">
        <v>23</v>
      </c>
      <c r="F6" s="18">
        <v>2.6</v>
      </c>
      <c r="G6" s="127">
        <v>0.9</v>
      </c>
      <c r="H6" s="127">
        <v>1.2</v>
      </c>
      <c r="I6" s="127">
        <v>0.8</v>
      </c>
      <c r="J6" s="127"/>
      <c r="K6" s="116">
        <f>IF(J6=0,10-(G6+H6+I6)/3,10-(G6+H6+I6+J6-MIN(G6,H6,I6,J6)-MAX(G6,H6,I6,J6))/2)</f>
        <v>9.033333333333333</v>
      </c>
      <c r="L6" s="4">
        <v>0</v>
      </c>
      <c r="M6" s="14">
        <f>F6+K6-L6</f>
        <v>11.633333333333333</v>
      </c>
      <c r="N6" s="42">
        <v>2.3</v>
      </c>
      <c r="O6" s="130">
        <v>1.2</v>
      </c>
      <c r="P6" s="130">
        <v>0.9</v>
      </c>
      <c r="Q6" s="130">
        <v>1.1</v>
      </c>
      <c r="R6" s="130">
        <v>1</v>
      </c>
      <c r="S6" s="80">
        <f>IF(R6=0,10-(O6+P6+Q6)/3,10-(O6+P6+Q6+R6-MIN(O6,P6,Q6,R6)-MAX(O6,P6,Q6,R6))/2)</f>
        <v>8.95</v>
      </c>
      <c r="T6" s="4">
        <v>0</v>
      </c>
      <c r="U6" s="33">
        <f>N6+S6-T6</f>
        <v>11.25</v>
      </c>
      <c r="V6" s="37">
        <f>M6+U6</f>
        <v>22.883333333333333</v>
      </c>
    </row>
    <row r="7" spans="1:22" ht="19.5" customHeight="1">
      <c r="A7" s="53">
        <v>5</v>
      </c>
      <c r="B7" s="47" t="s">
        <v>137</v>
      </c>
      <c r="C7" s="5">
        <v>2017</v>
      </c>
      <c r="D7" s="107" t="s">
        <v>22</v>
      </c>
      <c r="E7" s="110" t="s">
        <v>23</v>
      </c>
      <c r="F7" s="18">
        <v>2.6</v>
      </c>
      <c r="G7" s="127">
        <v>0.8</v>
      </c>
      <c r="H7" s="127">
        <v>0.8</v>
      </c>
      <c r="I7" s="127">
        <v>1</v>
      </c>
      <c r="J7" s="127"/>
      <c r="K7" s="116">
        <f>IF(J7=0,10-(G7+H7+I7)/3,10-(G7+H7+I7+J7-MIN(G7,H7,I7,J7)-MAX(G7,H7,I7,J7))/2)</f>
        <v>9.133333333333333</v>
      </c>
      <c r="L7" s="4">
        <v>0</v>
      </c>
      <c r="M7" s="14">
        <f>F7+K7-L7</f>
        <v>11.733333333333333</v>
      </c>
      <c r="N7" s="42">
        <v>2.3</v>
      </c>
      <c r="O7" s="130">
        <v>1</v>
      </c>
      <c r="P7" s="130">
        <v>1.2</v>
      </c>
      <c r="Q7" s="130">
        <v>1.5</v>
      </c>
      <c r="R7" s="130">
        <v>1.2</v>
      </c>
      <c r="S7" s="80">
        <f>IF(R7=0,10-(O7+P7+Q7)/3,10-(O7+P7+Q7+R7-MIN(O7,P7,Q7,R7)-MAX(O7,P7,Q7,R7))/2)</f>
        <v>8.8</v>
      </c>
      <c r="T7" s="4">
        <v>0</v>
      </c>
      <c r="U7" s="33">
        <f>N7+S7-T7</f>
        <v>11.100000000000001</v>
      </c>
      <c r="V7" s="37">
        <f>M7+U7</f>
        <v>22.833333333333336</v>
      </c>
    </row>
    <row r="8" spans="1:22" ht="19.5" customHeight="1">
      <c r="A8" s="53">
        <v>6</v>
      </c>
      <c r="B8" s="47" t="s">
        <v>142</v>
      </c>
      <c r="C8" s="5">
        <v>2017</v>
      </c>
      <c r="D8" s="107" t="s">
        <v>88</v>
      </c>
      <c r="E8" s="110" t="s">
        <v>89</v>
      </c>
      <c r="F8" s="18">
        <v>2</v>
      </c>
      <c r="G8" s="127">
        <v>1</v>
      </c>
      <c r="H8" s="127">
        <v>0.8</v>
      </c>
      <c r="I8" s="127">
        <v>1</v>
      </c>
      <c r="J8" s="127"/>
      <c r="K8" s="116">
        <f>IF(J8=0,10-(G8+H8+I8)/3,10-(G8+H8+I8+J8-MIN(G8,H8,I8,J8)-MAX(G8,H8,I8,J8))/2)</f>
        <v>9.066666666666666</v>
      </c>
      <c r="L8" s="4">
        <v>0</v>
      </c>
      <c r="M8" s="14">
        <f>F8+K8-L8</f>
        <v>11.066666666666666</v>
      </c>
      <c r="N8" s="42">
        <v>2.4</v>
      </c>
      <c r="O8" s="130">
        <v>0.8</v>
      </c>
      <c r="P8" s="130">
        <v>0.8</v>
      </c>
      <c r="Q8" s="130">
        <v>1.2</v>
      </c>
      <c r="R8" s="130">
        <v>1.1</v>
      </c>
      <c r="S8" s="80">
        <f>IF(R8=0,10-(O8+P8+Q8)/3,10-(O8+P8+Q8+R8-MIN(O8,P8,Q8,R8)-MAX(O8,P8,Q8,R8))/2)</f>
        <v>9.05</v>
      </c>
      <c r="T8" s="4">
        <v>0</v>
      </c>
      <c r="U8" s="33">
        <f>N8+S8-T8</f>
        <v>11.450000000000001</v>
      </c>
      <c r="V8" s="37">
        <f>M8+U8</f>
        <v>22.516666666666666</v>
      </c>
    </row>
    <row r="9" spans="1:22" ht="19.5" customHeight="1">
      <c r="A9" s="53">
        <v>7</v>
      </c>
      <c r="B9" s="47" t="s">
        <v>143</v>
      </c>
      <c r="C9" s="5">
        <v>2017</v>
      </c>
      <c r="D9" s="107" t="s">
        <v>88</v>
      </c>
      <c r="E9" s="110" t="s">
        <v>89</v>
      </c>
      <c r="F9" s="18">
        <v>2.6</v>
      </c>
      <c r="G9" s="127">
        <v>1.1</v>
      </c>
      <c r="H9" s="127">
        <v>1.1</v>
      </c>
      <c r="I9" s="127">
        <v>0.9</v>
      </c>
      <c r="J9" s="127"/>
      <c r="K9" s="116">
        <f>IF(J9=0,10-(G9+H9+I9)/3,10-(G9+H9+I9+J9-MIN(G9,H9,I9,J9)-MAX(G9,H9,I9,J9))/2)</f>
        <v>8.966666666666667</v>
      </c>
      <c r="L9" s="4">
        <v>0</v>
      </c>
      <c r="M9" s="14">
        <f>F9+K9-L9</f>
        <v>11.566666666666666</v>
      </c>
      <c r="N9" s="42">
        <v>2.3</v>
      </c>
      <c r="O9" s="130">
        <v>0.9</v>
      </c>
      <c r="P9" s="130">
        <v>1.4</v>
      </c>
      <c r="Q9" s="130">
        <v>1.3</v>
      </c>
      <c r="R9" s="130">
        <v>0.9</v>
      </c>
      <c r="S9" s="80">
        <f>IF(R9=0,10-(O9+P9+Q9)/3,10-(O9+P9+Q9+R9-MIN(O9,P9,Q9,R9)-MAX(O9,P9,Q9,R9))/2)</f>
        <v>8.9</v>
      </c>
      <c r="T9" s="4">
        <v>0.5</v>
      </c>
      <c r="U9" s="33">
        <f>N9+S9-T9</f>
        <v>10.7</v>
      </c>
      <c r="V9" s="37">
        <f>M9+U9</f>
        <v>22.266666666666666</v>
      </c>
    </row>
    <row r="10" spans="1:22" ht="19.5" customHeight="1">
      <c r="A10" s="53">
        <v>8</v>
      </c>
      <c r="B10" s="49" t="s">
        <v>20</v>
      </c>
      <c r="C10" s="5">
        <v>2017</v>
      </c>
      <c r="D10" s="107" t="s">
        <v>18</v>
      </c>
      <c r="E10" s="110" t="s">
        <v>21</v>
      </c>
      <c r="F10" s="18">
        <v>2.8</v>
      </c>
      <c r="G10" s="127">
        <v>1.5</v>
      </c>
      <c r="H10" s="127">
        <v>0.9</v>
      </c>
      <c r="I10" s="127">
        <v>1.3</v>
      </c>
      <c r="J10" s="127"/>
      <c r="K10" s="116">
        <f>IF(J10=0,10-(G10+H10+I10)/3,10-(G10+H10+I10+J10-MIN(G10,H10,I10,J10)-MAX(G10,H10,I10,J10))/2)</f>
        <v>8.766666666666666</v>
      </c>
      <c r="L10" s="4">
        <v>0</v>
      </c>
      <c r="M10" s="14">
        <f>F10+K10-L10</f>
        <v>11.566666666666666</v>
      </c>
      <c r="N10" s="42">
        <v>2.4</v>
      </c>
      <c r="O10" s="130">
        <v>2.1</v>
      </c>
      <c r="P10" s="130">
        <v>2.1</v>
      </c>
      <c r="Q10" s="130">
        <v>1.4</v>
      </c>
      <c r="R10" s="130">
        <v>1.4</v>
      </c>
      <c r="S10" s="80">
        <f>IF(R10=0,10-(O10+P10+Q10)/3,10-(O10+P10+Q10+R10-MIN(O10,P10,Q10,R10)-MAX(O10,P10,Q10,R10))/2)</f>
        <v>8.25</v>
      </c>
      <c r="T10" s="4">
        <v>0</v>
      </c>
      <c r="U10" s="33">
        <f>N10+S10-T10</f>
        <v>10.65</v>
      </c>
      <c r="V10" s="37">
        <f>M10+U10</f>
        <v>22.21666666666667</v>
      </c>
    </row>
    <row r="11" spans="1:22" ht="19.5" customHeight="1">
      <c r="A11" s="53">
        <v>9</v>
      </c>
      <c r="B11" s="47" t="s">
        <v>26</v>
      </c>
      <c r="C11" s="5">
        <v>2017</v>
      </c>
      <c r="D11" s="107" t="s">
        <v>22</v>
      </c>
      <c r="E11" s="110" t="s">
        <v>23</v>
      </c>
      <c r="F11" s="18">
        <v>2.6</v>
      </c>
      <c r="G11" s="127">
        <v>1.1</v>
      </c>
      <c r="H11" s="127">
        <v>1.1</v>
      </c>
      <c r="I11" s="127">
        <v>1.3</v>
      </c>
      <c r="J11" s="127"/>
      <c r="K11" s="116">
        <f>IF(J11=0,10-(G11+H11+I11)/3,10-(G11+H11+I11+J11-MIN(G11,H11,I11,J11)-MAX(G11,H11,I11,J11))/2)</f>
        <v>8.833333333333334</v>
      </c>
      <c r="L11" s="4">
        <v>0</v>
      </c>
      <c r="M11" s="14">
        <f>F11+K11-L11</f>
        <v>11.433333333333334</v>
      </c>
      <c r="N11" s="42">
        <v>1.8</v>
      </c>
      <c r="O11" s="130">
        <v>1</v>
      </c>
      <c r="P11" s="130">
        <v>1.5</v>
      </c>
      <c r="Q11" s="130">
        <v>1.2</v>
      </c>
      <c r="R11" s="130">
        <v>0.9</v>
      </c>
      <c r="S11" s="80">
        <f>IF(R11=0,10-(O11+P11+Q11)/3,10-(O11+P11+Q11+R11-MIN(O11,P11,Q11,R11)-MAX(O11,P11,Q11,R11))/2)</f>
        <v>8.9</v>
      </c>
      <c r="T11" s="4">
        <v>0</v>
      </c>
      <c r="U11" s="33">
        <f>N11+S11-T11</f>
        <v>10.700000000000001</v>
      </c>
      <c r="V11" s="37">
        <f>M11+U11</f>
        <v>22.133333333333333</v>
      </c>
    </row>
    <row r="12" spans="1:22" ht="19.5" customHeight="1">
      <c r="A12" s="53">
        <v>10</v>
      </c>
      <c r="B12" s="47" t="s">
        <v>17</v>
      </c>
      <c r="C12" s="4">
        <v>2017</v>
      </c>
      <c r="D12" s="107" t="s">
        <v>18</v>
      </c>
      <c r="E12" s="110" t="s">
        <v>19</v>
      </c>
      <c r="F12" s="18">
        <v>2.6</v>
      </c>
      <c r="G12" s="127">
        <v>2.2</v>
      </c>
      <c r="H12" s="127">
        <v>1.8</v>
      </c>
      <c r="I12" s="127">
        <v>1.5</v>
      </c>
      <c r="J12" s="127"/>
      <c r="K12" s="116">
        <f>IF(J12=0,10-(G12+H12+I12)/3,10-(G12+H12+I12+J12-MIN(G12,H12,I12,J12)-MAX(G12,H12,I12,J12))/2)</f>
        <v>8.166666666666666</v>
      </c>
      <c r="L12" s="4">
        <v>0</v>
      </c>
      <c r="M12" s="14">
        <f>F12+K12-L12</f>
        <v>10.766666666666666</v>
      </c>
      <c r="N12" s="42">
        <v>2.4</v>
      </c>
      <c r="O12" s="130">
        <v>1.5</v>
      </c>
      <c r="P12" s="130">
        <v>1.6</v>
      </c>
      <c r="Q12" s="130">
        <v>1.3</v>
      </c>
      <c r="R12" s="130">
        <v>1.1</v>
      </c>
      <c r="S12" s="80">
        <f>IF(R12=0,10-(O12+P12+Q12)/3,10-(O12+P12+Q12+R12-MIN(O12,P12,Q12,R12)-MAX(O12,P12,Q12,R12))/2)</f>
        <v>8.6</v>
      </c>
      <c r="T12" s="4">
        <v>0</v>
      </c>
      <c r="U12" s="33">
        <f>N12+S12-T12</f>
        <v>11</v>
      </c>
      <c r="V12" s="37">
        <f>M12+U12</f>
        <v>21.766666666666666</v>
      </c>
    </row>
    <row r="13" spans="1:22" ht="19.5" customHeight="1">
      <c r="A13" s="53">
        <v>11</v>
      </c>
      <c r="B13" s="47" t="s">
        <v>139</v>
      </c>
      <c r="C13" s="5">
        <v>2017</v>
      </c>
      <c r="D13" s="107" t="s">
        <v>105</v>
      </c>
      <c r="E13" s="110" t="s">
        <v>108</v>
      </c>
      <c r="F13" s="18">
        <v>2.7</v>
      </c>
      <c r="G13" s="127">
        <v>1.5</v>
      </c>
      <c r="H13" s="127">
        <v>1.9</v>
      </c>
      <c r="I13" s="127">
        <v>1.7</v>
      </c>
      <c r="J13" s="127"/>
      <c r="K13" s="116">
        <f>IF(J13=0,10-(G13+H13+I13)/3,10-(G13+H13+I13+J13-MIN(G13,H13,I13,J13)-MAX(G13,H13,I13,J13))/2)</f>
        <v>8.3</v>
      </c>
      <c r="L13" s="4">
        <v>0</v>
      </c>
      <c r="M13" s="14">
        <f>F13+K13-L13</f>
        <v>11</v>
      </c>
      <c r="N13" s="42">
        <v>2.3</v>
      </c>
      <c r="O13" s="130">
        <v>1.4</v>
      </c>
      <c r="P13" s="130">
        <v>1.3</v>
      </c>
      <c r="Q13" s="130">
        <v>1.9</v>
      </c>
      <c r="R13" s="130">
        <v>1.8</v>
      </c>
      <c r="S13" s="80">
        <f>IF(R13=0,10-(O13+P13+Q13)/3,10-(O13+P13+Q13+R13-MIN(O13,P13,Q13,R13)-MAX(O13,P13,Q13,R13))/2)</f>
        <v>8.4</v>
      </c>
      <c r="T13" s="4">
        <v>0.5</v>
      </c>
      <c r="U13" s="33">
        <f>N13+S13-T13</f>
        <v>10.2</v>
      </c>
      <c r="V13" s="37">
        <f>M13+U13</f>
        <v>21.2</v>
      </c>
    </row>
    <row r="14" spans="1:22" ht="19.5" customHeight="1">
      <c r="A14" s="53">
        <v>12</v>
      </c>
      <c r="B14" s="47" t="s">
        <v>25</v>
      </c>
      <c r="C14" s="5">
        <v>2017</v>
      </c>
      <c r="D14" s="107" t="s">
        <v>22</v>
      </c>
      <c r="E14" s="110" t="s">
        <v>23</v>
      </c>
      <c r="F14" s="18">
        <v>2.6</v>
      </c>
      <c r="G14" s="127">
        <v>1.2</v>
      </c>
      <c r="H14" s="127">
        <v>1.3</v>
      </c>
      <c r="I14" s="127">
        <v>1.5</v>
      </c>
      <c r="J14" s="127"/>
      <c r="K14" s="116">
        <f>IF(J14=0,10-(G14+H14+I14)/3,10-(G14+H14+I14+J14-MIN(G14,H14,I14,J14)-MAX(G14,H14,I14,J14))/2)</f>
        <v>8.666666666666666</v>
      </c>
      <c r="L14" s="4">
        <v>0</v>
      </c>
      <c r="M14" s="14">
        <f>F14+K14-L14</f>
        <v>11.266666666666666</v>
      </c>
      <c r="N14" s="42">
        <v>2.3</v>
      </c>
      <c r="O14" s="130">
        <v>2.7</v>
      </c>
      <c r="P14" s="130">
        <v>2.5</v>
      </c>
      <c r="Q14" s="130">
        <v>2.6</v>
      </c>
      <c r="R14" s="130">
        <v>2.4</v>
      </c>
      <c r="S14" s="80">
        <f>IF(R14=0,10-(O14+P14+Q14)/3,10-(O14+P14+Q14+R14-MIN(O14,P14,Q14,R14)-MAX(O14,P14,Q14,R14))/2)</f>
        <v>7.449999999999999</v>
      </c>
      <c r="T14" s="4">
        <v>0</v>
      </c>
      <c r="U14" s="33">
        <f>N14+S14-T14</f>
        <v>9.75</v>
      </c>
      <c r="V14" s="37">
        <f>M14+U14</f>
        <v>21.016666666666666</v>
      </c>
    </row>
    <row r="15" spans="1:22" ht="19.5" customHeight="1">
      <c r="A15" s="53">
        <v>13</v>
      </c>
      <c r="B15" s="47" t="s">
        <v>144</v>
      </c>
      <c r="C15" s="5">
        <v>2017</v>
      </c>
      <c r="D15" s="107" t="s">
        <v>92</v>
      </c>
      <c r="E15" s="110" t="s">
        <v>145</v>
      </c>
      <c r="F15" s="18">
        <v>2</v>
      </c>
      <c r="G15" s="127">
        <v>1.3</v>
      </c>
      <c r="H15" s="127">
        <v>1.4</v>
      </c>
      <c r="I15" s="127">
        <v>1.3</v>
      </c>
      <c r="J15" s="127"/>
      <c r="K15" s="116">
        <f>IF(J15=0,10-(G15+H15+I15)/3,10-(G15+H15+I15+J15-MIN(G15,H15,I15,J15)-MAX(G15,H15,I15,J15))/2)</f>
        <v>8.666666666666666</v>
      </c>
      <c r="L15" s="4">
        <v>0</v>
      </c>
      <c r="M15" s="14">
        <f>F15+K15-L15</f>
        <v>10.666666666666666</v>
      </c>
      <c r="N15" s="42">
        <v>1.8</v>
      </c>
      <c r="O15" s="130">
        <v>1.5</v>
      </c>
      <c r="P15" s="130">
        <v>1.5</v>
      </c>
      <c r="Q15" s="130">
        <v>1.5</v>
      </c>
      <c r="R15" s="130">
        <v>1.2</v>
      </c>
      <c r="S15" s="80">
        <f>IF(R15=0,10-(O15+P15+Q15)/3,10-(O15+P15+Q15+R15-MIN(O15,P15,Q15,R15)-MAX(O15,P15,Q15,R15))/2)</f>
        <v>8.5</v>
      </c>
      <c r="T15" s="4">
        <v>0</v>
      </c>
      <c r="U15" s="33">
        <f>N15+S15-T15</f>
        <v>10.3</v>
      </c>
      <c r="V15" s="37">
        <f>M15+U15</f>
        <v>20.96666666666667</v>
      </c>
    </row>
    <row r="16" spans="1:22" ht="19.5" customHeight="1">
      <c r="A16" s="53">
        <v>14</v>
      </c>
      <c r="B16" s="47" t="s">
        <v>135</v>
      </c>
      <c r="C16" s="5">
        <v>2017</v>
      </c>
      <c r="D16" s="107" t="s">
        <v>52</v>
      </c>
      <c r="E16" s="110"/>
      <c r="F16" s="18">
        <v>2</v>
      </c>
      <c r="G16" s="127">
        <v>2.2</v>
      </c>
      <c r="H16" s="127">
        <v>1.8</v>
      </c>
      <c r="I16" s="127">
        <v>1.6</v>
      </c>
      <c r="J16" s="127"/>
      <c r="K16" s="116">
        <f>IF(J16=0,10-(G16+H16+I16)/3,10-(G16+H16+I16+J16-MIN(G16,H16,I16,J16)-MAX(G16,H16,I16,J16))/2)</f>
        <v>8.133333333333333</v>
      </c>
      <c r="L16" s="4">
        <v>0</v>
      </c>
      <c r="M16" s="14">
        <f>F16+K16-L16</f>
        <v>10.133333333333333</v>
      </c>
      <c r="N16" s="42">
        <v>1.8</v>
      </c>
      <c r="O16" s="130">
        <v>1.6</v>
      </c>
      <c r="P16" s="130">
        <v>2</v>
      </c>
      <c r="Q16" s="130">
        <v>1.3</v>
      </c>
      <c r="R16" s="130">
        <v>1.2</v>
      </c>
      <c r="S16" s="80">
        <f>IF(R16=0,10-(O16+P16+Q16)/3,10-(O16+P16+Q16+R16-MIN(O16,P16,Q16,R16)-MAX(O16,P16,Q16,R16))/2)</f>
        <v>8.55</v>
      </c>
      <c r="T16" s="4">
        <v>0</v>
      </c>
      <c r="U16" s="33">
        <f>N16+S16-T16</f>
        <v>10.350000000000001</v>
      </c>
      <c r="V16" s="37">
        <f>M16+U16</f>
        <v>20.483333333333334</v>
      </c>
    </row>
    <row r="17" spans="1:22" ht="19.5" customHeight="1">
      <c r="A17" s="53">
        <v>15</v>
      </c>
      <c r="B17" s="47" t="s">
        <v>141</v>
      </c>
      <c r="C17" s="5">
        <v>2017</v>
      </c>
      <c r="D17" s="107" t="s">
        <v>37</v>
      </c>
      <c r="E17" s="110" t="s">
        <v>111</v>
      </c>
      <c r="F17" s="18">
        <v>2.5</v>
      </c>
      <c r="G17" s="127">
        <v>2.3</v>
      </c>
      <c r="H17" s="127">
        <v>2.5</v>
      </c>
      <c r="I17" s="127">
        <v>2.6</v>
      </c>
      <c r="J17" s="127"/>
      <c r="K17" s="116">
        <f>IF(J17=0,10-(G17+H17+I17)/3,10-(G17+H17+I17+J17-MIN(G17,H17,I17,J17)-MAX(G17,H17,I17,J17))/2)</f>
        <v>7.533333333333333</v>
      </c>
      <c r="L17" s="4">
        <v>0</v>
      </c>
      <c r="M17" s="14">
        <f>F17+K17-L17</f>
        <v>10.033333333333333</v>
      </c>
      <c r="N17" s="42">
        <v>2.4</v>
      </c>
      <c r="O17" s="130">
        <v>2.1</v>
      </c>
      <c r="P17" s="130">
        <v>2</v>
      </c>
      <c r="Q17" s="130">
        <v>2.1</v>
      </c>
      <c r="R17" s="130">
        <v>1.9</v>
      </c>
      <c r="S17" s="80">
        <f>IF(R17=0,10-(O17+P17+Q17)/3,10-(O17+P17+Q17+R17-MIN(O17,P17,Q17,R17)-MAX(O17,P17,Q17,R17))/2)</f>
        <v>7.95</v>
      </c>
      <c r="T17" s="4">
        <v>0</v>
      </c>
      <c r="U17" s="33">
        <f>N17+S17-T17</f>
        <v>10.35</v>
      </c>
      <c r="V17" s="37">
        <f>M17+U17</f>
        <v>20.383333333333333</v>
      </c>
    </row>
    <row r="18" spans="1:22" ht="19.5" customHeight="1">
      <c r="A18" s="53">
        <v>16</v>
      </c>
      <c r="B18" s="48" t="s">
        <v>136</v>
      </c>
      <c r="C18" s="4">
        <v>2017</v>
      </c>
      <c r="D18" s="107" t="s">
        <v>18</v>
      </c>
      <c r="E18" s="110" t="s">
        <v>31</v>
      </c>
      <c r="F18" s="18">
        <v>2.7</v>
      </c>
      <c r="G18" s="127">
        <v>3</v>
      </c>
      <c r="H18" s="127">
        <v>3.3</v>
      </c>
      <c r="I18" s="127">
        <v>3.3</v>
      </c>
      <c r="J18" s="127"/>
      <c r="K18" s="116">
        <f>IF(J18=0,10-(G18+H18+I18)/3,10-(G18+H18+I18+J18-MIN(G18,H18,I18,J18)-MAX(G18,H18,I18,J18))/2)</f>
        <v>6.800000000000001</v>
      </c>
      <c r="L18" s="4">
        <v>0</v>
      </c>
      <c r="M18" s="14">
        <f>F18+K18-L18</f>
        <v>9.5</v>
      </c>
      <c r="N18" s="42">
        <v>2.3</v>
      </c>
      <c r="O18" s="130">
        <v>1.7</v>
      </c>
      <c r="P18" s="130">
        <v>2.1</v>
      </c>
      <c r="Q18" s="130">
        <v>1.6</v>
      </c>
      <c r="R18" s="130">
        <v>1.7</v>
      </c>
      <c r="S18" s="80">
        <f>IF(R18=0,10-(O18+P18+Q18)/3,10-(O18+P18+Q18+R18-MIN(O18,P18,Q18,R18)-MAX(O18,P18,Q18,R18))/2)</f>
        <v>8.3</v>
      </c>
      <c r="T18" s="4">
        <v>0</v>
      </c>
      <c r="U18" s="33">
        <f>N18+S18-T18</f>
        <v>10.600000000000001</v>
      </c>
      <c r="V18" s="37">
        <f>M18+U18</f>
        <v>20.1</v>
      </c>
    </row>
    <row r="19" spans="1:22" ht="19.5" customHeight="1">
      <c r="A19" s="53">
        <v>17</v>
      </c>
      <c r="B19" s="47" t="s">
        <v>151</v>
      </c>
      <c r="C19" s="5">
        <v>2017</v>
      </c>
      <c r="D19" s="107" t="s">
        <v>96</v>
      </c>
      <c r="E19" s="110" t="s">
        <v>97</v>
      </c>
      <c r="F19" s="18">
        <v>2.5</v>
      </c>
      <c r="G19" s="127">
        <v>2.2</v>
      </c>
      <c r="H19" s="127">
        <v>2</v>
      </c>
      <c r="I19" s="127">
        <v>2</v>
      </c>
      <c r="J19" s="127"/>
      <c r="K19" s="116">
        <f>IF(J19=0,10-(G19+H19+I19)/3,10-(G19+H19+I19+J19-MIN(G19,H19,I19,J19)-MAX(G19,H19,I19,J19))/2)</f>
        <v>7.933333333333334</v>
      </c>
      <c r="L19" s="4">
        <v>0</v>
      </c>
      <c r="M19" s="14">
        <f>F19+K19-L19</f>
        <v>10.433333333333334</v>
      </c>
      <c r="N19" s="42">
        <v>2.3</v>
      </c>
      <c r="O19" s="130">
        <v>2.6</v>
      </c>
      <c r="P19" s="130">
        <v>2.6</v>
      </c>
      <c r="Q19" s="130">
        <v>3</v>
      </c>
      <c r="R19" s="130">
        <v>2.7</v>
      </c>
      <c r="S19" s="80">
        <f>IF(R19=0,10-(O19+P19+Q19)/3,10-(O19+P19+Q19+R19-MIN(O19,P19,Q19,R19)-MAX(O19,P19,Q19,R19))/2)</f>
        <v>7.3500000000000005</v>
      </c>
      <c r="T19" s="4">
        <v>0</v>
      </c>
      <c r="U19" s="33">
        <f>N19+S19-T19</f>
        <v>9.65</v>
      </c>
      <c r="V19" s="37">
        <f>M19+U19</f>
        <v>20.083333333333336</v>
      </c>
    </row>
    <row r="20" spans="1:22" ht="19.5" customHeight="1">
      <c r="A20" s="53">
        <v>18</v>
      </c>
      <c r="B20" s="47" t="s">
        <v>152</v>
      </c>
      <c r="C20" s="5">
        <v>2017</v>
      </c>
      <c r="D20" s="107" t="s">
        <v>96</v>
      </c>
      <c r="E20" s="110" t="s">
        <v>97</v>
      </c>
      <c r="F20" s="18">
        <v>1.9</v>
      </c>
      <c r="G20" s="127">
        <v>2</v>
      </c>
      <c r="H20" s="127">
        <v>2.5</v>
      </c>
      <c r="I20" s="127">
        <v>2.2</v>
      </c>
      <c r="J20" s="127"/>
      <c r="K20" s="116">
        <f>IF(J20=0,10-(G20+H20+I20)/3,10-(G20+H20+I20+J20-MIN(G20,H20,I20,J20)-MAX(G20,H20,I20,J20))/2)</f>
        <v>7.766666666666667</v>
      </c>
      <c r="L20" s="4">
        <v>0</v>
      </c>
      <c r="M20" s="14">
        <f>F20+K20-L20</f>
        <v>9.666666666666666</v>
      </c>
      <c r="N20" s="42">
        <v>2.3</v>
      </c>
      <c r="O20" s="130">
        <v>2</v>
      </c>
      <c r="P20" s="130">
        <v>1.8</v>
      </c>
      <c r="Q20" s="130">
        <v>2.1</v>
      </c>
      <c r="R20" s="130">
        <v>1.8</v>
      </c>
      <c r="S20" s="80">
        <f>IF(R20=0,10-(O20+P20+Q20)/3,10-(O20+P20+Q20+R20-MIN(O20,P20,Q20,R20)-MAX(O20,P20,Q20,R20))/2)</f>
        <v>8.1</v>
      </c>
      <c r="T20" s="4">
        <v>0</v>
      </c>
      <c r="U20" s="33">
        <f>N20+S20-T20</f>
        <v>10.399999999999999</v>
      </c>
      <c r="V20" s="37">
        <f>M20+U20</f>
        <v>20.066666666666663</v>
      </c>
    </row>
    <row r="21" spans="1:22" ht="19.5" customHeight="1">
      <c r="A21" s="53">
        <v>19</v>
      </c>
      <c r="B21" s="47" t="s">
        <v>29</v>
      </c>
      <c r="C21" s="5">
        <v>2017</v>
      </c>
      <c r="D21" s="107" t="s">
        <v>30</v>
      </c>
      <c r="E21" s="110" t="s">
        <v>42</v>
      </c>
      <c r="F21" s="18">
        <v>2.5</v>
      </c>
      <c r="G21" s="127">
        <v>1.9</v>
      </c>
      <c r="H21" s="127">
        <v>2</v>
      </c>
      <c r="I21" s="127">
        <v>1.5</v>
      </c>
      <c r="J21" s="127"/>
      <c r="K21" s="116">
        <f>IF(J21=0,10-(G21+H21+I21)/3,10-(G21+H21+I21+J21-MIN(G21,H21,I21,J21)-MAX(G21,H21,I21,J21))/2)</f>
        <v>8.2</v>
      </c>
      <c r="L21" s="4">
        <v>0</v>
      </c>
      <c r="M21" s="14">
        <f>F21+K21-L21</f>
        <v>10.7</v>
      </c>
      <c r="N21" s="42">
        <v>1.8</v>
      </c>
      <c r="O21" s="130">
        <v>1.8</v>
      </c>
      <c r="P21" s="130">
        <v>1.9</v>
      </c>
      <c r="Q21" s="130">
        <v>2.1</v>
      </c>
      <c r="R21" s="130">
        <v>2</v>
      </c>
      <c r="S21" s="80">
        <f>IF(R21=0,10-(O21+P21+Q21)/3,10-(O21+P21+Q21+R21-MIN(O21,P21,Q21,R21)-MAX(O21,P21,Q21,R21))/2)</f>
        <v>8.049999999999999</v>
      </c>
      <c r="T21" s="4">
        <v>0.5</v>
      </c>
      <c r="U21" s="33">
        <f>N21+S21-T21</f>
        <v>9.35</v>
      </c>
      <c r="V21" s="37">
        <f>M21+U21</f>
        <v>20.049999999999997</v>
      </c>
    </row>
    <row r="22" spans="1:22" ht="19.5" customHeight="1">
      <c r="A22" s="53">
        <v>20</v>
      </c>
      <c r="B22" s="47" t="s">
        <v>146</v>
      </c>
      <c r="C22" s="5">
        <v>2017</v>
      </c>
      <c r="D22" s="107" t="s">
        <v>92</v>
      </c>
      <c r="E22" s="110" t="s">
        <v>145</v>
      </c>
      <c r="F22" s="18">
        <v>2.5</v>
      </c>
      <c r="G22" s="127">
        <v>2.7</v>
      </c>
      <c r="H22" s="127">
        <v>2.7</v>
      </c>
      <c r="I22" s="127">
        <v>2.7</v>
      </c>
      <c r="J22" s="127"/>
      <c r="K22" s="116">
        <f>IF(J22=0,10-(G22+H22+I22)/3,10-(G22+H22+I22+J22-MIN(G22,H22,I22,J22)-MAX(G22,H22,I22,J22))/2)</f>
        <v>7.299999999999999</v>
      </c>
      <c r="L22" s="4">
        <v>0</v>
      </c>
      <c r="M22" s="14">
        <f>F22+K22-L22</f>
        <v>9.799999999999999</v>
      </c>
      <c r="N22" s="42">
        <v>1.8</v>
      </c>
      <c r="O22" s="130">
        <v>1.2</v>
      </c>
      <c r="P22" s="130">
        <v>1.4</v>
      </c>
      <c r="Q22" s="130">
        <v>0.9</v>
      </c>
      <c r="R22" s="130">
        <v>1.1</v>
      </c>
      <c r="S22" s="80">
        <f>IF(R22=0,10-(O22+P22+Q22)/3,10-(O22+P22+Q22+R22-MIN(O22,P22,Q22,R22)-MAX(O22,P22,Q22,R22))/2)</f>
        <v>8.85</v>
      </c>
      <c r="T22" s="4">
        <v>0.5</v>
      </c>
      <c r="U22" s="33">
        <f>N22+S22-T22</f>
        <v>10.15</v>
      </c>
      <c r="V22" s="37">
        <f>M22+U22</f>
        <v>19.95</v>
      </c>
    </row>
    <row r="23" spans="1:22" ht="19.5" customHeight="1">
      <c r="A23" s="53">
        <v>21</v>
      </c>
      <c r="B23" s="47" t="s">
        <v>153</v>
      </c>
      <c r="C23" s="5">
        <v>2017</v>
      </c>
      <c r="D23" s="107" t="s">
        <v>30</v>
      </c>
      <c r="E23" s="110" t="s">
        <v>42</v>
      </c>
      <c r="F23" s="18">
        <v>1.9</v>
      </c>
      <c r="G23" s="127">
        <v>2.9</v>
      </c>
      <c r="H23" s="127">
        <v>2.6</v>
      </c>
      <c r="I23" s="127">
        <v>2.3</v>
      </c>
      <c r="J23" s="127"/>
      <c r="K23" s="116">
        <f>IF(J23=0,10-(G23+H23+I23)/3,10-(G23+H23+I23+J23-MIN(G23,H23,I23,J23)-MAX(G23,H23,I23,J23))/2)</f>
        <v>7.4</v>
      </c>
      <c r="L23" s="4">
        <v>0</v>
      </c>
      <c r="M23" s="14">
        <f>F23+K23-L23</f>
        <v>9.3</v>
      </c>
      <c r="N23" s="42">
        <v>2.3</v>
      </c>
      <c r="O23" s="130">
        <v>1.1</v>
      </c>
      <c r="P23" s="130">
        <v>1</v>
      </c>
      <c r="Q23" s="130">
        <v>1.5</v>
      </c>
      <c r="R23" s="130">
        <v>1.5</v>
      </c>
      <c r="S23" s="80">
        <f>IF(R23=0,10-(O23+P23+Q23)/3,10-(O23+P23+Q23+R23-MIN(O23,P23,Q23,R23)-MAX(O23,P23,Q23,R23))/2)</f>
        <v>8.7</v>
      </c>
      <c r="T23" s="4">
        <v>0.5</v>
      </c>
      <c r="U23" s="33">
        <f>N23+S23-T23</f>
        <v>10.5</v>
      </c>
      <c r="V23" s="37">
        <f>M23+U23</f>
        <v>19.8</v>
      </c>
    </row>
    <row r="24" spans="1:22" ht="19.5" customHeight="1">
      <c r="A24" s="53">
        <v>22</v>
      </c>
      <c r="B24" s="47" t="s">
        <v>140</v>
      </c>
      <c r="C24" s="5">
        <v>2017</v>
      </c>
      <c r="D24" s="107" t="s">
        <v>105</v>
      </c>
      <c r="E24" s="110" t="s">
        <v>129</v>
      </c>
      <c r="F24" s="18">
        <v>2.7</v>
      </c>
      <c r="G24" s="127">
        <v>2</v>
      </c>
      <c r="H24" s="127">
        <v>2.4</v>
      </c>
      <c r="I24" s="127">
        <v>2.5</v>
      </c>
      <c r="J24" s="127"/>
      <c r="K24" s="116">
        <f>IF(J24=0,10-(G24+H24+I24)/3,10-(G24+H24+I24+J24-MIN(G24,H24,I24,J24)-MAX(G24,H24,I24,J24))/2)</f>
        <v>7.699999999999999</v>
      </c>
      <c r="L24" s="4">
        <v>0</v>
      </c>
      <c r="M24" s="14">
        <f>F24+K24-L24</f>
        <v>10.399999999999999</v>
      </c>
      <c r="N24" s="42">
        <v>2.3</v>
      </c>
      <c r="O24" s="130">
        <v>2.5</v>
      </c>
      <c r="P24" s="130">
        <v>2.8</v>
      </c>
      <c r="Q24" s="130">
        <v>2.9</v>
      </c>
      <c r="R24" s="130">
        <v>2.6</v>
      </c>
      <c r="S24" s="80">
        <f>IF(R24=0,10-(O24+P24+Q24)/3,10-(O24+P24+Q24+R24-MIN(O24,P24,Q24,R24)-MAX(O24,P24,Q24,R24))/2)</f>
        <v>7.300000000000001</v>
      </c>
      <c r="T24" s="4">
        <v>0.5</v>
      </c>
      <c r="U24" s="33">
        <f>N24+S24-T24</f>
        <v>9.100000000000001</v>
      </c>
      <c r="V24" s="37">
        <f>M24+U24</f>
        <v>19.5</v>
      </c>
    </row>
    <row r="25" spans="1:22" ht="19.5" customHeight="1">
      <c r="A25" s="53">
        <v>23</v>
      </c>
      <c r="B25" s="47" t="s">
        <v>148</v>
      </c>
      <c r="C25" s="5">
        <v>2017</v>
      </c>
      <c r="D25" s="107" t="s">
        <v>92</v>
      </c>
      <c r="E25" s="110" t="s">
        <v>190</v>
      </c>
      <c r="F25" s="18">
        <v>1.9</v>
      </c>
      <c r="G25" s="127">
        <v>2.2</v>
      </c>
      <c r="H25" s="127">
        <v>2.1</v>
      </c>
      <c r="I25" s="127">
        <v>2.4</v>
      </c>
      <c r="J25" s="127"/>
      <c r="K25" s="116">
        <f>IF(J25=0,10-(G25+H25+I25)/3,10-(G25+H25+I25+J25-MIN(G25,H25,I25,J25)-MAX(G25,H25,I25,J25))/2)</f>
        <v>7.766666666666666</v>
      </c>
      <c r="L25" s="4">
        <v>0</v>
      </c>
      <c r="M25" s="14">
        <f>F25+K25-L25</f>
        <v>9.666666666666666</v>
      </c>
      <c r="N25" s="42">
        <v>1.8</v>
      </c>
      <c r="O25" s="130">
        <v>2.4</v>
      </c>
      <c r="P25" s="130">
        <v>2.8</v>
      </c>
      <c r="Q25" s="130">
        <v>1.9</v>
      </c>
      <c r="R25" s="130">
        <v>1.6</v>
      </c>
      <c r="S25" s="80">
        <f>IF(R25=0,10-(O25+P25+Q25)/3,10-(O25+P25+Q25+R25-MIN(O25,P25,Q25,R25)-MAX(O25,P25,Q25,R25))/2)</f>
        <v>7.85</v>
      </c>
      <c r="T25" s="4">
        <v>0</v>
      </c>
      <c r="U25" s="33">
        <f>N25+S25-T25</f>
        <v>9.65</v>
      </c>
      <c r="V25" s="37">
        <f>M25+U25</f>
        <v>19.316666666666666</v>
      </c>
    </row>
    <row r="26" spans="1:22" ht="19.5" customHeight="1">
      <c r="A26" s="53">
        <v>24</v>
      </c>
      <c r="B26" s="47" t="s">
        <v>134</v>
      </c>
      <c r="C26" s="5">
        <v>2017</v>
      </c>
      <c r="D26" s="107" t="s">
        <v>52</v>
      </c>
      <c r="E26" s="110"/>
      <c r="F26" s="18">
        <v>1.9</v>
      </c>
      <c r="G26" s="127">
        <v>2.5</v>
      </c>
      <c r="H26" s="127">
        <v>2.6</v>
      </c>
      <c r="I26" s="127">
        <v>2.6</v>
      </c>
      <c r="J26" s="127"/>
      <c r="K26" s="116">
        <f>IF(J26=0,10-(G26+H26+I26)/3,10-(G26+H26+I26+J26-MIN(G26,H26,I26,J26)-MAX(G26,H26,I26,J26))/2)</f>
        <v>7.433333333333334</v>
      </c>
      <c r="L26" s="4">
        <v>0</v>
      </c>
      <c r="M26" s="14">
        <f>F26+K26-L26</f>
        <v>9.333333333333334</v>
      </c>
      <c r="N26" s="42">
        <v>1.8</v>
      </c>
      <c r="O26" s="130">
        <v>2.1</v>
      </c>
      <c r="P26" s="130">
        <v>2.1</v>
      </c>
      <c r="Q26" s="130">
        <v>2.2</v>
      </c>
      <c r="R26" s="130">
        <v>1.9</v>
      </c>
      <c r="S26" s="80">
        <f>IF(R26=0,10-(O26+P26+Q26)/3,10-(O26+P26+Q26+R26-MIN(O26,P26,Q26,R26)-MAX(O26,P26,Q26,R26))/2)</f>
        <v>7.9</v>
      </c>
      <c r="T26" s="4">
        <v>0</v>
      </c>
      <c r="U26" s="33">
        <f>N26+S26-T26</f>
        <v>9.700000000000001</v>
      </c>
      <c r="V26" s="37">
        <f>M26+U26</f>
        <v>19.033333333333335</v>
      </c>
    </row>
    <row r="27" spans="1:22" ht="19.5" customHeight="1">
      <c r="A27" s="53">
        <v>25</v>
      </c>
      <c r="B27" s="47" t="s">
        <v>149</v>
      </c>
      <c r="C27" s="5">
        <v>2017</v>
      </c>
      <c r="D27" s="107" t="s">
        <v>96</v>
      </c>
      <c r="E27" s="110" t="s">
        <v>97</v>
      </c>
      <c r="F27" s="18">
        <v>1.9</v>
      </c>
      <c r="G27" s="127">
        <v>2</v>
      </c>
      <c r="H27" s="127">
        <v>2.2</v>
      </c>
      <c r="I27" s="127">
        <v>2.3</v>
      </c>
      <c r="J27" s="127"/>
      <c r="K27" s="116">
        <f>IF(J27=0,10-(G27+H27+I27)/3,10-(G27+H27+I27+J27-MIN(G27,H27,I27,J27)-MAX(G27,H27,I27,J27))/2)</f>
        <v>7.833333333333334</v>
      </c>
      <c r="L27" s="4">
        <v>0</v>
      </c>
      <c r="M27" s="14">
        <f>F27+K27-L27</f>
        <v>9.733333333333334</v>
      </c>
      <c r="N27" s="42">
        <v>1.8</v>
      </c>
      <c r="O27" s="130">
        <v>2.2</v>
      </c>
      <c r="P27" s="130">
        <v>2.9</v>
      </c>
      <c r="Q27" s="130">
        <v>2.9</v>
      </c>
      <c r="R27" s="130">
        <v>2.3</v>
      </c>
      <c r="S27" s="80">
        <f>IF(R27=0,10-(O27+P27+Q27)/3,10-(O27+P27+Q27+R27-MIN(O27,P27,Q27,R27)-MAX(O27,P27,Q27,R27))/2)</f>
        <v>7.3999999999999995</v>
      </c>
      <c r="T27" s="4">
        <v>0</v>
      </c>
      <c r="U27" s="33">
        <f>N27+S27-T27</f>
        <v>9.2</v>
      </c>
      <c r="V27" s="37">
        <f>M27+U27</f>
        <v>18.933333333333334</v>
      </c>
    </row>
    <row r="28" spans="1:22" ht="19.5" customHeight="1">
      <c r="A28" s="53">
        <v>26</v>
      </c>
      <c r="B28" s="47" t="s">
        <v>150</v>
      </c>
      <c r="C28" s="5">
        <v>2017</v>
      </c>
      <c r="D28" s="107" t="s">
        <v>96</v>
      </c>
      <c r="E28" s="110" t="s">
        <v>97</v>
      </c>
      <c r="F28" s="18">
        <v>1.9</v>
      </c>
      <c r="G28" s="127">
        <v>2.5</v>
      </c>
      <c r="H28" s="127">
        <v>2.6</v>
      </c>
      <c r="I28" s="127">
        <v>3.1</v>
      </c>
      <c r="J28" s="127"/>
      <c r="K28" s="116">
        <f>IF(J28=0,10-(G28+H28+I28)/3,10-(G28+H28+I28+J28-MIN(G28,H28,I28,J28)-MAX(G28,H28,I28,J28))/2)</f>
        <v>7.2666666666666675</v>
      </c>
      <c r="L28" s="4">
        <v>0</v>
      </c>
      <c r="M28" s="14">
        <f>F28+K28-L28</f>
        <v>9.166666666666668</v>
      </c>
      <c r="N28" s="42">
        <v>2.3</v>
      </c>
      <c r="O28" s="130">
        <v>3.1</v>
      </c>
      <c r="P28" s="130">
        <v>2.3</v>
      </c>
      <c r="Q28" s="130">
        <v>2.4</v>
      </c>
      <c r="R28" s="130">
        <v>2</v>
      </c>
      <c r="S28" s="80">
        <f>IF(R28=0,10-(O28+P28+Q28)/3,10-(O28+P28+Q28+R28-MIN(O28,P28,Q28,R28)-MAX(O28,P28,Q28,R28))/2)</f>
        <v>7.6499999999999995</v>
      </c>
      <c r="T28" s="4">
        <v>0.5</v>
      </c>
      <c r="U28" s="33">
        <f>N28+S28-T28</f>
        <v>9.45</v>
      </c>
      <c r="V28" s="37">
        <f>M28+U28</f>
        <v>18.616666666666667</v>
      </c>
    </row>
    <row r="29" spans="1:22" ht="19.5" customHeight="1" thickBot="1">
      <c r="A29" s="54">
        <v>27</v>
      </c>
      <c r="B29" s="50" t="s">
        <v>138</v>
      </c>
      <c r="C29" s="39">
        <v>2017</v>
      </c>
      <c r="D29" s="108" t="s">
        <v>105</v>
      </c>
      <c r="E29" s="111" t="s">
        <v>108</v>
      </c>
      <c r="F29" s="19">
        <v>2.1</v>
      </c>
      <c r="G29" s="128">
        <v>3.8</v>
      </c>
      <c r="H29" s="128">
        <v>4.2</v>
      </c>
      <c r="I29" s="128">
        <v>4</v>
      </c>
      <c r="J29" s="128"/>
      <c r="K29" s="117">
        <f>IF(J29=0,10-(G29+H29+I29)/3,10-(G29+H29+I29+J29-MIN(G29,H29,I29,J29)-MAX(G29,H29,I29,J29))/2)</f>
        <v>6</v>
      </c>
      <c r="L29" s="16">
        <v>0</v>
      </c>
      <c r="M29" s="17">
        <f>F29+K29-L29</f>
        <v>8.1</v>
      </c>
      <c r="N29" s="43">
        <v>1.8</v>
      </c>
      <c r="O29" s="131">
        <v>2.1</v>
      </c>
      <c r="P29" s="131">
        <v>2.9</v>
      </c>
      <c r="Q29" s="131">
        <v>2.4</v>
      </c>
      <c r="R29" s="131">
        <v>2.4</v>
      </c>
      <c r="S29" s="81">
        <f>IF(R29=0,10-(O29+P29+Q29)/3,10-(O29+P29+Q29+R29-MIN(O29,P29,Q29,R29)-MAX(O29,P29,Q29,R29))/2)</f>
        <v>7.6</v>
      </c>
      <c r="T29" s="16">
        <v>0.5</v>
      </c>
      <c r="U29" s="34">
        <f>N29+S29-T29</f>
        <v>8.9</v>
      </c>
      <c r="V29" s="38">
        <f>M29+U29</f>
        <v>17</v>
      </c>
    </row>
    <row r="34" ht="12.75" customHeight="1">
      <c r="V34"/>
    </row>
  </sheetData>
  <sheetProtection selectLockedCells="1" selectUnlockedCells="1"/>
  <printOptions/>
  <pageMargins left="0.5905511811023623" right="0.5905511811023623" top="1.062992125984252" bottom="0.7874015748031497" header="0.5118110236220472" footer="0.3937007874015748"/>
  <pageSetup fitToHeight="1" fitToWidth="1" horizontalDpi="600" verticalDpi="600" orientation="landscape" paperSize="9" scale="71" r:id="rId2"/>
  <headerFooter alignWithMargins="0">
    <oddHeader>&amp;C&amp;"Arial,Tučné"&amp;16Vánoční dvojboj 16. 12. 2023 v Příbrami</oddHeader>
    <oddFooter>&amp;LŘeditel závodu:     Václav Nedvěd
Hlavní rozhodčí:    Hana Jíchová
Jednatelka:           Veronika Trinerová&amp;R]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="85" zoomScaleNormal="85" zoomScalePageLayoutView="0" workbookViewId="0" topLeftCell="A1">
      <selection activeCell="K3" sqref="K3"/>
    </sheetView>
  </sheetViews>
  <sheetFormatPr defaultColWidth="9.00390625" defaultRowHeight="12.75" customHeight="1"/>
  <cols>
    <col min="1" max="1" width="5.7109375" style="1" customWidth="1"/>
    <col min="2" max="2" width="22.140625" style="0" customWidth="1"/>
    <col min="3" max="3" width="10.00390625" style="1" customWidth="1"/>
    <col min="4" max="4" width="15.7109375" style="1" customWidth="1"/>
    <col min="5" max="5" width="20.421875" style="1" customWidth="1"/>
    <col min="6" max="6" width="8.421875" style="1" customWidth="1"/>
    <col min="7" max="10" width="8.421875" style="1" hidden="1" customWidth="1"/>
    <col min="11" max="11" width="8.421875" style="1" customWidth="1"/>
    <col min="12" max="12" width="5.7109375" style="0" customWidth="1"/>
    <col min="13" max="13" width="10.8515625" style="2" customWidth="1"/>
    <col min="14" max="14" width="8.7109375" style="0" customWidth="1"/>
    <col min="15" max="18" width="8.7109375" style="0" hidden="1" customWidth="1"/>
    <col min="19" max="19" width="8.7109375" style="0" customWidth="1"/>
    <col min="20" max="20" width="5.7109375" style="0" customWidth="1"/>
    <col min="21" max="22" width="10.8515625" style="2" customWidth="1"/>
  </cols>
  <sheetData>
    <row r="1" spans="1:12" ht="19.5" customHeight="1" thickBot="1">
      <c r="A1" s="9"/>
      <c r="B1" s="3" t="s">
        <v>99</v>
      </c>
      <c r="E1" s="7"/>
      <c r="F1" s="7"/>
      <c r="G1" s="7"/>
      <c r="H1" s="7"/>
      <c r="I1" s="7"/>
      <c r="J1" s="7"/>
      <c r="K1" s="7"/>
      <c r="L1" s="8"/>
    </row>
    <row r="2" spans="1:22" ht="28.5" customHeight="1" thickBot="1">
      <c r="A2" s="63"/>
      <c r="B2" s="23" t="s">
        <v>0</v>
      </c>
      <c r="C2" s="25" t="s">
        <v>1</v>
      </c>
      <c r="D2" s="102" t="s">
        <v>2</v>
      </c>
      <c r="E2" s="64" t="s">
        <v>16</v>
      </c>
      <c r="F2" s="45" t="s">
        <v>3</v>
      </c>
      <c r="G2" s="45" t="s">
        <v>12</v>
      </c>
      <c r="H2" s="45" t="s">
        <v>13</v>
      </c>
      <c r="I2" s="45" t="s">
        <v>14</v>
      </c>
      <c r="J2" s="45" t="s">
        <v>15</v>
      </c>
      <c r="K2" s="24" t="s">
        <v>4</v>
      </c>
      <c r="L2" s="25" t="s">
        <v>5</v>
      </c>
      <c r="M2" s="44" t="s">
        <v>9</v>
      </c>
      <c r="N2" s="69" t="s">
        <v>3</v>
      </c>
      <c r="O2" s="45" t="s">
        <v>12</v>
      </c>
      <c r="P2" s="45" t="s">
        <v>13</v>
      </c>
      <c r="Q2" s="45" t="s">
        <v>14</v>
      </c>
      <c r="R2" s="45" t="s">
        <v>15</v>
      </c>
      <c r="S2" s="25" t="s">
        <v>4</v>
      </c>
      <c r="T2" s="25" t="s">
        <v>5</v>
      </c>
      <c r="U2" s="26" t="s">
        <v>7</v>
      </c>
      <c r="V2" s="65" t="s">
        <v>10</v>
      </c>
    </row>
    <row r="3" spans="1:22" ht="19.5" customHeight="1">
      <c r="A3" s="61">
        <v>1</v>
      </c>
      <c r="B3" s="150" t="s">
        <v>124</v>
      </c>
      <c r="C3" s="40">
        <v>2016</v>
      </c>
      <c r="D3" s="106" t="s">
        <v>22</v>
      </c>
      <c r="E3" s="112" t="s">
        <v>33</v>
      </c>
      <c r="F3" s="41">
        <v>2.7</v>
      </c>
      <c r="G3" s="129">
        <v>1.7</v>
      </c>
      <c r="H3" s="129">
        <v>1.6</v>
      </c>
      <c r="I3" s="129">
        <v>1.7</v>
      </c>
      <c r="J3" s="129"/>
      <c r="K3" s="79">
        <f>IF(J3=0,10-(G3+H3+I3)/3,10-(G3+H3+I3+J3-MIN(G3,H3,I3,J3)-MAX(G3,H3,I3,J3))/2)</f>
        <v>8.333333333333334</v>
      </c>
      <c r="L3" s="21">
        <v>0</v>
      </c>
      <c r="M3" s="32">
        <f>F3+K3-L3</f>
        <v>11.033333333333335</v>
      </c>
      <c r="N3" s="70">
        <v>2.6</v>
      </c>
      <c r="O3" s="129">
        <v>1</v>
      </c>
      <c r="P3" s="129">
        <v>1.1</v>
      </c>
      <c r="Q3" s="129">
        <v>1.4</v>
      </c>
      <c r="R3" s="129">
        <v>1.2</v>
      </c>
      <c r="S3" s="79">
        <f>IF(R3=0,10-(O3+P3+Q3)/3,10-(O3+P3+Q3+R3-MIN(O3,P3,Q3,R3)-MAX(O3,P3,Q3,R3))/2)</f>
        <v>8.85</v>
      </c>
      <c r="T3" s="21">
        <v>0</v>
      </c>
      <c r="U3" s="22">
        <f>N3+S3-T3</f>
        <v>11.45</v>
      </c>
      <c r="V3" s="66">
        <f>M3+U3</f>
        <v>22.483333333333334</v>
      </c>
    </row>
    <row r="4" spans="1:22" ht="19.5" customHeight="1">
      <c r="A4" s="123" t="s">
        <v>132</v>
      </c>
      <c r="B4" s="13" t="s">
        <v>36</v>
      </c>
      <c r="C4" s="5">
        <v>2016</v>
      </c>
      <c r="D4" s="107" t="s">
        <v>22</v>
      </c>
      <c r="E4" s="113" t="s">
        <v>33</v>
      </c>
      <c r="F4" s="42">
        <v>2.7</v>
      </c>
      <c r="G4" s="130">
        <v>1.9</v>
      </c>
      <c r="H4" s="130">
        <v>1.7</v>
      </c>
      <c r="I4" s="130">
        <v>1.6</v>
      </c>
      <c r="J4" s="130"/>
      <c r="K4" s="116">
        <f>IF(J4=0,10-(G4+H4+I4)/3,10-(G4+H4+I4+J4-MIN(G4,H4,I4,J4)-MAX(G4,H4,I4,J4))/2)</f>
        <v>8.266666666666667</v>
      </c>
      <c r="L4" s="4">
        <v>0</v>
      </c>
      <c r="M4" s="33">
        <f>F4+K4-L4</f>
        <v>10.966666666666669</v>
      </c>
      <c r="N4" s="71">
        <v>2.6</v>
      </c>
      <c r="O4" s="130">
        <v>1.2</v>
      </c>
      <c r="P4" s="130">
        <v>1.3</v>
      </c>
      <c r="Q4" s="130">
        <v>1.3</v>
      </c>
      <c r="R4" s="130">
        <v>0.9</v>
      </c>
      <c r="S4" s="80">
        <f>IF(R4=0,10-(O4+P4+Q4)/3,10-(O4+P4+Q4+R4-MIN(O4,P4,Q4,R4)-MAX(O4,P4,Q4,R4))/2)</f>
        <v>8.75</v>
      </c>
      <c r="T4" s="4">
        <v>0</v>
      </c>
      <c r="U4" s="14">
        <f>N4+S4-T4</f>
        <v>11.35</v>
      </c>
      <c r="V4" s="67">
        <f>M4+U4</f>
        <v>22.31666666666667</v>
      </c>
    </row>
    <row r="5" spans="1:22" ht="19.5" customHeight="1">
      <c r="A5" s="123" t="s">
        <v>133</v>
      </c>
      <c r="B5" s="58" t="s">
        <v>122</v>
      </c>
      <c r="C5" s="6">
        <v>2016</v>
      </c>
      <c r="D5" s="107" t="s">
        <v>52</v>
      </c>
      <c r="E5" s="113" t="s">
        <v>123</v>
      </c>
      <c r="F5" s="42">
        <v>2.8</v>
      </c>
      <c r="G5" s="130">
        <v>1.5</v>
      </c>
      <c r="H5" s="130">
        <v>2</v>
      </c>
      <c r="I5" s="130">
        <v>2</v>
      </c>
      <c r="J5" s="130"/>
      <c r="K5" s="80">
        <f>IF(J5=0,10-(G5+H5+I5)/3,10-(G5+H5+I5+J5-MIN(G5,H5,I5,J5)-MAX(G5,H5,I5,J5))/2)</f>
        <v>8.166666666666666</v>
      </c>
      <c r="L5" s="4">
        <v>0</v>
      </c>
      <c r="M5" s="33">
        <f>F5+K5-L5</f>
        <v>10.966666666666665</v>
      </c>
      <c r="N5" s="71">
        <v>2.7</v>
      </c>
      <c r="O5" s="130">
        <v>1.6</v>
      </c>
      <c r="P5" s="130">
        <v>1.7</v>
      </c>
      <c r="Q5" s="130">
        <v>1.9</v>
      </c>
      <c r="R5" s="130">
        <v>1.8</v>
      </c>
      <c r="S5" s="80">
        <f>IF(R5=0,10-(O5+P5+Q5)/3,10-(O5+P5+Q5+R5-MIN(O5,P5,Q5,R5)-MAX(O5,P5,Q5,R5))/2)</f>
        <v>8.25</v>
      </c>
      <c r="T5" s="4">
        <v>0</v>
      </c>
      <c r="U5" s="14">
        <f>N5+S5-T5</f>
        <v>10.95</v>
      </c>
      <c r="V5" s="67">
        <f>M5+U5</f>
        <v>21.916666666666664</v>
      </c>
    </row>
    <row r="6" spans="1:22" ht="19.5" customHeight="1">
      <c r="A6" s="56">
        <v>4</v>
      </c>
      <c r="B6" s="59" t="s">
        <v>34</v>
      </c>
      <c r="C6" s="5">
        <v>2016</v>
      </c>
      <c r="D6" s="107" t="s">
        <v>22</v>
      </c>
      <c r="E6" s="113" t="s">
        <v>33</v>
      </c>
      <c r="F6" s="42">
        <v>2.7</v>
      </c>
      <c r="G6" s="130">
        <v>2</v>
      </c>
      <c r="H6" s="130">
        <v>2.1</v>
      </c>
      <c r="I6" s="130">
        <v>1.9</v>
      </c>
      <c r="J6" s="130"/>
      <c r="K6" s="80">
        <f>IF(J6=0,10-(G6+H6+I6)/3,10-(G6+H6+I6+J6-MIN(G6,H6,I6,J6)-MAX(G6,H6,I6,J6))/2)</f>
        <v>8</v>
      </c>
      <c r="L6" s="4">
        <v>0</v>
      </c>
      <c r="M6" s="33">
        <f>F6+K6-L6</f>
        <v>10.7</v>
      </c>
      <c r="N6" s="71">
        <v>2.6</v>
      </c>
      <c r="O6" s="130">
        <v>1.8</v>
      </c>
      <c r="P6" s="130">
        <v>1.8</v>
      </c>
      <c r="Q6" s="130">
        <v>2</v>
      </c>
      <c r="R6" s="130">
        <v>1.8</v>
      </c>
      <c r="S6" s="80">
        <f>IF(R6=0,10-(O6+P6+Q6)/3,10-(O6+P6+Q6+R6-MIN(O6,P6,Q6,R6)-MAX(O6,P6,Q6,R6))/2)</f>
        <v>8.2</v>
      </c>
      <c r="T6" s="4">
        <v>0</v>
      </c>
      <c r="U6" s="14">
        <f>N6+S6-T6</f>
        <v>10.799999999999999</v>
      </c>
      <c r="V6" s="67">
        <f>M6+U6</f>
        <v>21.5</v>
      </c>
    </row>
    <row r="7" spans="1:22" ht="19.5" customHeight="1">
      <c r="A7" s="56">
        <v>5</v>
      </c>
      <c r="B7" s="13" t="s">
        <v>32</v>
      </c>
      <c r="C7" s="4">
        <v>2016</v>
      </c>
      <c r="D7" s="107" t="s">
        <v>22</v>
      </c>
      <c r="E7" s="113" t="s">
        <v>33</v>
      </c>
      <c r="F7" s="42">
        <v>2.7</v>
      </c>
      <c r="G7" s="130">
        <v>2.5</v>
      </c>
      <c r="H7" s="130">
        <v>2.2</v>
      </c>
      <c r="I7" s="130">
        <v>2.3</v>
      </c>
      <c r="J7" s="130"/>
      <c r="K7" s="116">
        <f>IF(J7=0,10-(G7+H7+I7)/3,10-(G7+H7+I7+J7-MIN(G7,H7,I7,J7)-MAX(G7,H7,I7,J7))/2)</f>
        <v>7.666666666666666</v>
      </c>
      <c r="L7" s="4">
        <v>0</v>
      </c>
      <c r="M7" s="33">
        <f>F7+K7-L7</f>
        <v>10.366666666666667</v>
      </c>
      <c r="N7" s="71">
        <v>2.6</v>
      </c>
      <c r="O7" s="130">
        <v>1.9</v>
      </c>
      <c r="P7" s="130">
        <v>1.9</v>
      </c>
      <c r="Q7" s="130">
        <v>2</v>
      </c>
      <c r="R7" s="130">
        <v>1.9</v>
      </c>
      <c r="S7" s="80">
        <f>IF(R7=0,10-(O7+P7+Q7)/3,10-(O7+P7+Q7+R7-MIN(O7,P7,Q7,R7)-MAX(O7,P7,Q7,R7))/2)</f>
        <v>8.100000000000001</v>
      </c>
      <c r="T7" s="4">
        <v>0</v>
      </c>
      <c r="U7" s="14">
        <f>N7+S7-T7</f>
        <v>10.700000000000001</v>
      </c>
      <c r="V7" s="67">
        <f>M7+U7</f>
        <v>21.06666666666667</v>
      </c>
    </row>
    <row r="8" spans="1:22" ht="19.5" customHeight="1">
      <c r="A8" s="56">
        <v>6</v>
      </c>
      <c r="B8" s="13" t="s">
        <v>38</v>
      </c>
      <c r="C8" s="4">
        <v>2016</v>
      </c>
      <c r="D8" s="107" t="s">
        <v>92</v>
      </c>
      <c r="E8" s="113" t="s">
        <v>130</v>
      </c>
      <c r="F8" s="42">
        <v>2.6</v>
      </c>
      <c r="G8" s="130">
        <v>2.3</v>
      </c>
      <c r="H8" s="130">
        <v>2.7</v>
      </c>
      <c r="I8" s="130">
        <v>2.6</v>
      </c>
      <c r="J8" s="130"/>
      <c r="K8" s="116">
        <f>IF(J8=0,10-(G8+H8+I8)/3,10-(G8+H8+I8+J8-MIN(G8,H8,I8,J8)-MAX(G8,H8,I8,J8))/2)</f>
        <v>7.466666666666667</v>
      </c>
      <c r="L8" s="4">
        <v>0</v>
      </c>
      <c r="M8" s="33">
        <f>F8+K8-L8</f>
        <v>10.066666666666666</v>
      </c>
      <c r="N8" s="71">
        <v>2.7</v>
      </c>
      <c r="O8" s="130">
        <v>2.4</v>
      </c>
      <c r="P8" s="130">
        <v>2.1</v>
      </c>
      <c r="Q8" s="130">
        <v>2.7</v>
      </c>
      <c r="R8" s="130">
        <v>2.4</v>
      </c>
      <c r="S8" s="80">
        <f>IF(R8=0,10-(O8+P8+Q8)/3,10-(O8+P8+Q8+R8-MIN(O8,P8,Q8,R8)-MAX(O8,P8,Q8,R8))/2)</f>
        <v>7.6</v>
      </c>
      <c r="T8" s="4">
        <v>0</v>
      </c>
      <c r="U8" s="14">
        <f>N8+S8-T8</f>
        <v>10.3</v>
      </c>
      <c r="V8" s="67">
        <f>M8+U8</f>
        <v>20.366666666666667</v>
      </c>
    </row>
    <row r="9" spans="1:22" ht="19.5" customHeight="1">
      <c r="A9" s="56">
        <v>7</v>
      </c>
      <c r="B9" s="59" t="s">
        <v>125</v>
      </c>
      <c r="C9" s="5">
        <v>2016</v>
      </c>
      <c r="D9" s="107" t="s">
        <v>22</v>
      </c>
      <c r="E9" s="113" t="s">
        <v>47</v>
      </c>
      <c r="F9" s="42">
        <v>2.7</v>
      </c>
      <c r="G9" s="130">
        <v>3</v>
      </c>
      <c r="H9" s="130">
        <v>2.8</v>
      </c>
      <c r="I9" s="130">
        <v>3.3</v>
      </c>
      <c r="J9" s="130"/>
      <c r="K9" s="80">
        <f>IF(J9=0,10-(G9+H9+I9)/3,10-(G9+H9+I9+J9-MIN(G9,H9,I9,J9)-MAX(G9,H9,I9,J9))/2)</f>
        <v>6.966666666666667</v>
      </c>
      <c r="L9" s="4">
        <v>0</v>
      </c>
      <c r="M9" s="33">
        <f>F9+K9-L9</f>
        <v>9.666666666666668</v>
      </c>
      <c r="N9" s="71">
        <v>2.6</v>
      </c>
      <c r="O9" s="130">
        <v>2.2</v>
      </c>
      <c r="P9" s="130">
        <v>2</v>
      </c>
      <c r="Q9" s="130">
        <v>2.1</v>
      </c>
      <c r="R9" s="130">
        <v>1.9</v>
      </c>
      <c r="S9" s="80">
        <f>IF(R9=0,10-(O9+P9+Q9)/3,10-(O9+P9+Q9+R9-MIN(O9,P9,Q9,R9)-MAX(O9,P9,Q9,R9))/2)</f>
        <v>7.949999999999999</v>
      </c>
      <c r="T9" s="4">
        <v>0</v>
      </c>
      <c r="U9" s="14">
        <f>N9+S9-T9</f>
        <v>10.549999999999999</v>
      </c>
      <c r="V9" s="67">
        <f>M9+U9</f>
        <v>20.21666666666667</v>
      </c>
    </row>
    <row r="10" spans="1:22" ht="19.5" customHeight="1">
      <c r="A10" s="56">
        <v>8</v>
      </c>
      <c r="B10" s="13" t="s">
        <v>35</v>
      </c>
      <c r="C10" s="4">
        <v>2016</v>
      </c>
      <c r="D10" s="107" t="s">
        <v>22</v>
      </c>
      <c r="E10" s="113" t="s">
        <v>33</v>
      </c>
      <c r="F10" s="42">
        <v>2.6</v>
      </c>
      <c r="G10" s="130">
        <v>2.5</v>
      </c>
      <c r="H10" s="130">
        <v>2.6</v>
      </c>
      <c r="I10" s="130">
        <v>2.6</v>
      </c>
      <c r="J10" s="130"/>
      <c r="K10" s="116">
        <f>IF(J10=0,10-(G10+H10+I10)/3,10-(G10+H10+I10+J10-MIN(G10,H10,I10,J10)-MAX(G10,H10,I10,J10))/2)</f>
        <v>7.433333333333334</v>
      </c>
      <c r="L10" s="4">
        <v>0</v>
      </c>
      <c r="M10" s="33">
        <f>F10+K10-L10</f>
        <v>10.033333333333333</v>
      </c>
      <c r="N10" s="71">
        <v>2.6</v>
      </c>
      <c r="O10" s="130">
        <v>2.5</v>
      </c>
      <c r="P10" s="130">
        <v>2.5</v>
      </c>
      <c r="Q10" s="130">
        <v>2.4</v>
      </c>
      <c r="R10" s="130">
        <v>2.3</v>
      </c>
      <c r="S10" s="80">
        <f>IF(R10=0,10-(O10+P10+Q10)/3,10-(O10+P10+Q10+R10-MIN(O10,P10,Q10,R10)-MAX(O10,P10,Q10,R10))/2)</f>
        <v>7.550000000000001</v>
      </c>
      <c r="T10" s="4">
        <v>0</v>
      </c>
      <c r="U10" s="14">
        <f>N10+S10-T10</f>
        <v>10.15</v>
      </c>
      <c r="V10" s="67">
        <f>M10+U10</f>
        <v>20.183333333333334</v>
      </c>
    </row>
    <row r="11" spans="1:22" ht="19.5" customHeight="1">
      <c r="A11" s="56">
        <v>9</v>
      </c>
      <c r="B11" s="59" t="s">
        <v>43</v>
      </c>
      <c r="C11" s="5">
        <v>2016</v>
      </c>
      <c r="D11" s="107" t="s">
        <v>30</v>
      </c>
      <c r="E11" s="113" t="s">
        <v>42</v>
      </c>
      <c r="F11" s="42">
        <v>1.5</v>
      </c>
      <c r="G11" s="130">
        <v>3.9</v>
      </c>
      <c r="H11" s="130">
        <v>3.8</v>
      </c>
      <c r="I11" s="130">
        <v>3.8</v>
      </c>
      <c r="J11" s="130"/>
      <c r="K11" s="80">
        <f>IF(J11=0,10-(G11+H11+I11)/3,10-(G11+H11+I11+J11-MIN(G11,H11,I11,J11)-MAX(G11,H11,I11,J11))/2)</f>
        <v>6.166666666666666</v>
      </c>
      <c r="L11" s="4">
        <v>0</v>
      </c>
      <c r="M11" s="33">
        <f>F11+K11-L11</f>
        <v>7.666666666666666</v>
      </c>
      <c r="N11" s="71">
        <v>2.5</v>
      </c>
      <c r="O11" s="130">
        <v>1.5</v>
      </c>
      <c r="P11" s="130">
        <v>2</v>
      </c>
      <c r="Q11" s="130">
        <v>1.4</v>
      </c>
      <c r="R11" s="130">
        <v>1.8</v>
      </c>
      <c r="S11" s="80">
        <f>IF(R11=0,10-(O11+P11+Q11)/3,10-(O11+P11+Q11+R11-MIN(O11,P11,Q11,R11)-MAX(O11,P11,Q11,R11))/2)</f>
        <v>8.35</v>
      </c>
      <c r="T11" s="4">
        <v>0</v>
      </c>
      <c r="U11" s="14">
        <f>N11+S11-T11</f>
        <v>10.85</v>
      </c>
      <c r="V11" s="67">
        <f>M11+U11</f>
        <v>18.516666666666666</v>
      </c>
    </row>
    <row r="12" spans="1:22" ht="19.5" customHeight="1">
      <c r="A12" s="56">
        <v>10</v>
      </c>
      <c r="B12" s="15" t="s">
        <v>127</v>
      </c>
      <c r="C12" s="4">
        <v>2016</v>
      </c>
      <c r="D12" s="107" t="s">
        <v>105</v>
      </c>
      <c r="E12" s="113" t="s">
        <v>108</v>
      </c>
      <c r="F12" s="42">
        <v>2.1</v>
      </c>
      <c r="G12" s="130">
        <v>3.2</v>
      </c>
      <c r="H12" s="130">
        <v>3.6</v>
      </c>
      <c r="I12" s="130">
        <v>3.1</v>
      </c>
      <c r="J12" s="130"/>
      <c r="K12" s="116">
        <f>IF(J12=0,10-(G12+H12+I12)/3,10-(G12+H12+I12+J12-MIN(G12,H12,I12,J12)-MAX(G12,H12,I12,J12))/2)</f>
        <v>6.699999999999999</v>
      </c>
      <c r="L12" s="4">
        <v>0</v>
      </c>
      <c r="M12" s="33">
        <f>F12+K12-L12</f>
        <v>8.799999999999999</v>
      </c>
      <c r="N12" s="71">
        <v>2</v>
      </c>
      <c r="O12" s="130">
        <v>2.5</v>
      </c>
      <c r="P12" s="130">
        <v>2.8</v>
      </c>
      <c r="Q12" s="130">
        <v>2.4</v>
      </c>
      <c r="R12" s="130">
        <v>2.5</v>
      </c>
      <c r="S12" s="80">
        <f>IF(R12=0,10-(O12+P12+Q12)/3,10-(O12+P12+Q12+R12-MIN(O12,P12,Q12,R12)-MAX(O12,P12,Q12,R12))/2)</f>
        <v>7.5</v>
      </c>
      <c r="T12" s="4">
        <v>0</v>
      </c>
      <c r="U12" s="14">
        <f>N12+S12-T12</f>
        <v>9.5</v>
      </c>
      <c r="V12" s="67">
        <f>M12+U12</f>
        <v>18.299999999999997</v>
      </c>
    </row>
    <row r="13" spans="1:22" ht="19.5" customHeight="1">
      <c r="A13" s="56">
        <v>11</v>
      </c>
      <c r="B13" s="59" t="s">
        <v>41</v>
      </c>
      <c r="C13" s="5">
        <v>2016</v>
      </c>
      <c r="D13" s="107" t="s">
        <v>30</v>
      </c>
      <c r="E13" s="113" t="s">
        <v>42</v>
      </c>
      <c r="F13" s="42">
        <v>2.6</v>
      </c>
      <c r="G13" s="130">
        <v>3.7</v>
      </c>
      <c r="H13" s="130">
        <v>4</v>
      </c>
      <c r="I13" s="130">
        <v>4.1</v>
      </c>
      <c r="J13" s="130"/>
      <c r="K13" s="80">
        <f>IF(J13=0,10-(G13+H13+I13)/3,10-(G13+H13+I13+J13-MIN(G13,H13,I13,J13)-MAX(G13,H13,I13,J13))/2)</f>
        <v>6.066666666666666</v>
      </c>
      <c r="L13" s="4">
        <v>0</v>
      </c>
      <c r="M13" s="33">
        <f>F13+K13-L13</f>
        <v>8.666666666666666</v>
      </c>
      <c r="N13" s="71">
        <v>2.5</v>
      </c>
      <c r="O13" s="130">
        <v>2.9</v>
      </c>
      <c r="P13" s="130">
        <v>2.9</v>
      </c>
      <c r="Q13" s="130">
        <v>2.9</v>
      </c>
      <c r="R13" s="130">
        <v>2.5</v>
      </c>
      <c r="S13" s="80">
        <f>IF(R13=0,10-(O13+P13+Q13)/3,10-(O13+P13+Q13+R13-MIN(O13,P13,Q13,R13)-MAX(O13,P13,Q13,R13))/2)</f>
        <v>7.1000000000000005</v>
      </c>
      <c r="T13" s="4">
        <v>0</v>
      </c>
      <c r="U13" s="14">
        <f>N13+S13-T13</f>
        <v>9.600000000000001</v>
      </c>
      <c r="V13" s="67">
        <f>M13+U13</f>
        <v>18.266666666666666</v>
      </c>
    </row>
    <row r="14" spans="1:22" ht="19.5" customHeight="1">
      <c r="A14" s="56">
        <v>12</v>
      </c>
      <c r="B14" s="59" t="s">
        <v>40</v>
      </c>
      <c r="C14" s="5">
        <v>2016</v>
      </c>
      <c r="D14" s="107" t="s">
        <v>30</v>
      </c>
      <c r="E14" s="113" t="s">
        <v>42</v>
      </c>
      <c r="F14" s="42">
        <v>2.6</v>
      </c>
      <c r="G14" s="130">
        <v>3.5</v>
      </c>
      <c r="H14" s="130">
        <v>3.9</v>
      </c>
      <c r="I14" s="130">
        <v>3.7</v>
      </c>
      <c r="J14" s="130"/>
      <c r="K14" s="80">
        <f>IF(J14=0,10-(G14+H14+I14)/3,10-(G14+H14+I14+J14-MIN(G14,H14,I14,J14)-MAX(G14,H14,I14,J14))/2)</f>
        <v>6.299999999999999</v>
      </c>
      <c r="L14" s="4">
        <v>0</v>
      </c>
      <c r="M14" s="33">
        <f>F14+K14-L14</f>
        <v>8.899999999999999</v>
      </c>
      <c r="N14" s="71">
        <v>2.1</v>
      </c>
      <c r="O14" s="130">
        <v>2.8</v>
      </c>
      <c r="P14" s="130">
        <v>3</v>
      </c>
      <c r="Q14" s="130">
        <v>2.7</v>
      </c>
      <c r="R14" s="130">
        <v>2.8</v>
      </c>
      <c r="S14" s="80">
        <f>IF(R14=0,10-(O14+P14+Q14)/3,10-(O14+P14+Q14+R14-MIN(O14,P14,Q14,R14)-MAX(O14,P14,Q14,R14))/2)</f>
        <v>7.199999999999999</v>
      </c>
      <c r="T14" s="4">
        <v>0</v>
      </c>
      <c r="U14" s="14">
        <f>N14+S14-T14</f>
        <v>9.299999999999999</v>
      </c>
      <c r="V14" s="67">
        <f>M14+U14</f>
        <v>18.199999999999996</v>
      </c>
    </row>
    <row r="15" spans="1:22" ht="19.5" customHeight="1">
      <c r="A15" s="56">
        <v>13</v>
      </c>
      <c r="B15" s="59" t="s">
        <v>131</v>
      </c>
      <c r="C15" s="5">
        <v>2016</v>
      </c>
      <c r="D15" s="107" t="s">
        <v>96</v>
      </c>
      <c r="E15" s="113" t="s">
        <v>117</v>
      </c>
      <c r="F15" s="42">
        <v>2.6</v>
      </c>
      <c r="G15" s="130">
        <v>5</v>
      </c>
      <c r="H15" s="130">
        <v>5.4</v>
      </c>
      <c r="I15" s="130">
        <v>5.4</v>
      </c>
      <c r="J15" s="130"/>
      <c r="K15" s="80">
        <f>IF(J15=0,10-(G15+H15+I15)/3,10-(G15+H15+I15+J15-MIN(G15,H15,I15,J15)-MAX(G15,H15,I15,J15))/2)</f>
        <v>4.733333333333333</v>
      </c>
      <c r="L15" s="4">
        <v>0</v>
      </c>
      <c r="M15" s="33">
        <f>F15+K15-L15</f>
        <v>7.333333333333334</v>
      </c>
      <c r="N15" s="71">
        <v>2.7</v>
      </c>
      <c r="O15" s="130">
        <v>2.4</v>
      </c>
      <c r="P15" s="130">
        <v>2.4</v>
      </c>
      <c r="Q15" s="130">
        <v>2.2</v>
      </c>
      <c r="R15" s="130">
        <v>2.2</v>
      </c>
      <c r="S15" s="80">
        <f>IF(R15=0,10-(O15+P15+Q15)/3,10-(O15+P15+Q15+R15-MIN(O15,P15,Q15,R15)-MAX(O15,P15,Q15,R15))/2)</f>
        <v>7.7</v>
      </c>
      <c r="T15" s="4">
        <v>0</v>
      </c>
      <c r="U15" s="14">
        <f>N15+S15-T15</f>
        <v>10.4</v>
      </c>
      <c r="V15" s="67">
        <f>M15+U15</f>
        <v>17.733333333333334</v>
      </c>
    </row>
    <row r="16" spans="1:22" ht="19.5" customHeight="1">
      <c r="A16" s="56">
        <v>14</v>
      </c>
      <c r="B16" s="15" t="s">
        <v>126</v>
      </c>
      <c r="C16" s="5">
        <v>2016</v>
      </c>
      <c r="D16" s="107" t="s">
        <v>105</v>
      </c>
      <c r="E16" s="113" t="s">
        <v>108</v>
      </c>
      <c r="F16" s="42">
        <v>2.1</v>
      </c>
      <c r="G16" s="130">
        <v>3.8</v>
      </c>
      <c r="H16" s="130">
        <v>3.9</v>
      </c>
      <c r="I16" s="130">
        <v>4</v>
      </c>
      <c r="J16" s="130"/>
      <c r="K16" s="80">
        <f>IF(J16=0,10-(G16+H16+I16)/3,10-(G16+H16+I16+J16-MIN(G16,H16,I16,J16)-MAX(G16,H16,I16,J16))/2)</f>
        <v>6.1</v>
      </c>
      <c r="L16" s="4">
        <v>0</v>
      </c>
      <c r="M16" s="33">
        <f>F16+K16-L16</f>
        <v>8.2</v>
      </c>
      <c r="N16" s="71">
        <v>2</v>
      </c>
      <c r="O16" s="130">
        <v>3</v>
      </c>
      <c r="P16" s="130">
        <v>2.8</v>
      </c>
      <c r="Q16" s="130">
        <v>2.3</v>
      </c>
      <c r="R16" s="130">
        <v>2.1</v>
      </c>
      <c r="S16" s="80">
        <f>IF(R16=0,10-(O16+P16+Q16)/3,10-(O16+P16+Q16+R16-MIN(O16,P16,Q16,R16)-MAX(O16,P16,Q16,R16))/2)</f>
        <v>7.45</v>
      </c>
      <c r="T16" s="4">
        <v>0</v>
      </c>
      <c r="U16" s="14">
        <f>N16+S16-T16</f>
        <v>9.45</v>
      </c>
      <c r="V16" s="67">
        <f>M16+U16</f>
        <v>17.65</v>
      </c>
    </row>
    <row r="17" spans="1:22" ht="19.5" customHeight="1">
      <c r="A17" s="56">
        <v>15</v>
      </c>
      <c r="B17" s="13" t="s">
        <v>128</v>
      </c>
      <c r="C17" s="4">
        <v>2016</v>
      </c>
      <c r="D17" s="107" t="s">
        <v>105</v>
      </c>
      <c r="E17" s="113" t="s">
        <v>129</v>
      </c>
      <c r="F17" s="42">
        <v>2.2</v>
      </c>
      <c r="G17" s="130">
        <v>5</v>
      </c>
      <c r="H17" s="130">
        <v>4.8</v>
      </c>
      <c r="I17" s="130">
        <v>4.4</v>
      </c>
      <c r="J17" s="130"/>
      <c r="K17" s="80">
        <f>IF(J17=0,10-(G17+H17+I17)/3,10-(G17+H17+I17+J17-MIN(G17,H17,I17,J17)-MAX(G17,H17,I17,J17))/2)</f>
        <v>5.266666666666667</v>
      </c>
      <c r="L17" s="4">
        <v>0</v>
      </c>
      <c r="M17" s="33">
        <f>F17+K17-L17</f>
        <v>7.466666666666667</v>
      </c>
      <c r="N17" s="71">
        <v>2.6</v>
      </c>
      <c r="O17" s="130">
        <v>2.9</v>
      </c>
      <c r="P17" s="130">
        <v>2.7</v>
      </c>
      <c r="Q17" s="130">
        <v>2.8</v>
      </c>
      <c r="R17" s="130">
        <v>2.8</v>
      </c>
      <c r="S17" s="80">
        <f>IF(R17=0,10-(O17+P17+Q17)/3,10-(O17+P17+Q17+R17-MIN(O17,P17,Q17,R17)-MAX(O17,P17,Q17,R17))/2)</f>
        <v>7.2</v>
      </c>
      <c r="T17" s="4">
        <v>0</v>
      </c>
      <c r="U17" s="14">
        <f>N17+S17-T17</f>
        <v>9.8</v>
      </c>
      <c r="V17" s="67">
        <f>M17+U17</f>
        <v>17.266666666666666</v>
      </c>
    </row>
    <row r="18" spans="1:22" ht="19.5" customHeight="1" thickBot="1">
      <c r="A18" s="57"/>
      <c r="B18" s="122"/>
      <c r="C18" s="39"/>
      <c r="D18" s="108"/>
      <c r="E18" s="114"/>
      <c r="F18" s="43"/>
      <c r="G18" s="43"/>
      <c r="H18" s="43"/>
      <c r="I18" s="43"/>
      <c r="J18" s="43"/>
      <c r="K18" s="81"/>
      <c r="L18" s="16"/>
      <c r="M18" s="34"/>
      <c r="N18" s="72"/>
      <c r="O18" s="43"/>
      <c r="P18" s="43"/>
      <c r="Q18" s="43"/>
      <c r="R18" s="43"/>
      <c r="S18" s="81"/>
      <c r="T18" s="16"/>
      <c r="U18" s="17"/>
      <c r="V18" s="68"/>
    </row>
    <row r="31" ht="12.75" customHeight="1">
      <c r="V31"/>
    </row>
  </sheetData>
  <sheetProtection selectLockedCells="1" selectUnlockedCells="1"/>
  <printOptions/>
  <pageMargins left="0.5905511811023623" right="0.5905511811023623" top="1.1811023622047245" bottom="0.5905511811023623" header="0.5118110236220472" footer="0.5905511811023623"/>
  <pageSetup fitToHeight="1" fitToWidth="1" horizontalDpi="600" verticalDpi="600" orientation="landscape" paperSize="9" scale="89" r:id="rId2"/>
  <headerFooter alignWithMargins="0">
    <oddHeader>&amp;C&amp;"Arial,Tučné"&amp;16Vánoční dvojboj 16. 12. 2023 v Příbrami</oddHeader>
    <oddFooter>&amp;LŘeditel závodu:     Václav Nedvěd
Hlavní rozhodčí:    Hana Jíchová
Jednatelka:           Veronika Trinerová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85" zoomScaleNormal="85" zoomScalePageLayoutView="0" workbookViewId="0" topLeftCell="A10">
      <selection activeCell="E38" sqref="E38"/>
    </sheetView>
  </sheetViews>
  <sheetFormatPr defaultColWidth="9.00390625" defaultRowHeight="12.75" customHeight="1"/>
  <cols>
    <col min="1" max="1" width="3.7109375" style="1" customWidth="1"/>
    <col min="2" max="2" width="21.7109375" style="0" customWidth="1"/>
    <col min="3" max="3" width="10.00390625" style="1" customWidth="1"/>
    <col min="4" max="4" width="24.00390625" style="1" customWidth="1"/>
    <col min="5" max="5" width="34.28125" style="1" customWidth="1"/>
    <col min="6" max="6" width="8.57421875" style="1" customWidth="1"/>
    <col min="7" max="10" width="8.57421875" style="1" hidden="1" customWidth="1"/>
    <col min="11" max="11" width="8.57421875" style="1" customWidth="1"/>
    <col min="12" max="12" width="5.7109375" style="0" customWidth="1"/>
    <col min="13" max="13" width="10.8515625" style="2" customWidth="1"/>
    <col min="14" max="14" width="9.8515625" style="0" customWidth="1"/>
    <col min="15" max="18" width="9.8515625" style="0" hidden="1" customWidth="1"/>
    <col min="19" max="19" width="9.8515625" style="0" customWidth="1"/>
    <col min="20" max="20" width="5.7109375" style="0" customWidth="1"/>
    <col min="21" max="22" width="10.8515625" style="2" customWidth="1"/>
  </cols>
  <sheetData>
    <row r="1" spans="1:12" ht="19.5" customHeight="1" thickBot="1">
      <c r="A1" s="9"/>
      <c r="B1" s="3" t="s">
        <v>54</v>
      </c>
      <c r="E1" s="7"/>
      <c r="F1" s="7"/>
      <c r="G1" s="7"/>
      <c r="H1" s="7"/>
      <c r="I1" s="7"/>
      <c r="J1" s="7"/>
      <c r="K1" s="7"/>
      <c r="L1" s="8"/>
    </row>
    <row r="2" spans="1:22" ht="28.5" customHeight="1" thickBot="1">
      <c r="A2" s="63"/>
      <c r="B2" s="23" t="s">
        <v>0</v>
      </c>
      <c r="C2" s="25" t="s">
        <v>1</v>
      </c>
      <c r="D2" s="102" t="s">
        <v>2</v>
      </c>
      <c r="E2" s="64" t="s">
        <v>16</v>
      </c>
      <c r="F2" s="45" t="s">
        <v>3</v>
      </c>
      <c r="G2" s="45" t="s">
        <v>12</v>
      </c>
      <c r="H2" s="45" t="s">
        <v>13</v>
      </c>
      <c r="I2" s="45" t="s">
        <v>14</v>
      </c>
      <c r="J2" s="45" t="s">
        <v>15</v>
      </c>
      <c r="K2" s="24" t="s">
        <v>4</v>
      </c>
      <c r="L2" s="25" t="s">
        <v>5</v>
      </c>
      <c r="M2" s="44" t="s">
        <v>9</v>
      </c>
      <c r="N2" s="69" t="s">
        <v>3</v>
      </c>
      <c r="O2" s="45" t="s">
        <v>12</v>
      </c>
      <c r="P2" s="45" t="s">
        <v>13</v>
      </c>
      <c r="Q2" s="45" t="s">
        <v>14</v>
      </c>
      <c r="R2" s="45" t="s">
        <v>15</v>
      </c>
      <c r="S2" s="25" t="s">
        <v>4</v>
      </c>
      <c r="T2" s="25" t="s">
        <v>5</v>
      </c>
      <c r="U2" s="26" t="s">
        <v>7</v>
      </c>
      <c r="V2" s="65" t="s">
        <v>10</v>
      </c>
    </row>
    <row r="3" spans="1:22" ht="20.25" customHeight="1">
      <c r="A3" s="56">
        <v>1</v>
      </c>
      <c r="B3" s="13" t="s">
        <v>44</v>
      </c>
      <c r="C3" s="4">
        <v>2015</v>
      </c>
      <c r="D3" s="107" t="s">
        <v>18</v>
      </c>
      <c r="E3" s="113" t="s">
        <v>21</v>
      </c>
      <c r="F3" s="42">
        <v>2.9</v>
      </c>
      <c r="G3" s="130">
        <v>1.1</v>
      </c>
      <c r="H3" s="130">
        <v>1</v>
      </c>
      <c r="I3" s="130">
        <v>1</v>
      </c>
      <c r="J3" s="130"/>
      <c r="K3" s="80">
        <f>IF(J3=0,10-(G3+H3+I3)/3,10-(G3+H3+I3+J3-MIN(G3,H3,I3,J3)-MAX(G3,H3,I3,J3))/2)</f>
        <v>8.966666666666667</v>
      </c>
      <c r="L3" s="4">
        <v>0</v>
      </c>
      <c r="M3" s="33">
        <f>F3+K3-L3</f>
        <v>11.866666666666667</v>
      </c>
      <c r="N3" s="71">
        <v>2.3</v>
      </c>
      <c r="O3" s="130">
        <v>1</v>
      </c>
      <c r="P3" s="130">
        <v>0.8</v>
      </c>
      <c r="Q3" s="130">
        <v>1.1</v>
      </c>
      <c r="R3" s="130"/>
      <c r="S3" s="80">
        <f>IF(R3=0,10-(O3+P3+Q3)/3,10-(O3+P3+Q3+R3-MIN(O3,P3,Q3,R3)-MAX(O3,P3,Q3,R3))/2)</f>
        <v>9.033333333333333</v>
      </c>
      <c r="T3" s="4">
        <v>0</v>
      </c>
      <c r="U3" s="14">
        <f>N3+S3-T3</f>
        <v>11.333333333333332</v>
      </c>
      <c r="V3" s="67">
        <f>M3+U3</f>
        <v>23.2</v>
      </c>
    </row>
    <row r="4" spans="1:22" ht="19.5" customHeight="1">
      <c r="A4" s="56">
        <v>2</v>
      </c>
      <c r="B4" s="13" t="s">
        <v>50</v>
      </c>
      <c r="C4" s="4">
        <v>2015</v>
      </c>
      <c r="D4" s="107" t="s">
        <v>92</v>
      </c>
      <c r="E4" s="113" t="s">
        <v>113</v>
      </c>
      <c r="F4" s="42">
        <v>2.9</v>
      </c>
      <c r="G4" s="130">
        <v>1.2</v>
      </c>
      <c r="H4" s="130">
        <v>1.5</v>
      </c>
      <c r="I4" s="130">
        <v>2</v>
      </c>
      <c r="J4" s="130"/>
      <c r="K4" s="80">
        <f>IF(J4=0,10-(G4+H4+I4)/3,10-(G4+H4+I4+J4-MIN(G4,H4,I4,J4)-MAX(G4,H4,I4,J4))/2)</f>
        <v>8.433333333333334</v>
      </c>
      <c r="L4" s="4">
        <v>0</v>
      </c>
      <c r="M4" s="33">
        <f>F4+K4-L4</f>
        <v>11.333333333333334</v>
      </c>
      <c r="N4" s="71">
        <v>2.6</v>
      </c>
      <c r="O4" s="130">
        <v>2</v>
      </c>
      <c r="P4" s="130">
        <v>1.9</v>
      </c>
      <c r="Q4" s="130">
        <v>1.5</v>
      </c>
      <c r="R4" s="130"/>
      <c r="S4" s="80">
        <f>IF(R4=0,10-(O4+P4+Q4)/3,10-(O4+P4+Q4+R4-MIN(O4,P4,Q4,R4)-MAX(O4,P4,Q4,R4))/2)</f>
        <v>8.2</v>
      </c>
      <c r="T4" s="4">
        <v>0</v>
      </c>
      <c r="U4" s="14">
        <f>N4+S4-T4</f>
        <v>10.799999999999999</v>
      </c>
      <c r="V4" s="67">
        <f>M4+U4</f>
        <v>22.133333333333333</v>
      </c>
    </row>
    <row r="5" spans="1:22" ht="19.5" customHeight="1">
      <c r="A5" s="56">
        <v>3</v>
      </c>
      <c r="B5" s="59" t="s">
        <v>110</v>
      </c>
      <c r="C5" s="5">
        <v>2015</v>
      </c>
      <c r="D5" s="107" t="s">
        <v>37</v>
      </c>
      <c r="E5" s="113" t="s">
        <v>111</v>
      </c>
      <c r="F5" s="42">
        <v>2.8</v>
      </c>
      <c r="G5" s="130">
        <v>2.1</v>
      </c>
      <c r="H5" s="130">
        <v>2</v>
      </c>
      <c r="I5" s="130">
        <v>2.5</v>
      </c>
      <c r="J5" s="130"/>
      <c r="K5" s="80">
        <f>IF(J5=0,10-(G5+H5+I5)/3,10-(G5+H5+I5+J5-MIN(G5,H5,I5,J5)-MAX(G5,H5,I5,J5))/2)</f>
        <v>7.800000000000001</v>
      </c>
      <c r="L5" s="4">
        <v>0</v>
      </c>
      <c r="M5" s="33">
        <f>F5+K5-L5</f>
        <v>10.600000000000001</v>
      </c>
      <c r="N5" s="71">
        <v>2.7</v>
      </c>
      <c r="O5" s="130">
        <v>1.2</v>
      </c>
      <c r="P5" s="130">
        <v>1.3</v>
      </c>
      <c r="Q5" s="130">
        <v>1.3</v>
      </c>
      <c r="R5" s="130"/>
      <c r="S5" s="80">
        <f>IF(R5=0,10-(O5+P5+Q5)/3,10-(O5+P5+Q5+R5-MIN(O5,P5,Q5,R5)-MAX(O5,P5,Q5,R5))/2)</f>
        <v>8.733333333333334</v>
      </c>
      <c r="T5" s="4">
        <v>0</v>
      </c>
      <c r="U5" s="14">
        <f>N5+S5-T5</f>
        <v>11.433333333333334</v>
      </c>
      <c r="V5" s="67">
        <f>M5+U5</f>
        <v>22.033333333333335</v>
      </c>
    </row>
    <row r="6" spans="1:22" ht="19.5" customHeight="1">
      <c r="A6" s="56">
        <v>4</v>
      </c>
      <c r="B6" s="59" t="s">
        <v>102</v>
      </c>
      <c r="C6" s="5">
        <v>2015</v>
      </c>
      <c r="D6" s="107" t="s">
        <v>18</v>
      </c>
      <c r="E6" s="113" t="s">
        <v>19</v>
      </c>
      <c r="F6" s="42">
        <v>2.9</v>
      </c>
      <c r="G6" s="130">
        <v>2</v>
      </c>
      <c r="H6" s="130">
        <v>1.9</v>
      </c>
      <c r="I6" s="130">
        <v>2</v>
      </c>
      <c r="J6" s="130"/>
      <c r="K6" s="80">
        <f>IF(J6=0,10-(G6+H6+I6)/3,10-(G6+H6+I6+J6-MIN(G6,H6,I6,J6)-MAX(G6,H6,I6,J6))/2)</f>
        <v>8.033333333333333</v>
      </c>
      <c r="L6" s="4">
        <v>0</v>
      </c>
      <c r="M6" s="33">
        <f>F6+K6-L6</f>
        <v>10.933333333333334</v>
      </c>
      <c r="N6" s="71">
        <v>2.6</v>
      </c>
      <c r="O6" s="130">
        <v>2.4</v>
      </c>
      <c r="P6" s="130">
        <v>2</v>
      </c>
      <c r="Q6" s="130">
        <v>2.1</v>
      </c>
      <c r="R6" s="130"/>
      <c r="S6" s="80">
        <f>IF(R6=0,10-(O6+P6+Q6)/3,10-(O6+P6+Q6+R6-MIN(O6,P6,Q6,R6)-MAX(O6,P6,Q6,R6))/2)</f>
        <v>7.833333333333334</v>
      </c>
      <c r="T6" s="4">
        <v>0</v>
      </c>
      <c r="U6" s="14">
        <f>N6+S6-T6</f>
        <v>10.433333333333334</v>
      </c>
      <c r="V6" s="67">
        <f>M6+U6</f>
        <v>21.366666666666667</v>
      </c>
    </row>
    <row r="7" spans="1:22" ht="19.5" customHeight="1">
      <c r="A7" s="56">
        <v>5</v>
      </c>
      <c r="B7" s="13" t="s">
        <v>115</v>
      </c>
      <c r="C7" s="4">
        <v>2015</v>
      </c>
      <c r="D7" s="107" t="s">
        <v>92</v>
      </c>
      <c r="E7" s="113" t="s">
        <v>113</v>
      </c>
      <c r="F7" s="42">
        <v>3.1</v>
      </c>
      <c r="G7" s="130">
        <v>2.7</v>
      </c>
      <c r="H7" s="130">
        <v>2.6</v>
      </c>
      <c r="I7" s="130">
        <v>2.9</v>
      </c>
      <c r="J7" s="130"/>
      <c r="K7" s="80">
        <f>IF(J7=0,10-(G7+H7+I7)/3,10-(G7+H7+I7+J7-MIN(G7,H7,I7,J7)-MAX(G7,H7,I7,J7))/2)</f>
        <v>7.266666666666666</v>
      </c>
      <c r="L7" s="4">
        <v>0</v>
      </c>
      <c r="M7" s="33">
        <f>F7+K7-L7</f>
        <v>10.366666666666665</v>
      </c>
      <c r="N7" s="71">
        <v>2.6</v>
      </c>
      <c r="O7" s="130">
        <v>1.4</v>
      </c>
      <c r="P7" s="130">
        <v>1.5</v>
      </c>
      <c r="Q7" s="130">
        <v>2</v>
      </c>
      <c r="R7" s="130"/>
      <c r="S7" s="80">
        <f>IF(R7=0,10-(O7+P7+Q7)/3,10-(O7+P7+Q7+R7-MIN(O7,P7,Q7,R7)-MAX(O7,P7,Q7,R7))/2)</f>
        <v>8.366666666666667</v>
      </c>
      <c r="T7" s="4">
        <v>0</v>
      </c>
      <c r="U7" s="14">
        <f>N7+S7-T7</f>
        <v>10.966666666666667</v>
      </c>
      <c r="V7" s="67">
        <f>M7+U7</f>
        <v>21.333333333333332</v>
      </c>
    </row>
    <row r="8" spans="1:22" ht="19.5" customHeight="1">
      <c r="A8" s="56">
        <v>6</v>
      </c>
      <c r="B8" s="13" t="s">
        <v>48</v>
      </c>
      <c r="C8" s="5">
        <v>2015</v>
      </c>
      <c r="D8" s="107" t="s">
        <v>22</v>
      </c>
      <c r="E8" s="113" t="s">
        <v>47</v>
      </c>
      <c r="F8" s="42">
        <v>2.8</v>
      </c>
      <c r="G8" s="130">
        <v>1.8</v>
      </c>
      <c r="H8" s="130">
        <v>1.9</v>
      </c>
      <c r="I8" s="130">
        <v>2.3</v>
      </c>
      <c r="J8" s="130"/>
      <c r="K8" s="80">
        <f>IF(J8=0,10-(G8+H8+I8)/3,10-(G8+H8+I8+J8-MIN(G8,H8,I8,J8)-MAX(G8,H8,I8,J8))/2)</f>
        <v>8</v>
      </c>
      <c r="L8" s="4">
        <v>0</v>
      </c>
      <c r="M8" s="33">
        <f>F8+K8-L8</f>
        <v>10.8</v>
      </c>
      <c r="N8" s="71">
        <v>2.5</v>
      </c>
      <c r="O8" s="130">
        <v>2.2</v>
      </c>
      <c r="P8" s="130">
        <v>2</v>
      </c>
      <c r="Q8" s="130">
        <v>2.2</v>
      </c>
      <c r="R8" s="130"/>
      <c r="S8" s="80">
        <f>IF(R8=0,10-(O8+P8+Q8)/3,10-(O8+P8+Q8+R8-MIN(O8,P8,Q8,R8)-MAX(O8,P8,Q8,R8))/2)</f>
        <v>7.866666666666667</v>
      </c>
      <c r="T8" s="4">
        <v>0</v>
      </c>
      <c r="U8" s="14">
        <f>N8+S8-T8</f>
        <v>10.366666666666667</v>
      </c>
      <c r="V8" s="67">
        <f>M8+U8</f>
        <v>21.166666666666668</v>
      </c>
    </row>
    <row r="9" spans="1:22" ht="19.5" customHeight="1">
      <c r="A9" s="56">
        <v>7</v>
      </c>
      <c r="B9" s="13" t="s">
        <v>118</v>
      </c>
      <c r="C9" s="4">
        <v>2015</v>
      </c>
      <c r="D9" s="107" t="s">
        <v>30</v>
      </c>
      <c r="E9" s="113" t="s">
        <v>42</v>
      </c>
      <c r="F9" s="42">
        <v>2.6</v>
      </c>
      <c r="G9" s="130">
        <v>2.5</v>
      </c>
      <c r="H9" s="130">
        <v>2.8</v>
      </c>
      <c r="I9" s="130">
        <v>3</v>
      </c>
      <c r="J9" s="130"/>
      <c r="K9" s="80">
        <f>IF(J9=0,10-(G9+H9+I9)/3,10-(G9+H9+I9+J9-MIN(G9,H9,I9,J9)-MAX(G9,H9,I9,J9))/2)</f>
        <v>7.2333333333333325</v>
      </c>
      <c r="L9" s="4">
        <v>0</v>
      </c>
      <c r="M9" s="33">
        <f>F9+K9-L9</f>
        <v>9.833333333333332</v>
      </c>
      <c r="N9" s="71">
        <v>2.7</v>
      </c>
      <c r="O9" s="130">
        <v>2.3</v>
      </c>
      <c r="P9" s="130">
        <v>2.2</v>
      </c>
      <c r="Q9" s="130">
        <v>2.3</v>
      </c>
      <c r="R9" s="130"/>
      <c r="S9" s="80">
        <f>IF(R9=0,10-(O9+P9+Q9)/3,10-(O9+P9+Q9+R9-MIN(O9,P9,Q9,R9)-MAX(O9,P9,Q9,R9))/2)</f>
        <v>7.733333333333333</v>
      </c>
      <c r="T9" s="4">
        <v>0</v>
      </c>
      <c r="U9" s="14">
        <f>N9+S9-T9</f>
        <v>10.433333333333334</v>
      </c>
      <c r="V9" s="67">
        <f>M9+U9</f>
        <v>20.266666666666666</v>
      </c>
    </row>
    <row r="10" spans="1:22" ht="19.5" customHeight="1">
      <c r="A10" s="56">
        <v>8</v>
      </c>
      <c r="B10" s="59" t="s">
        <v>46</v>
      </c>
      <c r="C10" s="5">
        <v>2015</v>
      </c>
      <c r="D10" s="107" t="s">
        <v>22</v>
      </c>
      <c r="E10" s="113" t="s">
        <v>47</v>
      </c>
      <c r="F10" s="42">
        <v>2.8</v>
      </c>
      <c r="G10" s="130">
        <v>2.5</v>
      </c>
      <c r="H10" s="130">
        <v>2</v>
      </c>
      <c r="I10" s="130">
        <v>2.5</v>
      </c>
      <c r="J10" s="130"/>
      <c r="K10" s="80">
        <f>IF(J10=0,10-(G10+H10+I10)/3,10-(G10+H10+I10+J10-MIN(G10,H10,I10,J10)-MAX(G10,H10,I10,J10))/2)</f>
        <v>7.666666666666666</v>
      </c>
      <c r="L10" s="4">
        <v>0</v>
      </c>
      <c r="M10" s="33">
        <f>F10+K10-L10</f>
        <v>10.466666666666665</v>
      </c>
      <c r="N10" s="71">
        <v>2.2</v>
      </c>
      <c r="O10" s="130">
        <v>2.6</v>
      </c>
      <c r="P10" s="130">
        <v>2.4</v>
      </c>
      <c r="Q10" s="130">
        <v>2.4</v>
      </c>
      <c r="R10" s="130"/>
      <c r="S10" s="80">
        <f>IF(R10=0,10-(O10+P10+Q10)/3,10-(O10+P10+Q10+R10-MIN(O10,P10,Q10,R10)-MAX(O10,P10,Q10,R10))/2)</f>
        <v>7.533333333333333</v>
      </c>
      <c r="T10" s="4">
        <v>0</v>
      </c>
      <c r="U10" s="14">
        <f>N10+S10-T10</f>
        <v>9.733333333333334</v>
      </c>
      <c r="V10" s="67">
        <f>M10+U10</f>
        <v>20.2</v>
      </c>
    </row>
    <row r="11" spans="1:22" ht="19.5" customHeight="1">
      <c r="A11" s="56">
        <v>9</v>
      </c>
      <c r="B11" s="13" t="s">
        <v>49</v>
      </c>
      <c r="C11" s="4">
        <v>2015</v>
      </c>
      <c r="D11" s="107" t="s">
        <v>22</v>
      </c>
      <c r="E11" s="113" t="s">
        <v>47</v>
      </c>
      <c r="F11" s="42">
        <v>2.8</v>
      </c>
      <c r="G11" s="130">
        <v>2</v>
      </c>
      <c r="H11" s="130">
        <v>1.9</v>
      </c>
      <c r="I11" s="130">
        <v>2.3</v>
      </c>
      <c r="J11" s="130"/>
      <c r="K11" s="80">
        <f>IF(J11=0,10-(G11+H11+I11)/3,10-(G11+H11+I11+J11-MIN(G11,H11,I11,J11)-MAX(G11,H11,I11,J11))/2)</f>
        <v>7.933333333333334</v>
      </c>
      <c r="L11" s="4">
        <v>0</v>
      </c>
      <c r="M11" s="33">
        <f>F11+K11-L11</f>
        <v>10.733333333333334</v>
      </c>
      <c r="N11" s="71">
        <v>2.1</v>
      </c>
      <c r="O11" s="130">
        <v>2.5</v>
      </c>
      <c r="P11" s="130">
        <v>2.8</v>
      </c>
      <c r="Q11" s="130">
        <v>2.7</v>
      </c>
      <c r="R11" s="130"/>
      <c r="S11" s="80">
        <f>IF(R11=0,10-(O11+P11+Q11)/3,10-(O11+P11+Q11+R11-MIN(O11,P11,Q11,R11)-MAX(O11,P11,Q11,R11))/2)</f>
        <v>7.333333333333334</v>
      </c>
      <c r="T11" s="4">
        <v>0</v>
      </c>
      <c r="U11" s="14">
        <f>N11+S11-T11</f>
        <v>9.433333333333334</v>
      </c>
      <c r="V11" s="67">
        <f>M11+U11</f>
        <v>20.166666666666668</v>
      </c>
    </row>
    <row r="12" spans="1:22" ht="19.5" customHeight="1">
      <c r="A12" s="56">
        <v>10</v>
      </c>
      <c r="B12" s="15" t="s">
        <v>45</v>
      </c>
      <c r="C12" s="5">
        <v>2015</v>
      </c>
      <c r="D12" s="107" t="s">
        <v>18</v>
      </c>
      <c r="E12" s="113" t="s">
        <v>21</v>
      </c>
      <c r="F12" s="42">
        <v>2.8</v>
      </c>
      <c r="G12" s="130">
        <v>2.3</v>
      </c>
      <c r="H12" s="130">
        <v>2.2</v>
      </c>
      <c r="I12" s="130">
        <v>2</v>
      </c>
      <c r="J12" s="130"/>
      <c r="K12" s="80">
        <f>IF(J12=0,10-(G12+H12+I12)/3,10-(G12+H12+I12+J12-MIN(G12,H12,I12,J12)-MAX(G12,H12,I12,J12))/2)</f>
        <v>7.833333333333334</v>
      </c>
      <c r="L12" s="4">
        <v>0</v>
      </c>
      <c r="M12" s="33">
        <f>F12+K12-L12</f>
        <v>10.633333333333333</v>
      </c>
      <c r="N12" s="71">
        <v>2.7</v>
      </c>
      <c r="O12" s="130">
        <v>3.3</v>
      </c>
      <c r="P12" s="130">
        <v>3.4</v>
      </c>
      <c r="Q12" s="130">
        <v>3</v>
      </c>
      <c r="R12" s="130"/>
      <c r="S12" s="80">
        <f>IF(R12=0,10-(O12+P12+Q12)/3,10-(O12+P12+Q12+R12-MIN(O12,P12,Q12,R12)-MAX(O12,P12,Q12,R12))/2)</f>
        <v>6.7666666666666675</v>
      </c>
      <c r="T12" s="4">
        <v>0</v>
      </c>
      <c r="U12" s="14">
        <f>N12+S12-T12</f>
        <v>9.466666666666669</v>
      </c>
      <c r="V12" s="67">
        <f>M12+U12</f>
        <v>20.1</v>
      </c>
    </row>
    <row r="13" spans="1:22" ht="19.5" customHeight="1">
      <c r="A13" s="56">
        <v>11</v>
      </c>
      <c r="B13" s="15" t="s">
        <v>112</v>
      </c>
      <c r="C13" s="4">
        <v>2015</v>
      </c>
      <c r="D13" s="107" t="s">
        <v>37</v>
      </c>
      <c r="E13" s="113" t="s">
        <v>111</v>
      </c>
      <c r="F13" s="42">
        <v>2.8</v>
      </c>
      <c r="G13" s="130">
        <v>3.5</v>
      </c>
      <c r="H13" s="130">
        <v>3.9</v>
      </c>
      <c r="I13" s="130">
        <v>4</v>
      </c>
      <c r="J13" s="130"/>
      <c r="K13" s="116">
        <f>IF(J13=0,10-(G13+H13+I13)/3,10-(G13+H13+I13+J13-MIN(G13,H13,I13,J13)-MAX(G13,H13,I13,J13))/2)</f>
        <v>6.199999999999999</v>
      </c>
      <c r="L13" s="4">
        <v>0</v>
      </c>
      <c r="M13" s="33">
        <f>F13+K13-L13</f>
        <v>9</v>
      </c>
      <c r="N13" s="71">
        <v>2.7</v>
      </c>
      <c r="O13" s="130">
        <v>1.9</v>
      </c>
      <c r="P13" s="130">
        <v>1.8</v>
      </c>
      <c r="Q13" s="130">
        <v>1.9</v>
      </c>
      <c r="R13" s="130"/>
      <c r="S13" s="80">
        <f>IF(R13=0,10-(O13+P13+Q13)/3,10-(O13+P13+Q13+R13-MIN(O13,P13,Q13,R13)-MAX(O13,P13,Q13,R13))/2)</f>
        <v>8.133333333333333</v>
      </c>
      <c r="T13" s="4">
        <v>0</v>
      </c>
      <c r="U13" s="14">
        <f>N13+S13-T13</f>
        <v>10.833333333333332</v>
      </c>
      <c r="V13" s="67">
        <f>M13+U13</f>
        <v>19.833333333333332</v>
      </c>
    </row>
    <row r="14" spans="1:22" ht="19.5" customHeight="1">
      <c r="A14" s="56">
        <v>12</v>
      </c>
      <c r="B14" s="13" t="s">
        <v>119</v>
      </c>
      <c r="C14" s="4">
        <v>2015</v>
      </c>
      <c r="D14" s="107" t="s">
        <v>30</v>
      </c>
      <c r="E14" s="113" t="s">
        <v>42</v>
      </c>
      <c r="F14" s="42">
        <v>2.5</v>
      </c>
      <c r="G14" s="130">
        <v>2.8</v>
      </c>
      <c r="H14" s="130">
        <v>2.4</v>
      </c>
      <c r="I14" s="130">
        <v>2.5</v>
      </c>
      <c r="J14" s="130"/>
      <c r="K14" s="80">
        <f>IF(J14=0,10-(G14+H14+I14)/3,10-(G14+H14+I14+J14-MIN(G14,H14,I14,J14)-MAX(G14,H14,I14,J14))/2)</f>
        <v>7.433333333333334</v>
      </c>
      <c r="L14" s="4">
        <v>0</v>
      </c>
      <c r="M14" s="33">
        <f>F14+K14-L14</f>
        <v>9.933333333333334</v>
      </c>
      <c r="N14" s="71">
        <v>2.7</v>
      </c>
      <c r="O14" s="130">
        <v>2.7</v>
      </c>
      <c r="P14" s="130">
        <v>3</v>
      </c>
      <c r="Q14" s="130">
        <v>2.9</v>
      </c>
      <c r="R14" s="130"/>
      <c r="S14" s="80">
        <f>IF(R14=0,10-(O14+P14+Q14)/3,10-(O14+P14+Q14+R14-MIN(O14,P14,Q14,R14)-MAX(O14,P14,Q14,R14))/2)</f>
        <v>7.133333333333333</v>
      </c>
      <c r="T14" s="4">
        <v>0</v>
      </c>
      <c r="U14" s="14">
        <f>N14+S14-T14</f>
        <v>9.833333333333332</v>
      </c>
      <c r="V14" s="67">
        <f>M14+U14</f>
        <v>19.766666666666666</v>
      </c>
    </row>
    <row r="15" spans="1:22" ht="19.5" customHeight="1">
      <c r="A15" s="56">
        <v>13</v>
      </c>
      <c r="B15" s="59" t="s">
        <v>100</v>
      </c>
      <c r="C15" s="5">
        <v>2015</v>
      </c>
      <c r="D15" s="107" t="s">
        <v>52</v>
      </c>
      <c r="E15" s="113" t="s">
        <v>101</v>
      </c>
      <c r="F15" s="42">
        <v>2.9</v>
      </c>
      <c r="G15" s="130">
        <v>3</v>
      </c>
      <c r="H15" s="130">
        <v>2.7</v>
      </c>
      <c r="I15" s="130">
        <v>2.5</v>
      </c>
      <c r="J15" s="130"/>
      <c r="K15" s="80">
        <f>IF(J15=0,10-(G15+H15+I15)/3,10-(G15+H15+I15+J15-MIN(G15,H15,I15,J15)-MAX(G15,H15,I15,J15))/2)</f>
        <v>7.2666666666666675</v>
      </c>
      <c r="L15" s="4">
        <v>0</v>
      </c>
      <c r="M15" s="33">
        <f>F15+K15-L15</f>
        <v>10.166666666666668</v>
      </c>
      <c r="N15" s="71">
        <v>2.1</v>
      </c>
      <c r="O15" s="130">
        <v>2.9</v>
      </c>
      <c r="P15" s="130">
        <v>3.1</v>
      </c>
      <c r="Q15" s="130">
        <v>2.5</v>
      </c>
      <c r="R15" s="130"/>
      <c r="S15" s="80">
        <f>IF(R15=0,10-(O15+P15+Q15)/3,10-(O15+P15+Q15+R15-MIN(O15,P15,Q15,R15)-MAX(O15,P15,Q15,R15))/2)</f>
        <v>7.166666666666666</v>
      </c>
      <c r="T15" s="4">
        <v>0</v>
      </c>
      <c r="U15" s="14">
        <f>N15+S15-T15</f>
        <v>9.266666666666666</v>
      </c>
      <c r="V15" s="67">
        <f>M15+U15</f>
        <v>19.433333333333334</v>
      </c>
    </row>
    <row r="16" spans="1:22" ht="19.5" customHeight="1">
      <c r="A16" s="56">
        <v>14</v>
      </c>
      <c r="B16" s="13" t="s">
        <v>116</v>
      </c>
      <c r="C16" s="4">
        <v>2015</v>
      </c>
      <c r="D16" s="107" t="s">
        <v>96</v>
      </c>
      <c r="E16" s="113" t="s">
        <v>39</v>
      </c>
      <c r="F16" s="42">
        <v>2.6</v>
      </c>
      <c r="G16" s="130">
        <v>3.6</v>
      </c>
      <c r="H16" s="130">
        <v>2.8</v>
      </c>
      <c r="I16" s="130">
        <v>3.6</v>
      </c>
      <c r="J16" s="130"/>
      <c r="K16" s="80">
        <f>IF(J16=0,10-(G16+H16+I16)/3,10-(G16+H16+I16+J16-MIN(G16,H16,I16,J16)-MAX(G16,H16,I16,J16))/2)</f>
        <v>6.666666666666666</v>
      </c>
      <c r="L16" s="4">
        <v>0</v>
      </c>
      <c r="M16" s="33">
        <f>F16+K16-L16</f>
        <v>9.266666666666666</v>
      </c>
      <c r="N16" s="71">
        <v>2.6</v>
      </c>
      <c r="O16" s="130">
        <v>2.4</v>
      </c>
      <c r="P16" s="130">
        <v>2.6</v>
      </c>
      <c r="Q16" s="130">
        <v>2.9</v>
      </c>
      <c r="R16" s="130"/>
      <c r="S16" s="80">
        <f>IF(R16=0,10-(O16+P16+Q16)/3,10-(O16+P16+Q16+R16-MIN(O16,P16,Q16,R16)-MAX(O16,P16,Q16,R16))/2)</f>
        <v>7.366666666666667</v>
      </c>
      <c r="T16" s="4">
        <v>0</v>
      </c>
      <c r="U16" s="14">
        <f>N16+S16-T16</f>
        <v>9.966666666666667</v>
      </c>
      <c r="V16" s="67">
        <f>M16+U16</f>
        <v>19.233333333333334</v>
      </c>
    </row>
    <row r="17" spans="1:22" ht="19.5" customHeight="1">
      <c r="A17" s="56">
        <v>15</v>
      </c>
      <c r="B17" s="13" t="s">
        <v>103</v>
      </c>
      <c r="C17" s="5">
        <v>2015</v>
      </c>
      <c r="D17" s="107" t="s">
        <v>22</v>
      </c>
      <c r="E17" s="113" t="s">
        <v>47</v>
      </c>
      <c r="F17" s="42">
        <v>2.6</v>
      </c>
      <c r="G17" s="130">
        <v>2.3</v>
      </c>
      <c r="H17" s="130">
        <v>2.2</v>
      </c>
      <c r="I17" s="130">
        <v>2.6</v>
      </c>
      <c r="J17" s="130"/>
      <c r="K17" s="116">
        <f>IF(J17=0,10-(G17+H17+I17)/3,10-(G17+H17+I17+J17-MIN(G17,H17,I17,J17)-MAX(G17,H17,I17,J17))/2)</f>
        <v>7.633333333333333</v>
      </c>
      <c r="L17" s="4">
        <v>0</v>
      </c>
      <c r="M17" s="33">
        <f>F17+K17-L17</f>
        <v>10.233333333333333</v>
      </c>
      <c r="N17" s="71">
        <v>2.1</v>
      </c>
      <c r="O17" s="130">
        <v>3</v>
      </c>
      <c r="P17" s="130">
        <v>3.4</v>
      </c>
      <c r="Q17" s="130">
        <v>3.1</v>
      </c>
      <c r="R17" s="130"/>
      <c r="S17" s="80">
        <f>IF(R17=0,10-(O17+P17+Q17)/3,10-(O17+P17+Q17+R17-MIN(O17,P17,Q17,R17)-MAX(O17,P17,Q17,R17))/2)</f>
        <v>6.833333333333334</v>
      </c>
      <c r="T17" s="4">
        <v>0</v>
      </c>
      <c r="U17" s="14">
        <f>N17+S17-T17</f>
        <v>8.933333333333334</v>
      </c>
      <c r="V17" s="67">
        <f>M17+U17</f>
        <v>19.166666666666664</v>
      </c>
    </row>
    <row r="18" spans="1:22" ht="19.5" customHeight="1">
      <c r="A18" s="56">
        <v>16</v>
      </c>
      <c r="B18" s="13" t="s">
        <v>107</v>
      </c>
      <c r="C18" s="4">
        <v>2015</v>
      </c>
      <c r="D18" s="107" t="s">
        <v>105</v>
      </c>
      <c r="E18" s="113" t="s">
        <v>108</v>
      </c>
      <c r="F18" s="42">
        <v>2.9</v>
      </c>
      <c r="G18" s="130">
        <v>3.9</v>
      </c>
      <c r="H18" s="130">
        <v>3.9</v>
      </c>
      <c r="I18" s="130">
        <v>4.2</v>
      </c>
      <c r="J18" s="130"/>
      <c r="K18" s="116">
        <f>IF(J18=0,10-(G18+H18+I18)/3,10-(G18+H18+I18+J18-MIN(G18,H18,I18,J18)-MAX(G18,H18,I18,J18))/2)</f>
        <v>6</v>
      </c>
      <c r="L18" s="4">
        <v>0</v>
      </c>
      <c r="M18" s="33">
        <f>F18+K18-L18</f>
        <v>8.9</v>
      </c>
      <c r="N18" s="71">
        <v>2.6</v>
      </c>
      <c r="O18" s="130">
        <v>2.4</v>
      </c>
      <c r="P18" s="130">
        <v>2.8</v>
      </c>
      <c r="Q18" s="130">
        <v>2.5</v>
      </c>
      <c r="R18" s="130"/>
      <c r="S18" s="80">
        <f>IF(R18=0,10-(O18+P18+Q18)/3,10-(O18+P18+Q18+R18-MIN(O18,P18,Q18,R18)-MAX(O18,P18,Q18,R18))/2)</f>
        <v>7.433333333333334</v>
      </c>
      <c r="T18" s="4">
        <v>0</v>
      </c>
      <c r="U18" s="14">
        <f>N18+S18-T18</f>
        <v>10.033333333333333</v>
      </c>
      <c r="V18" s="67">
        <f>M18+U18</f>
        <v>18.933333333333334</v>
      </c>
    </row>
    <row r="19" spans="1:22" ht="19.5" customHeight="1">
      <c r="A19" s="56">
        <v>17</v>
      </c>
      <c r="B19" s="13" t="s">
        <v>104</v>
      </c>
      <c r="C19" s="5">
        <v>2015</v>
      </c>
      <c r="D19" s="107" t="s">
        <v>105</v>
      </c>
      <c r="E19" s="113" t="s">
        <v>106</v>
      </c>
      <c r="F19" s="42">
        <v>2.8</v>
      </c>
      <c r="G19" s="130">
        <v>3.8</v>
      </c>
      <c r="H19" s="130">
        <v>3.9</v>
      </c>
      <c r="I19" s="130">
        <v>4.2</v>
      </c>
      <c r="J19" s="130"/>
      <c r="K19" s="116">
        <f>IF(J19=0,10-(G19+H19+I19)/3,10-(G19+H19+I19+J19-MIN(G19,H19,I19,J19)-MAX(G19,H19,I19,J19))/2)</f>
        <v>6.033333333333333</v>
      </c>
      <c r="L19" s="4">
        <v>0</v>
      </c>
      <c r="M19" s="33">
        <f>F19+K19-L19</f>
        <v>8.833333333333332</v>
      </c>
      <c r="N19" s="71">
        <v>2.7</v>
      </c>
      <c r="O19" s="130">
        <v>2.3</v>
      </c>
      <c r="P19" s="130">
        <v>2.7</v>
      </c>
      <c r="Q19" s="130">
        <v>2.8</v>
      </c>
      <c r="R19" s="130"/>
      <c r="S19" s="80">
        <f>IF(R19=0,10-(O19+P19+Q19)/3,10-(O19+P19+Q19+R19-MIN(O19,P19,Q19,R19)-MAX(O19,P19,Q19,R19))/2)</f>
        <v>7.4</v>
      </c>
      <c r="T19" s="4">
        <v>0</v>
      </c>
      <c r="U19" s="14">
        <f>N19+S19-T19</f>
        <v>10.100000000000001</v>
      </c>
      <c r="V19" s="67">
        <f>M19+U19</f>
        <v>18.933333333333334</v>
      </c>
    </row>
    <row r="20" spans="1:22" ht="19.5" customHeight="1">
      <c r="A20" s="56">
        <v>18</v>
      </c>
      <c r="B20" s="13" t="s">
        <v>114</v>
      </c>
      <c r="C20" s="4">
        <v>2015</v>
      </c>
      <c r="D20" s="107" t="s">
        <v>92</v>
      </c>
      <c r="E20" s="113" t="s">
        <v>113</v>
      </c>
      <c r="F20" s="42">
        <v>2.7</v>
      </c>
      <c r="G20" s="130">
        <v>4.2</v>
      </c>
      <c r="H20" s="130">
        <v>4.1</v>
      </c>
      <c r="I20" s="130">
        <v>4.4</v>
      </c>
      <c r="J20" s="130"/>
      <c r="K20" s="80">
        <f>IF(J20=0,10-(G20+H20+I20)/3,10-(G20+H20+I20+J20-MIN(G20,H20,I20,J20)-MAX(G20,H20,I20,J20))/2)</f>
        <v>5.766666666666667</v>
      </c>
      <c r="L20" s="4">
        <v>0</v>
      </c>
      <c r="M20" s="33">
        <f>F20+K20-L20</f>
        <v>8.466666666666667</v>
      </c>
      <c r="N20" s="71">
        <v>2.6</v>
      </c>
      <c r="O20" s="130">
        <v>2</v>
      </c>
      <c r="P20" s="130">
        <v>2</v>
      </c>
      <c r="Q20" s="130">
        <v>2.5</v>
      </c>
      <c r="R20" s="130"/>
      <c r="S20" s="80">
        <f>IF(R20=0,10-(O20+P20+Q20)/3,10-(O20+P20+Q20+R20-MIN(O20,P20,Q20,R20)-MAX(O20,P20,Q20,R20))/2)</f>
        <v>7.833333333333334</v>
      </c>
      <c r="T20" s="4">
        <v>0</v>
      </c>
      <c r="U20" s="14">
        <f>N20+S20-T20</f>
        <v>10.433333333333334</v>
      </c>
      <c r="V20" s="67">
        <f>M20+U20</f>
        <v>18.9</v>
      </c>
    </row>
    <row r="21" spans="1:22" ht="19.5" customHeight="1">
      <c r="A21" s="56">
        <v>19</v>
      </c>
      <c r="B21" s="13" t="s">
        <v>109</v>
      </c>
      <c r="C21" s="5">
        <v>2015</v>
      </c>
      <c r="D21" s="107" t="s">
        <v>37</v>
      </c>
      <c r="E21" s="113" t="s">
        <v>21</v>
      </c>
      <c r="F21" s="42">
        <v>1.5</v>
      </c>
      <c r="G21" s="130">
        <v>1.9</v>
      </c>
      <c r="H21" s="130">
        <v>2.1</v>
      </c>
      <c r="I21" s="130">
        <v>1.6</v>
      </c>
      <c r="J21" s="130"/>
      <c r="K21" s="116">
        <f>IF(J21=0,10-(G21+H21+I21)/3,10-(G21+H21+I21+J21-MIN(G21,H21,I21,J21)-MAX(G21,H21,I21,J21))/2)</f>
        <v>8.133333333333333</v>
      </c>
      <c r="L21" s="4">
        <v>3</v>
      </c>
      <c r="M21" s="33">
        <f>F21+K21-L21</f>
        <v>6.633333333333333</v>
      </c>
      <c r="N21" s="71">
        <v>2.7</v>
      </c>
      <c r="O21" s="130">
        <v>2</v>
      </c>
      <c r="P21" s="130">
        <v>1.5</v>
      </c>
      <c r="Q21" s="130">
        <v>2.2</v>
      </c>
      <c r="R21" s="130"/>
      <c r="S21" s="80">
        <f>IF(R21=0,10-(O21+P21+Q21)/3,10-(O21+P21+Q21+R21-MIN(O21,P21,Q21,R21)-MAX(O21,P21,Q21,R21))/2)</f>
        <v>8.1</v>
      </c>
      <c r="T21" s="4">
        <v>0</v>
      </c>
      <c r="U21" s="14">
        <f>N21+S21-T21</f>
        <v>10.8</v>
      </c>
      <c r="V21" s="67">
        <f>M21+U21</f>
        <v>17.433333333333334</v>
      </c>
    </row>
    <row r="22" spans="1:22" ht="19.5" customHeight="1" thickBot="1">
      <c r="A22" s="57">
        <v>20</v>
      </c>
      <c r="B22" s="60" t="s">
        <v>51</v>
      </c>
      <c r="C22" s="16">
        <v>2015</v>
      </c>
      <c r="D22" s="108" t="s">
        <v>96</v>
      </c>
      <c r="E22" s="114" t="s">
        <v>117</v>
      </c>
      <c r="F22" s="43">
        <v>2.7</v>
      </c>
      <c r="G22" s="131">
        <v>5</v>
      </c>
      <c r="H22" s="131">
        <v>4.8</v>
      </c>
      <c r="I22" s="131">
        <v>5.4</v>
      </c>
      <c r="J22" s="131"/>
      <c r="K22" s="81">
        <f>IF(J22=0,10-(G22+H22+I22)/3,10-(G22+H22+I22+J22-MIN(G22,H22,I22,J22)-MAX(G22,H22,I22,J22))/2)</f>
        <v>4.933333333333333</v>
      </c>
      <c r="L22" s="16">
        <v>0</v>
      </c>
      <c r="M22" s="34">
        <f>F22+K22-L22</f>
        <v>7.633333333333333</v>
      </c>
      <c r="N22" s="72">
        <v>2.6</v>
      </c>
      <c r="O22" s="131">
        <v>3</v>
      </c>
      <c r="P22" s="131">
        <v>2.9</v>
      </c>
      <c r="Q22" s="131">
        <v>2.9</v>
      </c>
      <c r="R22" s="131"/>
      <c r="S22" s="81">
        <f>IF(R22=0,10-(O22+P22+Q22)/3,10-(O22+P22+Q22+R22-MIN(O22,P22,Q22,R22)-MAX(O22,P22,Q22,R22))/2)</f>
        <v>7.066666666666666</v>
      </c>
      <c r="T22" s="16">
        <v>0</v>
      </c>
      <c r="U22" s="17">
        <f>N22+S22-T22</f>
        <v>9.666666666666666</v>
      </c>
      <c r="V22" s="68">
        <f>M22+U22</f>
        <v>17.299999999999997</v>
      </c>
    </row>
    <row r="27" ht="12.75" customHeight="1">
      <c r="V27"/>
    </row>
  </sheetData>
  <sheetProtection selectLockedCells="1" selectUnlockedCells="1"/>
  <printOptions/>
  <pageMargins left="0.5905511811023623" right="0.5905511811023623" top="1.1811023622047245" bottom="0.984251968503937" header="0.5118110236220472" footer="0.5118110236220472"/>
  <pageSetup fitToHeight="1" fitToWidth="1" horizontalDpi="600" verticalDpi="600" orientation="landscape" paperSize="9" scale="76" r:id="rId2"/>
  <headerFooter alignWithMargins="0">
    <oddHeader>&amp;C&amp;"Arial,Tučné"&amp;16Vánoční dvojboj 16. 12. 2023 v Příbrami</oddHeader>
    <oddFooter>&amp;LŘeditel závodu:     Václav Nedvěd
Hlavní rozhodčí:    Hana Jíchová
Jednatelka:           Veronika Trinerová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="85" zoomScaleNormal="85" zoomScalePageLayoutView="0" workbookViewId="0" topLeftCell="A1">
      <selection activeCell="T9" sqref="T9"/>
    </sheetView>
  </sheetViews>
  <sheetFormatPr defaultColWidth="9.00390625" defaultRowHeight="12.75" customHeight="1"/>
  <cols>
    <col min="1" max="1" width="3.7109375" style="1" customWidth="1"/>
    <col min="2" max="2" width="20.140625" style="0" customWidth="1"/>
    <col min="3" max="3" width="10.00390625" style="1" customWidth="1"/>
    <col min="4" max="4" width="19.421875" style="1" customWidth="1"/>
    <col min="5" max="5" width="23.57421875" style="1" customWidth="1"/>
    <col min="6" max="6" width="9.421875" style="1" customWidth="1"/>
    <col min="7" max="10" width="9.421875" style="1" hidden="1" customWidth="1"/>
    <col min="11" max="11" width="9.421875" style="1" customWidth="1"/>
    <col min="12" max="12" width="5.7109375" style="0" customWidth="1"/>
    <col min="13" max="13" width="10.8515625" style="2" customWidth="1"/>
    <col min="14" max="14" width="9.140625" style="0" customWidth="1"/>
    <col min="15" max="18" width="9.140625" style="0" hidden="1" customWidth="1"/>
    <col min="19" max="19" width="9.140625" style="0" customWidth="1"/>
    <col min="20" max="20" width="5.7109375" style="0" customWidth="1"/>
    <col min="21" max="22" width="10.8515625" style="2" customWidth="1"/>
  </cols>
  <sheetData>
    <row r="1" spans="1:22" ht="19.5" customHeight="1" thickBot="1">
      <c r="A1" s="55"/>
      <c r="B1" s="73" t="s">
        <v>121</v>
      </c>
      <c r="C1" s="74"/>
      <c r="D1" s="55"/>
      <c r="E1" s="55"/>
      <c r="F1" s="74"/>
      <c r="G1" s="74"/>
      <c r="H1" s="74"/>
      <c r="I1" s="74"/>
      <c r="J1" s="74"/>
      <c r="K1" s="55"/>
      <c r="L1" s="55"/>
      <c r="M1" s="75"/>
      <c r="N1" s="74"/>
      <c r="O1" s="74"/>
      <c r="P1" s="74"/>
      <c r="Q1" s="74"/>
      <c r="R1" s="74"/>
      <c r="S1" s="55"/>
      <c r="T1" s="55"/>
      <c r="U1" s="75"/>
      <c r="V1" s="75"/>
    </row>
    <row r="2" spans="1:22" ht="28.5" customHeight="1" thickBot="1">
      <c r="A2" s="63"/>
      <c r="B2" s="23" t="s">
        <v>0</v>
      </c>
      <c r="C2" s="25" t="s">
        <v>1</v>
      </c>
      <c r="D2" s="27" t="s">
        <v>2</v>
      </c>
      <c r="E2" s="64" t="s">
        <v>16</v>
      </c>
      <c r="F2" s="45" t="s">
        <v>3</v>
      </c>
      <c r="G2" s="125" t="s">
        <v>12</v>
      </c>
      <c r="H2" s="125" t="s">
        <v>13</v>
      </c>
      <c r="I2" s="125" t="s">
        <v>14</v>
      </c>
      <c r="J2" s="125" t="s">
        <v>15</v>
      </c>
      <c r="K2" s="24" t="s">
        <v>4</v>
      </c>
      <c r="L2" s="25" t="s">
        <v>5</v>
      </c>
      <c r="M2" s="44" t="s">
        <v>9</v>
      </c>
      <c r="N2" s="69" t="s">
        <v>3</v>
      </c>
      <c r="O2" s="125" t="s">
        <v>12</v>
      </c>
      <c r="P2" s="125" t="s">
        <v>13</v>
      </c>
      <c r="Q2" s="125" t="s">
        <v>14</v>
      </c>
      <c r="R2" s="125" t="s">
        <v>15</v>
      </c>
      <c r="S2" s="25" t="s">
        <v>4</v>
      </c>
      <c r="T2" s="25" t="s">
        <v>5</v>
      </c>
      <c r="U2" s="26" t="s">
        <v>7</v>
      </c>
      <c r="V2" s="65" t="s">
        <v>10</v>
      </c>
    </row>
    <row r="3" spans="1:22" ht="19.5" customHeight="1">
      <c r="A3" s="56">
        <v>1</v>
      </c>
      <c r="B3" s="13" t="s">
        <v>167</v>
      </c>
      <c r="C3" s="4">
        <v>2014</v>
      </c>
      <c r="D3" s="107" t="s">
        <v>52</v>
      </c>
      <c r="E3" s="113" t="s">
        <v>53</v>
      </c>
      <c r="F3" s="42">
        <v>2.9</v>
      </c>
      <c r="G3" s="130">
        <v>2</v>
      </c>
      <c r="H3" s="130">
        <v>1.9</v>
      </c>
      <c r="I3" s="130">
        <v>1.8</v>
      </c>
      <c r="J3" s="130">
        <v>1.6</v>
      </c>
      <c r="K3" s="80">
        <f>IF(J3=0,10-(G3+H3+I3)/3,10-(G3+H3+I3+J3-MIN(G3,H3,I3,J3)-MAX(G3,H3,I3,J3))/2)</f>
        <v>8.149999999999999</v>
      </c>
      <c r="L3" s="4">
        <v>0</v>
      </c>
      <c r="M3" s="33">
        <f>F3+K3-L3</f>
        <v>11.049999999999999</v>
      </c>
      <c r="N3" s="71">
        <v>2.8</v>
      </c>
      <c r="O3" s="130">
        <v>1.5</v>
      </c>
      <c r="P3" s="130">
        <v>2</v>
      </c>
      <c r="Q3" s="130">
        <v>1.6</v>
      </c>
      <c r="R3" s="130">
        <v>1.7</v>
      </c>
      <c r="S3" s="80">
        <f>IF(R3=0,10-(O3+P3+Q3)/3,10-(O3+P3+Q3+R3-MIN(O3,P3,Q3,R3)-MAX(O3,P3,Q3,R3))/2)</f>
        <v>8.35</v>
      </c>
      <c r="T3" s="4">
        <v>0</v>
      </c>
      <c r="U3" s="14">
        <f>N3+S3-T3</f>
        <v>11.149999999999999</v>
      </c>
      <c r="V3" s="67">
        <f>M3+U3</f>
        <v>22.199999999999996</v>
      </c>
    </row>
    <row r="4" spans="1:22" ht="19.5" customHeight="1">
      <c r="A4" s="56">
        <v>2</v>
      </c>
      <c r="B4" s="13" t="s">
        <v>58</v>
      </c>
      <c r="C4" s="4">
        <v>2014</v>
      </c>
      <c r="D4" s="107" t="s">
        <v>30</v>
      </c>
      <c r="E4" s="113" t="s">
        <v>166</v>
      </c>
      <c r="F4" s="42">
        <v>2.9</v>
      </c>
      <c r="G4" s="130">
        <v>2.1</v>
      </c>
      <c r="H4" s="130">
        <v>2</v>
      </c>
      <c r="I4" s="130">
        <v>1.8</v>
      </c>
      <c r="J4" s="130">
        <v>2</v>
      </c>
      <c r="K4" s="80">
        <f>IF(J4=0,10-(G4+H4+I4)/3,10-(G4+H4+I4+J4-MIN(G4,H4,I4,J4)-MAX(G4,H4,I4,J4))/2)</f>
        <v>8</v>
      </c>
      <c r="L4" s="4">
        <v>0</v>
      </c>
      <c r="M4" s="33">
        <f>F4+K4-L4</f>
        <v>10.9</v>
      </c>
      <c r="N4" s="71">
        <v>2.8</v>
      </c>
      <c r="O4" s="130">
        <v>1.6</v>
      </c>
      <c r="P4" s="130">
        <v>1.9</v>
      </c>
      <c r="Q4" s="130">
        <v>2.2</v>
      </c>
      <c r="R4" s="130">
        <v>2.3</v>
      </c>
      <c r="S4" s="80">
        <f>IF(R4=0,10-(O4+P4+Q4)/3,10-(O4+P4+Q4+R4-MIN(O4,P4,Q4,R4)-MAX(O4,P4,Q4,R4))/2)</f>
        <v>7.949999999999999</v>
      </c>
      <c r="T4" s="4">
        <v>0</v>
      </c>
      <c r="U4" s="14">
        <f>N4+S4-T4</f>
        <v>10.75</v>
      </c>
      <c r="V4" s="67">
        <f>M4+U4</f>
        <v>21.65</v>
      </c>
    </row>
    <row r="5" spans="1:22" ht="19.5" customHeight="1">
      <c r="A5" s="56">
        <v>3</v>
      </c>
      <c r="B5" s="13" t="s">
        <v>56</v>
      </c>
      <c r="C5" s="4">
        <v>2014</v>
      </c>
      <c r="D5" s="107" t="s">
        <v>92</v>
      </c>
      <c r="E5" s="113" t="s">
        <v>113</v>
      </c>
      <c r="F5" s="42">
        <v>2.9</v>
      </c>
      <c r="G5" s="130">
        <v>2.5</v>
      </c>
      <c r="H5" s="130">
        <v>2.4</v>
      </c>
      <c r="I5" s="130">
        <v>2.3</v>
      </c>
      <c r="J5" s="130">
        <v>1.8</v>
      </c>
      <c r="K5" s="80">
        <f>IF(J5=0,10-(G5+H5+I5)/3,10-(G5+H5+I5+J5-MIN(G5,H5,I5,J5)-MAX(G5,H5,I5,J5))/2)</f>
        <v>7.65</v>
      </c>
      <c r="L5" s="4">
        <v>0</v>
      </c>
      <c r="M5" s="33">
        <f>F5+K5-L5</f>
        <v>10.55</v>
      </c>
      <c r="N5" s="71">
        <v>2.8</v>
      </c>
      <c r="O5" s="130">
        <v>2.2</v>
      </c>
      <c r="P5" s="130">
        <v>2.4</v>
      </c>
      <c r="Q5" s="130">
        <v>3</v>
      </c>
      <c r="R5" s="130">
        <v>2.2</v>
      </c>
      <c r="S5" s="80">
        <f>IF(R5=0,10-(O5+P5+Q5)/3,10-(O5+P5+Q5+R5-MIN(O5,P5,Q5,R5)-MAX(O5,P5,Q5,R5))/2)</f>
        <v>7.699999999999999</v>
      </c>
      <c r="T5" s="4">
        <v>0</v>
      </c>
      <c r="U5" s="14">
        <f>N5+S5-T5</f>
        <v>10.5</v>
      </c>
      <c r="V5" s="67">
        <f>M5+U5</f>
        <v>21.05</v>
      </c>
    </row>
    <row r="6" spans="1:22" ht="19.5" customHeight="1">
      <c r="A6" s="56">
        <v>4</v>
      </c>
      <c r="B6" s="13" t="s">
        <v>55</v>
      </c>
      <c r="C6" s="4">
        <v>2014</v>
      </c>
      <c r="D6" s="107" t="s">
        <v>92</v>
      </c>
      <c r="E6" s="113" t="s">
        <v>113</v>
      </c>
      <c r="F6" s="42">
        <v>2.3</v>
      </c>
      <c r="G6" s="130">
        <v>2.3</v>
      </c>
      <c r="H6" s="130">
        <v>2.3</v>
      </c>
      <c r="I6" s="130">
        <v>2.5</v>
      </c>
      <c r="J6" s="130">
        <v>2.6</v>
      </c>
      <c r="K6" s="80">
        <f>IF(J6=0,10-(G6+H6+I6)/3,10-(G6+H6+I6+J6-MIN(G6,H6,I6,J6)-MAX(G6,H6,I6,J6))/2)</f>
        <v>7.6000000000000005</v>
      </c>
      <c r="L6" s="4">
        <v>0</v>
      </c>
      <c r="M6" s="33">
        <f>F6+K6-L6</f>
        <v>9.9</v>
      </c>
      <c r="N6" s="71">
        <v>2.8</v>
      </c>
      <c r="O6" s="130">
        <v>1.9</v>
      </c>
      <c r="P6" s="130">
        <v>2.4</v>
      </c>
      <c r="Q6" s="130">
        <v>2.1</v>
      </c>
      <c r="R6" s="130">
        <v>2.4</v>
      </c>
      <c r="S6" s="80">
        <f>IF(R6=0,10-(O6+P6+Q6)/3,10-(O6+P6+Q6+R6-MIN(O6,P6,Q6,R6)-MAX(O6,P6,Q6,R6))/2)</f>
        <v>7.75</v>
      </c>
      <c r="T6" s="4">
        <v>0</v>
      </c>
      <c r="U6" s="14">
        <f>N6+S6-T6</f>
        <v>10.55</v>
      </c>
      <c r="V6" s="67">
        <f>M6+U6</f>
        <v>20.450000000000003</v>
      </c>
    </row>
    <row r="7" spans="1:22" ht="19.5" customHeight="1">
      <c r="A7" s="56">
        <v>5</v>
      </c>
      <c r="B7" s="13" t="s">
        <v>168</v>
      </c>
      <c r="C7" s="5">
        <v>2014</v>
      </c>
      <c r="D7" s="107" t="s">
        <v>105</v>
      </c>
      <c r="E7" s="113" t="s">
        <v>106</v>
      </c>
      <c r="F7" s="42">
        <v>2.3</v>
      </c>
      <c r="G7" s="130">
        <v>4</v>
      </c>
      <c r="H7" s="130">
        <v>4.2</v>
      </c>
      <c r="I7" s="130">
        <v>3.6</v>
      </c>
      <c r="J7" s="130">
        <v>4</v>
      </c>
      <c r="K7" s="116">
        <f>IF(J7=0,10-(G7+H7+I7)/3,10-(G7+H7+I7+J7-MIN(G7,H7,I7,J7)-MAX(G7,H7,I7,J7))/2)</f>
        <v>6</v>
      </c>
      <c r="L7" s="4">
        <v>0</v>
      </c>
      <c r="M7" s="33">
        <f>F7+K7-L7</f>
        <v>8.3</v>
      </c>
      <c r="N7" s="71">
        <v>2.6</v>
      </c>
      <c r="O7" s="130">
        <v>2.4</v>
      </c>
      <c r="P7" s="130">
        <v>2.7</v>
      </c>
      <c r="Q7" s="130">
        <v>2.4</v>
      </c>
      <c r="R7" s="130">
        <v>2.5</v>
      </c>
      <c r="S7" s="80">
        <f>IF(R7=0,10-(O7+P7+Q7)/3,10-(O7+P7+Q7+R7-MIN(O7,P7,Q7,R7)-MAX(O7,P7,Q7,R7))/2)</f>
        <v>7.550000000000001</v>
      </c>
      <c r="T7" s="4">
        <v>0</v>
      </c>
      <c r="U7" s="14">
        <f>N7+S7-T7</f>
        <v>10.15</v>
      </c>
      <c r="V7" s="67">
        <f>M7+U7</f>
        <v>18.450000000000003</v>
      </c>
    </row>
    <row r="8" spans="1:22" ht="19.5" customHeight="1">
      <c r="A8" s="56">
        <v>6</v>
      </c>
      <c r="B8" s="13" t="s">
        <v>169</v>
      </c>
      <c r="C8" s="4">
        <v>2014</v>
      </c>
      <c r="D8" s="107" t="s">
        <v>170</v>
      </c>
      <c r="E8" s="113" t="s">
        <v>171</v>
      </c>
      <c r="F8" s="42">
        <v>2.3</v>
      </c>
      <c r="G8" s="130">
        <v>3.3</v>
      </c>
      <c r="H8" s="130">
        <v>3.4</v>
      </c>
      <c r="I8" s="130">
        <v>2.8</v>
      </c>
      <c r="J8" s="130">
        <v>3.8</v>
      </c>
      <c r="K8" s="80">
        <f>IF(J8=0,10-(G8+H8+I8)/3,10-(G8+H8+I8+J8-MIN(G8,H8,I8,J8)-MAX(G8,H8,I8,J8))/2)</f>
        <v>6.65</v>
      </c>
      <c r="L8" s="4">
        <v>0</v>
      </c>
      <c r="M8" s="33">
        <f>F8+K8-L8</f>
        <v>8.95</v>
      </c>
      <c r="N8" s="71">
        <v>1.7</v>
      </c>
      <c r="O8" s="130">
        <v>2.7</v>
      </c>
      <c r="P8" s="130">
        <v>3.1</v>
      </c>
      <c r="Q8" s="130">
        <v>2.7</v>
      </c>
      <c r="R8" s="130">
        <v>3.8</v>
      </c>
      <c r="S8" s="80">
        <f>IF(R8=0,10-(O8+P8+Q8)/3,10-(O8+P8+Q8+R8-MIN(O8,P8,Q8,R8)-MAX(O8,P8,Q8,R8))/2)</f>
        <v>7.1</v>
      </c>
      <c r="T8" s="4">
        <v>0.5</v>
      </c>
      <c r="U8" s="14">
        <f>N8+S8-T8</f>
        <v>8.299999999999999</v>
      </c>
      <c r="V8" s="67">
        <f>M8+U8</f>
        <v>17.25</v>
      </c>
    </row>
    <row r="9" spans="1:22" ht="19.5" customHeight="1">
      <c r="A9" s="56">
        <v>7</v>
      </c>
      <c r="B9" s="58" t="s">
        <v>57</v>
      </c>
      <c r="C9" s="6">
        <v>2014</v>
      </c>
      <c r="D9" s="107" t="s">
        <v>96</v>
      </c>
      <c r="E9" s="113" t="s">
        <v>39</v>
      </c>
      <c r="F9" s="42">
        <v>2.9</v>
      </c>
      <c r="G9" s="130">
        <v>3.4</v>
      </c>
      <c r="H9" s="130">
        <v>3</v>
      </c>
      <c r="I9" s="130">
        <v>3.6</v>
      </c>
      <c r="J9" s="130">
        <v>3.4</v>
      </c>
      <c r="K9" s="80">
        <f>IF(J9=0,10-(G9+H9+I9)/3,10-(G9+H9+I9+J9-MIN(G9,H9,I9,J9)-MAX(G9,H9,I9,J9))/2)</f>
        <v>6.6</v>
      </c>
      <c r="L9" s="4">
        <v>0</v>
      </c>
      <c r="M9" s="33">
        <f>F9+K9-L9</f>
        <v>9.5</v>
      </c>
      <c r="N9" s="71">
        <v>1.8</v>
      </c>
      <c r="O9" s="130">
        <v>3.9</v>
      </c>
      <c r="P9" s="130">
        <v>4.4</v>
      </c>
      <c r="Q9" s="130">
        <v>4</v>
      </c>
      <c r="R9" s="130">
        <v>5.5</v>
      </c>
      <c r="S9" s="80">
        <f>IF(R9=0,10-(O9+P9+Q9)/3,10-(O9+P9+Q9+R9-MIN(O9,P9,Q9,R9)-MAX(O9,P9,Q9,R9))/2)</f>
        <v>5.8</v>
      </c>
      <c r="T9" s="4">
        <v>0.5</v>
      </c>
      <c r="U9" s="14">
        <f>N9+S9-T9</f>
        <v>7.1</v>
      </c>
      <c r="V9" s="67">
        <f>M9+U9</f>
        <v>16.6</v>
      </c>
    </row>
    <row r="10" spans="1:22" ht="19.5" customHeight="1">
      <c r="A10" s="56"/>
      <c r="B10" s="13"/>
      <c r="C10" s="4"/>
      <c r="D10" s="107"/>
      <c r="E10" s="113"/>
      <c r="F10" s="42"/>
      <c r="G10" s="42"/>
      <c r="H10" s="42"/>
      <c r="I10" s="42"/>
      <c r="J10" s="42"/>
      <c r="K10" s="80"/>
      <c r="L10" s="4"/>
      <c r="M10" s="33"/>
      <c r="N10" s="71"/>
      <c r="O10" s="42"/>
      <c r="P10" s="42"/>
      <c r="Q10" s="42"/>
      <c r="R10" s="42"/>
      <c r="S10" s="80"/>
      <c r="T10" s="4"/>
      <c r="U10" s="14"/>
      <c r="V10" s="67"/>
    </row>
    <row r="11" spans="1:22" ht="19.5" customHeight="1">
      <c r="A11" s="56"/>
      <c r="B11" s="58"/>
      <c r="C11" s="6"/>
      <c r="D11" s="107"/>
      <c r="E11" s="113"/>
      <c r="F11" s="42"/>
      <c r="G11" s="42"/>
      <c r="H11" s="42"/>
      <c r="I11" s="42"/>
      <c r="J11" s="42"/>
      <c r="K11" s="80"/>
      <c r="L11" s="4"/>
      <c r="M11" s="33"/>
      <c r="N11" s="71"/>
      <c r="O11" s="42"/>
      <c r="P11" s="42"/>
      <c r="Q11" s="42"/>
      <c r="R11" s="42"/>
      <c r="S11" s="80"/>
      <c r="T11" s="4"/>
      <c r="U11" s="14"/>
      <c r="V11" s="67"/>
    </row>
    <row r="12" spans="1:22" ht="19.5" customHeight="1" thickBot="1">
      <c r="A12" s="57"/>
      <c r="B12" s="60"/>
      <c r="C12" s="16"/>
      <c r="D12" s="108"/>
      <c r="E12" s="114"/>
      <c r="F12" s="43"/>
      <c r="G12" s="43"/>
      <c r="H12" s="43"/>
      <c r="I12" s="43"/>
      <c r="J12" s="43"/>
      <c r="K12" s="81"/>
      <c r="L12" s="16"/>
      <c r="M12" s="34"/>
      <c r="N12" s="72"/>
      <c r="O12" s="124"/>
      <c r="P12" s="43"/>
      <c r="Q12" s="43"/>
      <c r="R12" s="43"/>
      <c r="S12" s="81"/>
      <c r="T12" s="16"/>
      <c r="U12" s="17"/>
      <c r="V12" s="68"/>
    </row>
    <row r="20" ht="12.75" customHeight="1">
      <c r="V20"/>
    </row>
  </sheetData>
  <sheetProtection selectLockedCells="1" selectUnlockedCells="1"/>
  <printOptions/>
  <pageMargins left="0.5905511811023623" right="0.5905511811023623" top="1.1811023622047245" bottom="0.984251968503937" header="0.5118110236220472" footer="0.5118110236220472"/>
  <pageSetup fitToHeight="1" fitToWidth="1" horizontalDpi="600" verticalDpi="600" orientation="landscape" paperSize="9" scale="86" r:id="rId2"/>
  <headerFooter alignWithMargins="0">
    <oddHeader>&amp;C&amp;"Arial,Tučné"&amp;16Vánoční dvojboj 16. 12. 2023 v Příbrami</oddHeader>
    <oddFooter>&amp;LŘeditel závodu:     Václav Nedvěd
Hlavní rozhodčí:    Hana Jíchová
Jednatelka:           Veronika Trinerová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85" zoomScaleNormal="85" zoomScalePageLayoutView="0" workbookViewId="0" topLeftCell="A18">
      <selection activeCell="V36" sqref="A1:V36"/>
    </sheetView>
  </sheetViews>
  <sheetFormatPr defaultColWidth="9.00390625" defaultRowHeight="12.75" customHeight="1"/>
  <cols>
    <col min="1" max="1" width="3.7109375" style="1" customWidth="1"/>
    <col min="2" max="2" width="20.140625" style="0" customWidth="1"/>
    <col min="3" max="3" width="10.00390625" style="1" customWidth="1"/>
    <col min="4" max="4" width="19.00390625" style="1" customWidth="1"/>
    <col min="5" max="5" width="26.7109375" style="1" customWidth="1"/>
    <col min="6" max="6" width="9.421875" style="1" customWidth="1"/>
    <col min="7" max="10" width="9.421875" style="1" hidden="1" customWidth="1"/>
    <col min="11" max="11" width="9.421875" style="1" customWidth="1"/>
    <col min="12" max="12" width="5.7109375" style="0" customWidth="1"/>
    <col min="13" max="13" width="10.8515625" style="2" customWidth="1"/>
    <col min="14" max="14" width="9.140625" style="0" customWidth="1"/>
    <col min="15" max="18" width="9.140625" style="0" hidden="1" customWidth="1"/>
    <col min="19" max="19" width="9.140625" style="0" customWidth="1"/>
    <col min="20" max="20" width="5.7109375" style="0" customWidth="1"/>
    <col min="21" max="22" width="10.8515625" style="2" customWidth="1"/>
  </cols>
  <sheetData>
    <row r="1" spans="1:22" ht="19.5" customHeight="1" thickBot="1">
      <c r="A1" s="55"/>
      <c r="B1" s="73" t="s">
        <v>120</v>
      </c>
      <c r="C1" s="74"/>
      <c r="D1" s="55"/>
      <c r="E1" s="55"/>
      <c r="F1" s="74"/>
      <c r="G1" s="74"/>
      <c r="H1" s="74"/>
      <c r="I1" s="74"/>
      <c r="J1" s="74"/>
      <c r="K1" s="55"/>
      <c r="L1" s="55"/>
      <c r="M1" s="75"/>
      <c r="N1" s="74"/>
      <c r="O1" s="74"/>
      <c r="P1" s="74"/>
      <c r="Q1" s="74"/>
      <c r="R1" s="74"/>
      <c r="S1" s="55"/>
      <c r="T1" s="55"/>
      <c r="U1" s="75"/>
      <c r="V1" s="75"/>
    </row>
    <row r="2" spans="1:22" ht="28.5" customHeight="1" thickBot="1">
      <c r="A2" s="63"/>
      <c r="B2" s="23" t="s">
        <v>0</v>
      </c>
      <c r="C2" s="25" t="s">
        <v>1</v>
      </c>
      <c r="D2" s="27" t="s">
        <v>2</v>
      </c>
      <c r="E2" s="64" t="s">
        <v>16</v>
      </c>
      <c r="F2" s="45" t="s">
        <v>3</v>
      </c>
      <c r="G2" s="125" t="s">
        <v>12</v>
      </c>
      <c r="H2" s="125" t="s">
        <v>13</v>
      </c>
      <c r="I2" s="125" t="s">
        <v>14</v>
      </c>
      <c r="J2" s="125" t="s">
        <v>15</v>
      </c>
      <c r="K2" s="24" t="s">
        <v>4</v>
      </c>
      <c r="L2" s="25" t="s">
        <v>5</v>
      </c>
      <c r="M2" s="44" t="s">
        <v>9</v>
      </c>
      <c r="N2" s="69" t="s">
        <v>3</v>
      </c>
      <c r="O2" s="125" t="s">
        <v>12</v>
      </c>
      <c r="P2" s="125" t="s">
        <v>13</v>
      </c>
      <c r="Q2" s="125" t="s">
        <v>14</v>
      </c>
      <c r="R2" s="125" t="s">
        <v>15</v>
      </c>
      <c r="S2" s="25" t="s">
        <v>4</v>
      </c>
      <c r="T2" s="25" t="s">
        <v>5</v>
      </c>
      <c r="U2" s="26" t="s">
        <v>7</v>
      </c>
      <c r="V2" s="65" t="s">
        <v>10</v>
      </c>
    </row>
    <row r="3" spans="1:22" ht="19.5" customHeight="1">
      <c r="A3" s="56">
        <v>1</v>
      </c>
      <c r="B3" s="13" t="s">
        <v>163</v>
      </c>
      <c r="C3" s="4">
        <v>2013</v>
      </c>
      <c r="D3" s="107" t="s">
        <v>37</v>
      </c>
      <c r="E3" s="113" t="s">
        <v>21</v>
      </c>
      <c r="F3" s="42">
        <v>3</v>
      </c>
      <c r="G3" s="130">
        <v>0.9</v>
      </c>
      <c r="H3" s="130">
        <v>1.7</v>
      </c>
      <c r="I3" s="130">
        <v>1.3</v>
      </c>
      <c r="J3" s="130">
        <v>1.2</v>
      </c>
      <c r="K3" s="80">
        <f>IF(J3=0,10-(G3+H3+I3)/3,10-(G3+H3+I3+J3-MIN(G3,H3,I3,J3)-MAX(G3,H3,I3,J3))/2)</f>
        <v>8.75</v>
      </c>
      <c r="L3" s="4">
        <v>0</v>
      </c>
      <c r="M3" s="33">
        <f>F3+K3-L3</f>
        <v>11.75</v>
      </c>
      <c r="N3" s="71">
        <v>2.9</v>
      </c>
      <c r="O3" s="130">
        <v>1.5</v>
      </c>
      <c r="P3" s="130">
        <v>1.4</v>
      </c>
      <c r="Q3" s="130">
        <v>1.9</v>
      </c>
      <c r="R3" s="130">
        <v>2</v>
      </c>
      <c r="S3" s="80">
        <f>IF(R3=0,10-(O3+P3+Q3)/3,10-(O3+P3+Q3+R3-MIN(O3,P3,Q3,R3)-MAX(O3,P3,Q3,R3))/2)</f>
        <v>8.3</v>
      </c>
      <c r="T3" s="4">
        <v>0</v>
      </c>
      <c r="U3" s="14">
        <f>N3+S3-T3</f>
        <v>11.200000000000001</v>
      </c>
      <c r="V3" s="67">
        <f>M3+U3</f>
        <v>22.950000000000003</v>
      </c>
    </row>
    <row r="4" spans="1:22" ht="19.5" customHeight="1">
      <c r="A4" s="56">
        <v>2</v>
      </c>
      <c r="B4" s="13" t="s">
        <v>70</v>
      </c>
      <c r="C4" s="5">
        <v>2013</v>
      </c>
      <c r="D4" s="107" t="s">
        <v>52</v>
      </c>
      <c r="E4" s="113" t="s">
        <v>53</v>
      </c>
      <c r="F4" s="42">
        <v>2.9</v>
      </c>
      <c r="G4" s="130">
        <v>1.6</v>
      </c>
      <c r="H4" s="130">
        <v>1.8</v>
      </c>
      <c r="I4" s="130">
        <v>1.6</v>
      </c>
      <c r="J4" s="130">
        <v>1.7</v>
      </c>
      <c r="K4" s="116">
        <f>IF(J4=0,10-(G4+H4+I4)/3,10-(G4+H4+I4+J4-MIN(G4,H4,I4,J4)-MAX(G4,H4,I4,J4))/2)</f>
        <v>8.35</v>
      </c>
      <c r="L4" s="4">
        <v>0</v>
      </c>
      <c r="M4" s="33">
        <f>F4+K4-L4</f>
        <v>11.25</v>
      </c>
      <c r="N4" s="71">
        <v>2.9</v>
      </c>
      <c r="O4" s="130">
        <v>1.4</v>
      </c>
      <c r="P4" s="130">
        <v>1.6</v>
      </c>
      <c r="Q4" s="130">
        <v>2.3</v>
      </c>
      <c r="R4" s="130">
        <v>1.9</v>
      </c>
      <c r="S4" s="80">
        <f>IF(R4=0,10-(O4+P4+Q4)/3,10-(O4+P4+Q4+R4-MIN(O4,P4,Q4,R4)-MAX(O4,P4,Q4,R4))/2)</f>
        <v>8.25</v>
      </c>
      <c r="T4" s="4">
        <v>0</v>
      </c>
      <c r="U4" s="14">
        <f>N4+S4-T4</f>
        <v>11.15</v>
      </c>
      <c r="V4" s="67">
        <f>M4+U4</f>
        <v>22.4</v>
      </c>
    </row>
    <row r="5" spans="1:22" ht="19.5" customHeight="1">
      <c r="A5" s="56">
        <v>3</v>
      </c>
      <c r="B5" s="58" t="s">
        <v>66</v>
      </c>
      <c r="C5" s="6">
        <v>2013</v>
      </c>
      <c r="D5" s="107" t="s">
        <v>30</v>
      </c>
      <c r="E5" s="113" t="s">
        <v>166</v>
      </c>
      <c r="F5" s="42">
        <v>3</v>
      </c>
      <c r="G5" s="130">
        <v>2.5</v>
      </c>
      <c r="H5" s="130">
        <v>2.2</v>
      </c>
      <c r="I5" s="130">
        <v>2.2</v>
      </c>
      <c r="J5" s="130">
        <v>3</v>
      </c>
      <c r="K5" s="80">
        <f>IF(J5=0,10-(G5+H5+I5)/3,10-(G5+H5+I5+J5-MIN(G5,H5,I5,J5)-MAX(G5,H5,I5,J5))/2)</f>
        <v>7.65</v>
      </c>
      <c r="L5" s="4">
        <v>0</v>
      </c>
      <c r="M5" s="33">
        <f>F5+K5-L5</f>
        <v>10.65</v>
      </c>
      <c r="N5" s="71">
        <v>2.9</v>
      </c>
      <c r="O5" s="130">
        <v>1.8</v>
      </c>
      <c r="P5" s="130">
        <v>2</v>
      </c>
      <c r="Q5" s="130">
        <v>1.5</v>
      </c>
      <c r="R5" s="130">
        <v>2</v>
      </c>
      <c r="S5" s="80">
        <f>IF(R5=0,10-(O5+P5+Q5)/3,10-(O5+P5+Q5+R5-MIN(O5,P5,Q5,R5)-MAX(O5,P5,Q5,R5))/2)</f>
        <v>8.1</v>
      </c>
      <c r="T5" s="4">
        <v>0</v>
      </c>
      <c r="U5" s="14">
        <f>N5+S5-T5</f>
        <v>11</v>
      </c>
      <c r="V5" s="67">
        <f>M5+U5</f>
        <v>21.65</v>
      </c>
    </row>
    <row r="6" spans="1:22" ht="19.5" customHeight="1">
      <c r="A6" s="56">
        <v>4</v>
      </c>
      <c r="B6" s="76" t="s">
        <v>164</v>
      </c>
      <c r="C6" s="4">
        <v>2013</v>
      </c>
      <c r="D6" s="107" t="s">
        <v>37</v>
      </c>
      <c r="E6" s="113" t="s">
        <v>165</v>
      </c>
      <c r="F6" s="42">
        <v>2.9</v>
      </c>
      <c r="G6" s="130">
        <v>2.6</v>
      </c>
      <c r="H6" s="130">
        <v>2.7</v>
      </c>
      <c r="I6" s="130">
        <v>1.8</v>
      </c>
      <c r="J6" s="130">
        <v>2.8</v>
      </c>
      <c r="K6" s="116">
        <f>IF(J6=0,10-(G6+H6+I6)/3,10-(G6+H6+I6+J6-MIN(G6,H6,I6,J6)-MAX(G6,H6,I6,J6))/2)</f>
        <v>7.35</v>
      </c>
      <c r="L6" s="4">
        <v>0</v>
      </c>
      <c r="M6" s="33">
        <f>F6+K6-L6</f>
        <v>10.25</v>
      </c>
      <c r="N6" s="71">
        <v>2.9</v>
      </c>
      <c r="O6" s="130">
        <v>1.4</v>
      </c>
      <c r="P6" s="130">
        <v>1.4</v>
      </c>
      <c r="Q6" s="130">
        <v>1.8</v>
      </c>
      <c r="R6" s="130">
        <v>1.9</v>
      </c>
      <c r="S6" s="80">
        <f>IF(R6=0,10-(O6+P6+Q6)/3,10-(O6+P6+Q6+R6-MIN(O6,P6,Q6,R6)-MAX(O6,P6,Q6,R6))/2)</f>
        <v>8.4</v>
      </c>
      <c r="T6" s="4">
        <v>0</v>
      </c>
      <c r="U6" s="14">
        <f>N6+S6-T6</f>
        <v>11.3</v>
      </c>
      <c r="V6" s="67">
        <f>M6+U6</f>
        <v>21.55</v>
      </c>
    </row>
    <row r="7" spans="1:22" ht="19.5" customHeight="1">
      <c r="A7" s="56">
        <v>5</v>
      </c>
      <c r="B7" s="58" t="s">
        <v>155</v>
      </c>
      <c r="C7" s="5">
        <v>2013</v>
      </c>
      <c r="D7" s="104" t="s">
        <v>18</v>
      </c>
      <c r="E7" s="113" t="s">
        <v>19</v>
      </c>
      <c r="F7" s="42">
        <v>3.1</v>
      </c>
      <c r="G7" s="130">
        <v>2.9</v>
      </c>
      <c r="H7" s="130">
        <v>2.7</v>
      </c>
      <c r="I7" s="130">
        <v>2.5</v>
      </c>
      <c r="J7" s="130">
        <v>1.6</v>
      </c>
      <c r="K7" s="116">
        <f>IF(J7=0,10-(G7+H7+I7)/3,10-(G7+H7+I7+J7-MIN(G7,H7,I7,J7)-MAX(G7,H7,I7,J7))/2)</f>
        <v>7.4</v>
      </c>
      <c r="L7" s="4">
        <v>0</v>
      </c>
      <c r="M7" s="33">
        <f>F7+K7-L7</f>
        <v>10.5</v>
      </c>
      <c r="N7" s="71">
        <v>2.9</v>
      </c>
      <c r="O7" s="130">
        <v>1.9</v>
      </c>
      <c r="P7" s="130">
        <v>2.1</v>
      </c>
      <c r="Q7" s="130">
        <v>2.3</v>
      </c>
      <c r="R7" s="130">
        <v>2.1</v>
      </c>
      <c r="S7" s="80">
        <f>IF(R7=0,10-(O7+P7+Q7)/3,10-(O7+P7+Q7+R7-MIN(O7,P7,Q7,R7)-MAX(O7,P7,Q7,R7))/2)</f>
        <v>7.9</v>
      </c>
      <c r="T7" s="4">
        <v>0</v>
      </c>
      <c r="U7" s="14">
        <f>N7+S7-T7</f>
        <v>10.8</v>
      </c>
      <c r="V7" s="67">
        <f>M7+U7</f>
        <v>21.3</v>
      </c>
    </row>
    <row r="8" spans="1:22" ht="19.5" customHeight="1">
      <c r="A8" s="56">
        <v>6</v>
      </c>
      <c r="B8" s="58" t="s">
        <v>64</v>
      </c>
      <c r="C8" s="6">
        <v>2013</v>
      </c>
      <c r="D8" s="107" t="s">
        <v>92</v>
      </c>
      <c r="E8" s="113" t="s">
        <v>60</v>
      </c>
      <c r="F8" s="42">
        <v>3.1</v>
      </c>
      <c r="G8" s="130">
        <v>2.7</v>
      </c>
      <c r="H8" s="130">
        <v>3.6</v>
      </c>
      <c r="I8" s="130">
        <v>3</v>
      </c>
      <c r="J8" s="130">
        <v>2.3</v>
      </c>
      <c r="K8" s="80">
        <f>IF(J8=0,10-(G8+H8+I8)/3,10-(G8+H8+I8+J8-MIN(G8,H8,I8,J8)-MAX(G8,H8,I8,J8))/2)</f>
        <v>7.1499999999999995</v>
      </c>
      <c r="L8" s="4">
        <v>0</v>
      </c>
      <c r="M8" s="33">
        <f>F8+K8-L8</f>
        <v>10.25</v>
      </c>
      <c r="N8" s="71">
        <v>3.1</v>
      </c>
      <c r="O8" s="130">
        <v>2.4</v>
      </c>
      <c r="P8" s="130">
        <v>1.8</v>
      </c>
      <c r="Q8" s="130">
        <v>1.8</v>
      </c>
      <c r="R8" s="130">
        <v>2.5</v>
      </c>
      <c r="S8" s="80">
        <f>IF(R8=0,10-(O8+P8+Q8)/3,10-(O8+P8+Q8+R8-MIN(O8,P8,Q8,R8)-MAX(O8,P8,Q8,R8))/2)</f>
        <v>7.9</v>
      </c>
      <c r="T8" s="4">
        <v>0</v>
      </c>
      <c r="U8" s="14">
        <f>N8+S8-T8</f>
        <v>11</v>
      </c>
      <c r="V8" s="67">
        <f>M8+U8</f>
        <v>21.25</v>
      </c>
    </row>
    <row r="9" spans="1:22" ht="19.5" customHeight="1">
      <c r="A9" s="56">
        <v>7</v>
      </c>
      <c r="B9" s="13" t="s">
        <v>59</v>
      </c>
      <c r="C9" s="4">
        <v>2013</v>
      </c>
      <c r="D9" s="107" t="s">
        <v>92</v>
      </c>
      <c r="E9" s="113" t="s">
        <v>60</v>
      </c>
      <c r="F9" s="42">
        <v>3.2</v>
      </c>
      <c r="G9" s="130">
        <v>2.2</v>
      </c>
      <c r="H9" s="130">
        <v>2.6</v>
      </c>
      <c r="I9" s="130">
        <v>1.8</v>
      </c>
      <c r="J9" s="130">
        <v>2.4</v>
      </c>
      <c r="K9" s="80">
        <f>IF(J9=0,10-(G9+H9+I9)/3,10-(G9+H9+I9+J9-MIN(G9,H9,I9,J9)-MAX(G9,H9,I9,J9))/2)</f>
        <v>7.7</v>
      </c>
      <c r="L9" s="4">
        <v>0</v>
      </c>
      <c r="M9" s="33">
        <f>F9+K9-L9</f>
        <v>10.9</v>
      </c>
      <c r="N9" s="71">
        <v>3</v>
      </c>
      <c r="O9" s="130">
        <v>2.6</v>
      </c>
      <c r="P9" s="130">
        <v>2.9</v>
      </c>
      <c r="Q9" s="130">
        <v>2.3</v>
      </c>
      <c r="R9" s="130">
        <v>3</v>
      </c>
      <c r="S9" s="80">
        <f>IF(R9=0,10-(O9+P9+Q9)/3,10-(O9+P9+Q9+R9-MIN(O9,P9,Q9,R9)-MAX(O9,P9,Q9,R9))/2)</f>
        <v>7.25</v>
      </c>
      <c r="T9" s="4">
        <v>0</v>
      </c>
      <c r="U9" s="14">
        <f>N9+S9-T9</f>
        <v>10.25</v>
      </c>
      <c r="V9" s="67">
        <f>M9+U9</f>
        <v>21.15</v>
      </c>
    </row>
    <row r="10" spans="1:22" ht="19.5" customHeight="1">
      <c r="A10" s="56">
        <v>8</v>
      </c>
      <c r="B10" s="13" t="s">
        <v>158</v>
      </c>
      <c r="C10" s="4">
        <v>2013</v>
      </c>
      <c r="D10" s="107" t="s">
        <v>22</v>
      </c>
      <c r="E10" s="113" t="s">
        <v>157</v>
      </c>
      <c r="F10" s="42">
        <v>2.9</v>
      </c>
      <c r="G10" s="130">
        <v>2.4</v>
      </c>
      <c r="H10" s="130">
        <v>2.2</v>
      </c>
      <c r="I10" s="130">
        <v>1.8</v>
      </c>
      <c r="J10" s="130">
        <v>2.4</v>
      </c>
      <c r="K10" s="80">
        <f>IF(J10=0,10-(G10+H10+I10)/3,10-(G10+H10+I10+J10-MIN(G10,H10,I10,J10)-MAX(G10,H10,I10,J10))/2)</f>
        <v>7.7</v>
      </c>
      <c r="L10" s="4">
        <v>0</v>
      </c>
      <c r="M10" s="33">
        <f>F10+K10-L10</f>
        <v>10.6</v>
      </c>
      <c r="N10" s="71">
        <v>2.7</v>
      </c>
      <c r="O10" s="130">
        <v>2.5</v>
      </c>
      <c r="P10" s="130">
        <v>2.4</v>
      </c>
      <c r="Q10" s="130">
        <v>2.2</v>
      </c>
      <c r="R10" s="130">
        <v>2.3</v>
      </c>
      <c r="S10" s="80">
        <f>IF(R10=0,10-(O10+P10+Q10)/3,10-(O10+P10+Q10+R10-MIN(O10,P10,Q10,R10)-MAX(O10,P10,Q10,R10))/2)</f>
        <v>7.65</v>
      </c>
      <c r="T10" s="4">
        <v>0</v>
      </c>
      <c r="U10" s="14">
        <f>N10+S10-T10</f>
        <v>10.350000000000001</v>
      </c>
      <c r="V10" s="67">
        <f>M10+U10</f>
        <v>20.950000000000003</v>
      </c>
    </row>
    <row r="11" spans="1:22" ht="19.5" customHeight="1">
      <c r="A11" s="56">
        <v>9</v>
      </c>
      <c r="B11" s="58" t="s">
        <v>160</v>
      </c>
      <c r="C11" s="6">
        <v>2013</v>
      </c>
      <c r="D11" s="107" t="s">
        <v>22</v>
      </c>
      <c r="E11" s="113" t="s">
        <v>157</v>
      </c>
      <c r="F11" s="42">
        <v>2.9</v>
      </c>
      <c r="G11" s="130">
        <v>2.7</v>
      </c>
      <c r="H11" s="130">
        <v>2.9</v>
      </c>
      <c r="I11" s="130">
        <v>2.4</v>
      </c>
      <c r="J11" s="130">
        <v>2.1</v>
      </c>
      <c r="K11" s="80">
        <f>IF(J11=0,10-(G11+H11+I11)/3,10-(G11+H11+I11+J11-MIN(G11,H11,I11,J11)-MAX(G11,H11,I11,J11))/2)</f>
        <v>7.45</v>
      </c>
      <c r="L11" s="4">
        <v>0</v>
      </c>
      <c r="M11" s="33">
        <f>F11+K11-L11</f>
        <v>10.35</v>
      </c>
      <c r="N11" s="71">
        <v>2.7</v>
      </c>
      <c r="O11" s="130">
        <v>1.9</v>
      </c>
      <c r="P11" s="130">
        <v>2.4</v>
      </c>
      <c r="Q11" s="130">
        <v>2.3</v>
      </c>
      <c r="R11" s="130">
        <v>2</v>
      </c>
      <c r="S11" s="80">
        <f>IF(R11=0,10-(O11+P11+Q11)/3,10-(O11+P11+Q11+R11-MIN(O11,P11,Q11,R11)-MAX(O11,P11,Q11,R11))/2)</f>
        <v>7.8500000000000005</v>
      </c>
      <c r="T11" s="4">
        <v>0</v>
      </c>
      <c r="U11" s="14">
        <f>N11+S11-T11</f>
        <v>10.55</v>
      </c>
      <c r="V11" s="67">
        <f>M11+U11</f>
        <v>20.9</v>
      </c>
    </row>
    <row r="12" spans="1:22" ht="19.5" customHeight="1">
      <c r="A12" s="56">
        <v>10</v>
      </c>
      <c r="B12" s="13" t="s">
        <v>159</v>
      </c>
      <c r="C12" s="4">
        <v>2013</v>
      </c>
      <c r="D12" s="107" t="s">
        <v>22</v>
      </c>
      <c r="E12" s="113" t="s">
        <v>157</v>
      </c>
      <c r="F12" s="42">
        <v>2.8</v>
      </c>
      <c r="G12" s="130">
        <v>2.8</v>
      </c>
      <c r="H12" s="130">
        <v>2.4</v>
      </c>
      <c r="I12" s="130">
        <v>2.1</v>
      </c>
      <c r="J12" s="130">
        <v>3</v>
      </c>
      <c r="K12" s="80">
        <f>IF(J12=0,10-(G12+H12+I12)/3,10-(G12+H12+I12+J12-MIN(G12,H12,I12,J12)-MAX(G12,H12,I12,J12))/2)</f>
        <v>7.4</v>
      </c>
      <c r="L12" s="4">
        <v>0</v>
      </c>
      <c r="M12" s="33">
        <f>F12+K12-L12</f>
        <v>10.2</v>
      </c>
      <c r="N12" s="71">
        <v>2.8</v>
      </c>
      <c r="O12" s="130">
        <v>2.1</v>
      </c>
      <c r="P12" s="130">
        <v>2.3</v>
      </c>
      <c r="Q12" s="130">
        <v>2.4</v>
      </c>
      <c r="R12" s="130">
        <v>2.1</v>
      </c>
      <c r="S12" s="80">
        <f>IF(R12=0,10-(O12+P12+Q12)/3,10-(O12+P12+Q12+R12-MIN(O12,P12,Q12,R12)-MAX(O12,P12,Q12,R12))/2)</f>
        <v>7.8</v>
      </c>
      <c r="T12" s="4">
        <v>0</v>
      </c>
      <c r="U12" s="14">
        <f>N12+S12-T12</f>
        <v>10.6</v>
      </c>
      <c r="V12" s="67">
        <f>M12+U12</f>
        <v>20.799999999999997</v>
      </c>
    </row>
    <row r="13" spans="1:22" ht="19.5" customHeight="1">
      <c r="A13" s="56">
        <v>11</v>
      </c>
      <c r="B13" s="58" t="s">
        <v>68</v>
      </c>
      <c r="C13" s="6">
        <v>2013</v>
      </c>
      <c r="D13" s="107" t="s">
        <v>30</v>
      </c>
      <c r="E13" s="113" t="s">
        <v>166</v>
      </c>
      <c r="F13" s="42">
        <v>3</v>
      </c>
      <c r="G13" s="130">
        <v>3.6</v>
      </c>
      <c r="H13" s="130">
        <v>3</v>
      </c>
      <c r="I13" s="130">
        <v>2.2</v>
      </c>
      <c r="J13" s="130">
        <v>3.5</v>
      </c>
      <c r="K13" s="80">
        <f>IF(J13=0,10-(G13+H13+I13)/3,10-(G13+H13+I13+J13-MIN(G13,H13,I13,J13)-MAX(G13,H13,I13,J13))/2)</f>
        <v>6.749999999999999</v>
      </c>
      <c r="L13" s="4">
        <v>0</v>
      </c>
      <c r="M13" s="33">
        <f>F13+K13-L13</f>
        <v>9.75</v>
      </c>
      <c r="N13" s="71">
        <v>2.8</v>
      </c>
      <c r="O13" s="130">
        <v>1.4</v>
      </c>
      <c r="P13" s="130">
        <v>1.9</v>
      </c>
      <c r="Q13" s="130">
        <v>1.8</v>
      </c>
      <c r="R13" s="130">
        <v>1.9</v>
      </c>
      <c r="S13" s="80">
        <f>IF(R13=0,10-(O13+P13+Q13)/3,10-(O13+P13+Q13+R13-MIN(O13,P13,Q13,R13)-MAX(O13,P13,Q13,R13))/2)</f>
        <v>8.15</v>
      </c>
      <c r="T13" s="4">
        <v>0</v>
      </c>
      <c r="U13" s="14">
        <f>N13+S13-T13</f>
        <v>10.95</v>
      </c>
      <c r="V13" s="67">
        <f>M13+U13</f>
        <v>20.7</v>
      </c>
    </row>
    <row r="14" spans="1:22" ht="19.5" customHeight="1">
      <c r="A14" s="56">
        <v>12</v>
      </c>
      <c r="B14" s="13" t="s">
        <v>154</v>
      </c>
      <c r="C14" s="4">
        <v>2013</v>
      </c>
      <c r="D14" s="107" t="s">
        <v>52</v>
      </c>
      <c r="E14" s="113" t="s">
        <v>53</v>
      </c>
      <c r="F14" s="42">
        <v>3.1</v>
      </c>
      <c r="G14" s="130">
        <v>2.4</v>
      </c>
      <c r="H14" s="130">
        <v>3.3</v>
      </c>
      <c r="I14" s="130">
        <v>2.5</v>
      </c>
      <c r="J14" s="130">
        <v>2</v>
      </c>
      <c r="K14" s="80">
        <f>IF(J14=0,10-(G14+H14+I14)/3,10-(G14+H14+I14+J14-MIN(G14,H14,I14,J14)-MAX(G14,H14,I14,J14))/2)</f>
        <v>7.550000000000001</v>
      </c>
      <c r="L14" s="4">
        <v>0</v>
      </c>
      <c r="M14" s="33">
        <f>F14+K14-L14</f>
        <v>10.65</v>
      </c>
      <c r="N14" s="71">
        <v>2.8</v>
      </c>
      <c r="O14" s="130">
        <v>2.5</v>
      </c>
      <c r="P14" s="130">
        <v>2.7</v>
      </c>
      <c r="Q14" s="130">
        <v>3.1</v>
      </c>
      <c r="R14" s="130">
        <v>3</v>
      </c>
      <c r="S14" s="80">
        <f>IF(R14=0,10-(O14+P14+Q14)/3,10-(O14+P14+Q14+R14-MIN(O14,P14,Q14,R14)-MAX(O14,P14,Q14,R14))/2)</f>
        <v>7.1499999999999995</v>
      </c>
      <c r="T14" s="4">
        <v>0</v>
      </c>
      <c r="U14" s="14">
        <f>N14+S14-T14</f>
        <v>9.95</v>
      </c>
      <c r="V14" s="67">
        <f>M14+U14</f>
        <v>20.6</v>
      </c>
    </row>
    <row r="15" spans="1:22" ht="19.5" customHeight="1">
      <c r="A15" s="56">
        <v>13</v>
      </c>
      <c r="B15" s="13" t="s">
        <v>156</v>
      </c>
      <c r="C15" s="4">
        <v>2013</v>
      </c>
      <c r="D15" s="107" t="s">
        <v>22</v>
      </c>
      <c r="E15" s="113" t="s">
        <v>157</v>
      </c>
      <c r="F15" s="42">
        <v>2.7</v>
      </c>
      <c r="G15" s="130">
        <v>2.2</v>
      </c>
      <c r="H15" s="130">
        <v>2.2</v>
      </c>
      <c r="I15" s="130">
        <v>2.4</v>
      </c>
      <c r="J15" s="130">
        <v>2.4</v>
      </c>
      <c r="K15" s="80">
        <f>IF(J15=0,10-(G15+H15+I15)/3,10-(G15+H15+I15+J15-MIN(G15,H15,I15,J15)-MAX(G15,H15,I15,J15))/2)</f>
        <v>7.699999999999999</v>
      </c>
      <c r="L15" s="4">
        <v>0</v>
      </c>
      <c r="M15" s="33">
        <f>F15+K15-L15</f>
        <v>10.399999999999999</v>
      </c>
      <c r="N15" s="71">
        <v>2.8</v>
      </c>
      <c r="O15" s="130">
        <v>2.4</v>
      </c>
      <c r="P15" s="130">
        <v>3</v>
      </c>
      <c r="Q15" s="130">
        <v>2.9</v>
      </c>
      <c r="R15" s="130">
        <v>3</v>
      </c>
      <c r="S15" s="80">
        <f>IF(R15=0,10-(O15+P15+Q15)/3,10-(O15+P15+Q15+R15-MIN(O15,P15,Q15,R15)-MAX(O15,P15,Q15,R15))/2)</f>
        <v>7.05</v>
      </c>
      <c r="T15" s="4">
        <v>0</v>
      </c>
      <c r="U15" s="14">
        <f>N15+S15-T15</f>
        <v>9.85</v>
      </c>
      <c r="V15" s="67">
        <f>M15+U15</f>
        <v>20.25</v>
      </c>
    </row>
    <row r="16" spans="1:22" ht="19.5" customHeight="1">
      <c r="A16" s="56">
        <v>14</v>
      </c>
      <c r="B16" s="58" t="s">
        <v>63</v>
      </c>
      <c r="C16" s="6">
        <v>2013</v>
      </c>
      <c r="D16" s="107" t="s">
        <v>92</v>
      </c>
      <c r="E16" s="113" t="s">
        <v>60</v>
      </c>
      <c r="F16" s="42">
        <v>3.1</v>
      </c>
      <c r="G16" s="130">
        <v>3.8</v>
      </c>
      <c r="H16" s="130">
        <v>4</v>
      </c>
      <c r="I16" s="130">
        <v>4.2</v>
      </c>
      <c r="J16" s="130">
        <v>3.6</v>
      </c>
      <c r="K16" s="116">
        <f>IF(J16=0,10-(G16+H16+I16)/3,10-(G16+H16+I16+J16-MIN(G16,H16,I16,J16)-MAX(G16,H16,I16,J16))/2)</f>
        <v>6.1</v>
      </c>
      <c r="L16" s="4">
        <v>0</v>
      </c>
      <c r="M16" s="33">
        <f>F16+K16-L16</f>
        <v>9.2</v>
      </c>
      <c r="N16" s="71">
        <v>3</v>
      </c>
      <c r="O16" s="130">
        <v>2.2</v>
      </c>
      <c r="P16" s="130">
        <v>2.3</v>
      </c>
      <c r="Q16" s="130">
        <v>2.4</v>
      </c>
      <c r="R16" s="130">
        <v>2.7</v>
      </c>
      <c r="S16" s="80">
        <f>IF(R16=0,10-(O16+P16+Q16)/3,10-(O16+P16+Q16+R16-MIN(O16,P16,Q16,R16)-MAX(O16,P16,Q16,R16))/2)</f>
        <v>7.6499999999999995</v>
      </c>
      <c r="T16" s="4">
        <v>0</v>
      </c>
      <c r="U16" s="14">
        <f>N16+S16-T16</f>
        <v>10.649999999999999</v>
      </c>
      <c r="V16" s="67">
        <f>M16+U16</f>
        <v>19.849999999999998</v>
      </c>
    </row>
    <row r="17" spans="1:22" ht="19.5" customHeight="1">
      <c r="A17" s="56">
        <v>15</v>
      </c>
      <c r="B17" s="58" t="s">
        <v>65</v>
      </c>
      <c r="C17" s="6">
        <v>2013</v>
      </c>
      <c r="D17" s="107" t="s">
        <v>96</v>
      </c>
      <c r="E17" s="113" t="s">
        <v>39</v>
      </c>
      <c r="F17" s="42">
        <v>2.9</v>
      </c>
      <c r="G17" s="130">
        <v>3.4</v>
      </c>
      <c r="H17" s="130">
        <v>3.8</v>
      </c>
      <c r="I17" s="130">
        <v>3.1</v>
      </c>
      <c r="J17" s="130">
        <v>3</v>
      </c>
      <c r="K17" s="80">
        <f>IF(J17=0,10-(G17+H17+I17)/3,10-(G17+H17+I17+J17-MIN(G17,H17,I17,J17)-MAX(G17,H17,I17,J17))/2)</f>
        <v>6.75</v>
      </c>
      <c r="L17" s="4">
        <v>0</v>
      </c>
      <c r="M17" s="33">
        <f>F17+K17-L17</f>
        <v>9.65</v>
      </c>
      <c r="N17" s="71">
        <v>2.4</v>
      </c>
      <c r="O17" s="130">
        <v>3.3</v>
      </c>
      <c r="P17" s="130">
        <v>3.6</v>
      </c>
      <c r="Q17" s="130">
        <v>3.3</v>
      </c>
      <c r="R17" s="130">
        <v>3.5</v>
      </c>
      <c r="S17" s="80">
        <f>IF(R17=0,10-(O17+P17+Q17)/3,10-(O17+P17+Q17+R17-MIN(O17,P17,Q17,R17)-MAX(O17,P17,Q17,R17))/2)</f>
        <v>6.6000000000000005</v>
      </c>
      <c r="T17" s="4">
        <v>0</v>
      </c>
      <c r="U17" s="14">
        <f>N17+S17-T17</f>
        <v>9</v>
      </c>
      <c r="V17" s="67">
        <f>M17+U17</f>
        <v>18.65</v>
      </c>
    </row>
    <row r="18" spans="1:22" ht="19.5" customHeight="1" thickBot="1">
      <c r="A18" s="57"/>
      <c r="B18" s="132"/>
      <c r="C18" s="133"/>
      <c r="D18" s="108"/>
      <c r="E18" s="114"/>
      <c r="F18" s="43"/>
      <c r="G18" s="43"/>
      <c r="H18" s="43"/>
      <c r="I18" s="43"/>
      <c r="J18" s="43"/>
      <c r="K18" s="81"/>
      <c r="L18" s="16"/>
      <c r="M18" s="34"/>
      <c r="N18" s="72"/>
      <c r="O18" s="43"/>
      <c r="P18" s="43"/>
      <c r="Q18" s="43"/>
      <c r="R18" s="43"/>
      <c r="S18" s="81"/>
      <c r="T18" s="16"/>
      <c r="U18" s="17"/>
      <c r="V18" s="68"/>
    </row>
    <row r="25" ht="12.75" customHeight="1">
      <c r="V25"/>
    </row>
  </sheetData>
  <sheetProtection selectLockedCells="1" selectUnlockedCells="1"/>
  <printOptions/>
  <pageMargins left="0.5905511811023623" right="0.5905511811023623" top="1.1811023622047245" bottom="0.984251968503937" header="0.5118110236220472" footer="0.5118110236220472"/>
  <pageSetup fitToHeight="1" fitToWidth="1" horizontalDpi="600" verticalDpi="600" orientation="landscape" paperSize="9" scale="78" r:id="rId2"/>
  <headerFooter alignWithMargins="0">
    <oddHeader>&amp;C&amp;"Arial,Tučné"&amp;16Vánoční dvojboj 16. 12. 2023 v Příbrami</oddHeader>
    <oddFooter>&amp;LŘeditel závodu:     Václav Nedvěd
Hlavní rozhodčí:    Hana Jíchová
Jednatelka:           Veronika Trinerová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zoomScale="85" zoomScaleNormal="85" zoomScalePageLayoutView="0" workbookViewId="0" topLeftCell="A1">
      <selection activeCell="K24" sqref="K24"/>
    </sheetView>
  </sheetViews>
  <sheetFormatPr defaultColWidth="9.00390625" defaultRowHeight="19.5" customHeight="1"/>
  <cols>
    <col min="1" max="1" width="3.7109375" style="1" customWidth="1"/>
    <col min="2" max="2" width="23.7109375" style="0" customWidth="1"/>
    <col min="3" max="3" width="10.57421875" style="1" customWidth="1"/>
    <col min="4" max="4" width="19.00390625" style="1" customWidth="1"/>
    <col min="5" max="5" width="26.140625" style="1" customWidth="1"/>
    <col min="6" max="6" width="8.28125" style="1" customWidth="1"/>
    <col min="7" max="10" width="8.28125" style="1" hidden="1" customWidth="1"/>
    <col min="11" max="11" width="8.28125" style="1" customWidth="1"/>
    <col min="12" max="12" width="5.7109375" style="0" customWidth="1"/>
    <col min="13" max="13" width="13.140625" style="2" customWidth="1"/>
    <col min="14" max="14" width="8.00390625" style="0" customWidth="1"/>
    <col min="15" max="18" width="8.00390625" style="0" hidden="1" customWidth="1"/>
    <col min="19" max="19" width="8.00390625" style="0" customWidth="1"/>
    <col min="20" max="20" width="5.7109375" style="0" customWidth="1"/>
    <col min="21" max="21" width="11.8515625" style="2" customWidth="1"/>
    <col min="22" max="22" width="12.57421875" style="2" customWidth="1"/>
  </cols>
  <sheetData>
    <row r="1" ht="17.25" customHeight="1" thickBot="1">
      <c r="B1" s="3" t="s">
        <v>172</v>
      </c>
    </row>
    <row r="2" spans="1:22" s="12" customFormat="1" ht="28.5" customHeight="1" thickBot="1">
      <c r="A2" s="63"/>
      <c r="B2" s="23" t="s">
        <v>0</v>
      </c>
      <c r="C2" s="25" t="s">
        <v>1</v>
      </c>
      <c r="D2" s="102" t="s">
        <v>2</v>
      </c>
      <c r="E2" s="64" t="s">
        <v>16</v>
      </c>
      <c r="F2" s="45" t="s">
        <v>3</v>
      </c>
      <c r="G2" s="125" t="s">
        <v>12</v>
      </c>
      <c r="H2" s="125" t="s">
        <v>13</v>
      </c>
      <c r="I2" s="125" t="s">
        <v>14</v>
      </c>
      <c r="J2" s="125" t="s">
        <v>15</v>
      </c>
      <c r="K2" s="24" t="s">
        <v>4</v>
      </c>
      <c r="L2" s="25" t="s">
        <v>11</v>
      </c>
      <c r="M2" s="44" t="s">
        <v>9</v>
      </c>
      <c r="N2" s="69" t="s">
        <v>3</v>
      </c>
      <c r="O2" s="125" t="s">
        <v>12</v>
      </c>
      <c r="P2" s="125" t="s">
        <v>13</v>
      </c>
      <c r="Q2" s="125" t="s">
        <v>14</v>
      </c>
      <c r="R2" s="125" t="s">
        <v>15</v>
      </c>
      <c r="S2" s="25" t="s">
        <v>4</v>
      </c>
      <c r="T2" s="25" t="s">
        <v>5</v>
      </c>
      <c r="U2" s="26" t="s">
        <v>7</v>
      </c>
      <c r="V2" s="65" t="s">
        <v>10</v>
      </c>
    </row>
    <row r="3" spans="1:22" ht="19.5" customHeight="1">
      <c r="A3" s="56">
        <v>1</v>
      </c>
      <c r="B3" s="15" t="s">
        <v>161</v>
      </c>
      <c r="C3" s="4">
        <v>2013</v>
      </c>
      <c r="D3" s="107" t="s">
        <v>37</v>
      </c>
      <c r="E3" s="113" t="s">
        <v>162</v>
      </c>
      <c r="F3" s="42">
        <v>3.1</v>
      </c>
      <c r="G3" s="130">
        <v>1.7</v>
      </c>
      <c r="H3" s="130">
        <v>1.4</v>
      </c>
      <c r="I3" s="130">
        <v>1.7</v>
      </c>
      <c r="J3" s="130">
        <v>1.6</v>
      </c>
      <c r="K3" s="116">
        <f>IF(J3=0,10-(G3+H3+I3)/3,10-(G3+H3+I3+J3-MIN(G3,H3,I3,J3)-MAX(G3,H3,I3,J3))/2)</f>
        <v>8.35</v>
      </c>
      <c r="L3" s="4">
        <v>0</v>
      </c>
      <c r="M3" s="33">
        <f>F3+K3-L3</f>
        <v>11.45</v>
      </c>
      <c r="N3" s="71">
        <v>3.1</v>
      </c>
      <c r="O3" s="130">
        <v>1.1</v>
      </c>
      <c r="P3" s="130">
        <v>0.7</v>
      </c>
      <c r="Q3" s="130">
        <v>1</v>
      </c>
      <c r="R3" s="130">
        <v>1</v>
      </c>
      <c r="S3" s="80">
        <f>IF(R3=0,10-(O3+P3+Q3)/3,10-(O3+P3+Q3+R3-MIN(O3,P3,Q3,R3)-MAX(O3,P3,Q3,R3))/2)</f>
        <v>9</v>
      </c>
      <c r="T3" s="4">
        <v>0</v>
      </c>
      <c r="U3" s="14">
        <f>N3+S3-T3</f>
        <v>12.1</v>
      </c>
      <c r="V3" s="67">
        <f>M3+U3</f>
        <v>23.549999999999997</v>
      </c>
    </row>
    <row r="4" spans="1:22" ht="19.5" customHeight="1">
      <c r="A4" s="56">
        <v>2</v>
      </c>
      <c r="B4" s="13" t="s">
        <v>183</v>
      </c>
      <c r="C4" s="5">
        <v>2011</v>
      </c>
      <c r="D4" s="107" t="s">
        <v>37</v>
      </c>
      <c r="E4" s="113" t="s">
        <v>162</v>
      </c>
      <c r="F4" s="30">
        <v>2.6</v>
      </c>
      <c r="G4" s="127">
        <v>1.6</v>
      </c>
      <c r="H4" s="127">
        <v>1.5</v>
      </c>
      <c r="I4" s="127">
        <v>1.5</v>
      </c>
      <c r="J4" s="127">
        <v>1.8</v>
      </c>
      <c r="K4" s="80">
        <f>IF(J4=0,10-(G4+H4+I4)/3,10-(G4+H4+I4+J4-MIN(G4,H4,I4,J4)-MAX(G4,H4,I4,J4))/2)</f>
        <v>8.45</v>
      </c>
      <c r="L4" s="4">
        <v>0</v>
      </c>
      <c r="M4" s="33">
        <f>F4+K4-L4</f>
        <v>11.049999999999999</v>
      </c>
      <c r="N4" s="18">
        <v>2.9</v>
      </c>
      <c r="O4" s="127">
        <v>0.9</v>
      </c>
      <c r="P4" s="127">
        <v>0.7</v>
      </c>
      <c r="Q4" s="127">
        <v>1</v>
      </c>
      <c r="R4" s="127">
        <v>1.1</v>
      </c>
      <c r="S4" s="80">
        <f>IF(R4=0,10-(O4+P4+Q4)/3,10-(O4+P4+Q4+R4-MIN(O4,P4,Q4,R4)-MAX(O4,P4,Q4,R4))/2)</f>
        <v>9.05</v>
      </c>
      <c r="T4" s="4">
        <v>0</v>
      </c>
      <c r="U4" s="14">
        <f>N4+S4-T4</f>
        <v>11.950000000000001</v>
      </c>
      <c r="V4" s="67">
        <f>M4+U4</f>
        <v>23</v>
      </c>
    </row>
    <row r="5" spans="1:22" ht="19.5" customHeight="1">
      <c r="A5" s="56">
        <v>3</v>
      </c>
      <c r="B5" s="15" t="s">
        <v>67</v>
      </c>
      <c r="C5" s="5">
        <v>2012</v>
      </c>
      <c r="D5" s="107" t="s">
        <v>30</v>
      </c>
      <c r="E5" s="113" t="s">
        <v>166</v>
      </c>
      <c r="F5" s="42">
        <v>3.3</v>
      </c>
      <c r="G5" s="130">
        <v>2.4</v>
      </c>
      <c r="H5" s="130">
        <v>2.3</v>
      </c>
      <c r="I5" s="130">
        <v>2.3</v>
      </c>
      <c r="J5" s="130">
        <v>2.1</v>
      </c>
      <c r="K5" s="116">
        <f>IF(J5=0,10-(G5+H5+I5)/3,10-(G5+H5+I5+J5-MIN(G5,H5,I5,J5)-MAX(G5,H5,I5,J5))/2)</f>
        <v>7.7</v>
      </c>
      <c r="L5" s="4">
        <v>0</v>
      </c>
      <c r="M5" s="33">
        <f>F5+K5-L5</f>
        <v>11</v>
      </c>
      <c r="N5" s="71">
        <v>3.1</v>
      </c>
      <c r="O5" s="130">
        <v>1.2</v>
      </c>
      <c r="P5" s="130">
        <v>1.2</v>
      </c>
      <c r="Q5" s="130">
        <v>1.7</v>
      </c>
      <c r="R5" s="130">
        <v>1.8</v>
      </c>
      <c r="S5" s="80">
        <f>IF(R5=0,10-(O5+P5+Q5)/3,10-(O5+P5+Q5+R5-MIN(O5,P5,Q5,R5)-MAX(O5,P5,Q5,R5))/2)</f>
        <v>8.55</v>
      </c>
      <c r="T5" s="4">
        <v>0</v>
      </c>
      <c r="U5" s="14">
        <f>N5+S5-T5</f>
        <v>11.65</v>
      </c>
      <c r="V5" s="67">
        <f>M5+U5</f>
        <v>22.65</v>
      </c>
    </row>
    <row r="6" spans="1:22" ht="19.5" customHeight="1">
      <c r="A6" s="56">
        <v>4</v>
      </c>
      <c r="B6" s="13" t="s">
        <v>61</v>
      </c>
      <c r="C6" s="5">
        <v>2012</v>
      </c>
      <c r="D6" s="107" t="s">
        <v>92</v>
      </c>
      <c r="E6" s="113" t="s">
        <v>62</v>
      </c>
      <c r="F6" s="42">
        <v>3.7</v>
      </c>
      <c r="G6" s="130">
        <v>2.2</v>
      </c>
      <c r="H6" s="130">
        <v>2.2</v>
      </c>
      <c r="I6" s="130">
        <v>2.1</v>
      </c>
      <c r="J6" s="130">
        <v>2.4</v>
      </c>
      <c r="K6" s="116">
        <f>IF(J6=0,10-(G6+H6+I6)/3,10-(G6+H6+I6+J6-MIN(G6,H6,I6,J6)-MAX(G6,H6,I6,J6))/2)</f>
        <v>7.8</v>
      </c>
      <c r="L6" s="4">
        <v>0</v>
      </c>
      <c r="M6" s="33">
        <f>F6+K6-L6</f>
        <v>11.5</v>
      </c>
      <c r="N6" s="71">
        <v>3.2</v>
      </c>
      <c r="O6" s="130">
        <v>1.9</v>
      </c>
      <c r="P6" s="130">
        <v>1.8</v>
      </c>
      <c r="Q6" s="130">
        <v>2.6</v>
      </c>
      <c r="R6" s="130">
        <v>2.8</v>
      </c>
      <c r="S6" s="80">
        <f>IF(R6=0,10-(O6+P6+Q6)/3,10-(O6+P6+Q6+R6-MIN(O6,P6,Q6,R6)-MAX(O6,P6,Q6,R6))/2)</f>
        <v>7.749999999999999</v>
      </c>
      <c r="T6" s="4">
        <v>0</v>
      </c>
      <c r="U6" s="14">
        <f>N6+S6-T6</f>
        <v>10.95</v>
      </c>
      <c r="V6" s="67">
        <f>M6+U6</f>
        <v>22.45</v>
      </c>
    </row>
    <row r="7" spans="1:22" ht="19.5" customHeight="1">
      <c r="A7" s="56">
        <v>5</v>
      </c>
      <c r="B7" s="15" t="s">
        <v>185</v>
      </c>
      <c r="C7" s="5">
        <v>2012</v>
      </c>
      <c r="D7" s="107" t="s">
        <v>30</v>
      </c>
      <c r="E7" s="113" t="s">
        <v>166</v>
      </c>
      <c r="F7" s="30">
        <v>3.2</v>
      </c>
      <c r="G7" s="127">
        <v>1.8</v>
      </c>
      <c r="H7" s="127">
        <v>1.9</v>
      </c>
      <c r="I7" s="127">
        <v>2.2</v>
      </c>
      <c r="J7" s="127">
        <v>1.7</v>
      </c>
      <c r="K7" s="80">
        <f>IF(J7=0,10-(G7+H7+I7)/3,10-(G7+H7+I7+J7-MIN(G7,H7,I7,J7)-MAX(G7,H7,I7,J7))/2)</f>
        <v>8.15</v>
      </c>
      <c r="L7" s="4">
        <v>0</v>
      </c>
      <c r="M7" s="33">
        <f>F7+K7-L7</f>
        <v>11.350000000000001</v>
      </c>
      <c r="N7" s="18">
        <v>2.9</v>
      </c>
      <c r="O7" s="127">
        <v>2.3</v>
      </c>
      <c r="P7" s="127">
        <v>2.3</v>
      </c>
      <c r="Q7" s="127">
        <v>1.7</v>
      </c>
      <c r="R7" s="127">
        <v>2.4</v>
      </c>
      <c r="S7" s="80">
        <f>IF(R7=0,10-(O7+P7+Q7)/3,10-(O7+P7+Q7+R7-MIN(O7,P7,Q7,R7)-MAX(O7,P7,Q7,R7))/2)</f>
        <v>7.7</v>
      </c>
      <c r="T7" s="4">
        <v>0</v>
      </c>
      <c r="U7" s="14">
        <f>N7+S7-T7</f>
        <v>10.6</v>
      </c>
      <c r="V7" s="67">
        <f>M7+U7</f>
        <v>21.950000000000003</v>
      </c>
    </row>
    <row r="8" spans="1:22" ht="19.5" customHeight="1">
      <c r="A8" s="56">
        <v>6</v>
      </c>
      <c r="B8" s="15" t="s">
        <v>181</v>
      </c>
      <c r="C8" s="5">
        <v>2012</v>
      </c>
      <c r="D8" s="107" t="s">
        <v>37</v>
      </c>
      <c r="E8" s="113" t="s">
        <v>182</v>
      </c>
      <c r="F8" s="30">
        <v>3</v>
      </c>
      <c r="G8" s="127">
        <v>2.3</v>
      </c>
      <c r="H8" s="127">
        <v>2</v>
      </c>
      <c r="I8" s="127">
        <v>2.6</v>
      </c>
      <c r="J8" s="127">
        <v>2.1</v>
      </c>
      <c r="K8" s="80">
        <f>IF(J8=0,10-(G8+H8+I8)/3,10-(G8+H8+I8+J8-MIN(G8,H8,I8,J8)-MAX(G8,H8,I8,J8))/2)</f>
        <v>7.8</v>
      </c>
      <c r="L8" s="4">
        <v>0</v>
      </c>
      <c r="M8" s="33">
        <f>F8+K8-L8</f>
        <v>10.8</v>
      </c>
      <c r="N8" s="18">
        <v>3</v>
      </c>
      <c r="O8" s="127">
        <v>1.8</v>
      </c>
      <c r="P8" s="127">
        <v>2</v>
      </c>
      <c r="Q8" s="127">
        <v>1.7</v>
      </c>
      <c r="R8" s="127">
        <v>1.9</v>
      </c>
      <c r="S8" s="80">
        <f>IF(R8=0,10-(O8+P8+Q8)/3,10-(O8+P8+Q8+R8-MIN(O8,P8,Q8,R8)-MAX(O8,P8,Q8,R8))/2)</f>
        <v>8.15</v>
      </c>
      <c r="T8" s="4">
        <v>0</v>
      </c>
      <c r="U8" s="14">
        <f>N8+S8-T8</f>
        <v>11.15</v>
      </c>
      <c r="V8" s="67">
        <f>M8+U8</f>
        <v>21.950000000000003</v>
      </c>
    </row>
    <row r="9" spans="1:22" ht="19.5" customHeight="1">
      <c r="A9" s="56">
        <v>7</v>
      </c>
      <c r="B9" s="13" t="s">
        <v>180</v>
      </c>
      <c r="C9" s="4">
        <v>2012</v>
      </c>
      <c r="D9" s="107" t="s">
        <v>22</v>
      </c>
      <c r="E9" s="113" t="s">
        <v>157</v>
      </c>
      <c r="F9" s="30">
        <v>3.3</v>
      </c>
      <c r="G9" s="127">
        <v>3.1</v>
      </c>
      <c r="H9" s="127">
        <v>2.6</v>
      </c>
      <c r="I9" s="127">
        <v>2.5</v>
      </c>
      <c r="J9" s="127">
        <v>2.3</v>
      </c>
      <c r="K9" s="80">
        <f>IF(J9=0,10-(G9+H9+I9)/3,10-(G9+H9+I9+J9-MIN(G9,H9,I9,J9)-MAX(G9,H9,I9,J9))/2)</f>
        <v>7.45</v>
      </c>
      <c r="L9" s="4">
        <v>0</v>
      </c>
      <c r="M9" s="33">
        <f>F9+K9-L9</f>
        <v>10.75</v>
      </c>
      <c r="N9" s="18">
        <v>3.3</v>
      </c>
      <c r="O9" s="127">
        <v>1.8</v>
      </c>
      <c r="P9" s="127">
        <v>2</v>
      </c>
      <c r="Q9" s="127">
        <v>2.2</v>
      </c>
      <c r="R9" s="127">
        <v>2.2</v>
      </c>
      <c r="S9" s="80">
        <f>IF(R9=0,10-(O9+P9+Q9)/3,10-(O9+P9+Q9+R9-MIN(O9,P9,Q9,R9)-MAX(O9,P9,Q9,R9))/2)</f>
        <v>7.9</v>
      </c>
      <c r="T9" s="4">
        <v>0</v>
      </c>
      <c r="U9" s="14">
        <f>N9+S9-T9</f>
        <v>11.2</v>
      </c>
      <c r="V9" s="67">
        <f>M9+U9</f>
        <v>21.95</v>
      </c>
    </row>
    <row r="10" spans="1:22" ht="19.5" customHeight="1">
      <c r="A10" s="56">
        <v>8</v>
      </c>
      <c r="B10" s="15" t="s">
        <v>176</v>
      </c>
      <c r="C10" s="5">
        <v>2011</v>
      </c>
      <c r="D10" s="107" t="s">
        <v>52</v>
      </c>
      <c r="E10" s="113" t="s">
        <v>69</v>
      </c>
      <c r="F10" s="42">
        <v>3.3</v>
      </c>
      <c r="G10" s="130">
        <v>2.7</v>
      </c>
      <c r="H10" s="130">
        <v>2.9</v>
      </c>
      <c r="I10" s="130">
        <v>3.3</v>
      </c>
      <c r="J10" s="130">
        <v>2.6</v>
      </c>
      <c r="K10" s="116">
        <f>IF(J10=0,10-(G10+H10+I10)/3,10-(G10+H10+I10+J10-MIN(G10,H10,I10,J10)-MAX(G10,H10,I10,J10))/2)</f>
        <v>7.200000000000001</v>
      </c>
      <c r="L10" s="4">
        <v>0</v>
      </c>
      <c r="M10" s="33">
        <f>F10+K10-L10</f>
        <v>10.5</v>
      </c>
      <c r="N10" s="71">
        <v>3</v>
      </c>
      <c r="O10" s="130">
        <v>1.7</v>
      </c>
      <c r="P10" s="130">
        <v>1.8</v>
      </c>
      <c r="Q10" s="130">
        <v>1.9</v>
      </c>
      <c r="R10" s="130">
        <v>1.5</v>
      </c>
      <c r="S10" s="80">
        <f>IF(R10=0,10-(O10+P10+Q10)/3,10-(O10+P10+Q10+R10-MIN(O10,P10,Q10,R10)-MAX(O10,P10,Q10,R10))/2)</f>
        <v>8.25</v>
      </c>
      <c r="T10" s="4">
        <v>0</v>
      </c>
      <c r="U10" s="14">
        <f>N10+S10-T10</f>
        <v>11.25</v>
      </c>
      <c r="V10" s="67">
        <f>M10+U10</f>
        <v>21.75</v>
      </c>
    </row>
    <row r="11" spans="1:22" ht="19.5" customHeight="1">
      <c r="A11" s="56">
        <v>9</v>
      </c>
      <c r="B11" s="13" t="s">
        <v>179</v>
      </c>
      <c r="C11" s="5">
        <v>2012</v>
      </c>
      <c r="D11" s="107" t="s">
        <v>22</v>
      </c>
      <c r="E11" s="113" t="s">
        <v>157</v>
      </c>
      <c r="F11" s="30">
        <v>3.1</v>
      </c>
      <c r="G11" s="127">
        <v>2.1</v>
      </c>
      <c r="H11" s="127">
        <v>2</v>
      </c>
      <c r="I11" s="127">
        <v>2.2</v>
      </c>
      <c r="J11" s="127">
        <v>2.4</v>
      </c>
      <c r="K11" s="80">
        <f>IF(J11=0,10-(G11+H11+I11)/3,10-(G11+H11+I11+J11-MIN(G11,H11,I11,J11)-MAX(G11,H11,I11,J11))/2)</f>
        <v>7.8500000000000005</v>
      </c>
      <c r="L11" s="4">
        <v>0</v>
      </c>
      <c r="M11" s="33">
        <f>F11+K11-L11</f>
        <v>10.950000000000001</v>
      </c>
      <c r="N11" s="18">
        <v>3</v>
      </c>
      <c r="O11" s="127">
        <v>2.6</v>
      </c>
      <c r="P11" s="127">
        <v>2.3</v>
      </c>
      <c r="Q11" s="127">
        <v>2.4</v>
      </c>
      <c r="R11" s="127">
        <v>2.6</v>
      </c>
      <c r="S11" s="80">
        <f>IF(R11=0,10-(O11+P11+Q11)/3,10-(O11+P11+Q11+R11-MIN(O11,P11,Q11,R11)-MAX(O11,P11,Q11,R11))/2)</f>
        <v>7.5</v>
      </c>
      <c r="T11" s="4">
        <v>0</v>
      </c>
      <c r="U11" s="14">
        <f>N11+S11-T11</f>
        <v>10.5</v>
      </c>
      <c r="V11" s="67">
        <f>M11+U11</f>
        <v>21.450000000000003</v>
      </c>
    </row>
    <row r="12" spans="1:22" ht="19.5" customHeight="1">
      <c r="A12" s="56">
        <v>10</v>
      </c>
      <c r="B12" s="15" t="s">
        <v>175</v>
      </c>
      <c r="C12" s="4">
        <v>2012</v>
      </c>
      <c r="D12" s="107" t="s">
        <v>52</v>
      </c>
      <c r="E12" s="113" t="s">
        <v>69</v>
      </c>
      <c r="F12" s="42">
        <v>2.9</v>
      </c>
      <c r="G12" s="130">
        <v>3.2</v>
      </c>
      <c r="H12" s="130">
        <v>3.2</v>
      </c>
      <c r="I12" s="130">
        <v>2.6</v>
      </c>
      <c r="J12" s="130">
        <v>2.8</v>
      </c>
      <c r="K12" s="116">
        <f>IF(J12=0,10-(G12+H12+I12)/3,10-(G12+H12+I12+J12-MIN(G12,H12,I12,J12)-MAX(G12,H12,I12,J12))/2)</f>
        <v>7</v>
      </c>
      <c r="L12" s="4">
        <v>0</v>
      </c>
      <c r="M12" s="33">
        <f>F12+K12-L12</f>
        <v>9.9</v>
      </c>
      <c r="N12" s="71">
        <v>3</v>
      </c>
      <c r="O12" s="130">
        <v>1.2</v>
      </c>
      <c r="P12" s="130">
        <v>1.5</v>
      </c>
      <c r="Q12" s="130">
        <v>1.7</v>
      </c>
      <c r="R12" s="130">
        <v>1.7</v>
      </c>
      <c r="S12" s="80">
        <f>IF(R12=0,10-(O12+P12+Q12)/3,10-(O12+P12+Q12+R12-MIN(O12,P12,Q12,R12)-MAX(O12,P12,Q12,R12))/2)</f>
        <v>8.4</v>
      </c>
      <c r="T12" s="4">
        <v>0</v>
      </c>
      <c r="U12" s="14">
        <f>N12+S12-T12</f>
        <v>11.4</v>
      </c>
      <c r="V12" s="67">
        <f>M12+U12</f>
        <v>21.3</v>
      </c>
    </row>
    <row r="13" spans="1:22" ht="19.5" customHeight="1">
      <c r="A13" s="56">
        <v>11</v>
      </c>
      <c r="B13" s="13" t="s">
        <v>177</v>
      </c>
      <c r="C13" s="4">
        <v>2012</v>
      </c>
      <c r="D13" s="107" t="s">
        <v>18</v>
      </c>
      <c r="E13" s="113" t="s">
        <v>19</v>
      </c>
      <c r="F13" s="42">
        <v>3.1</v>
      </c>
      <c r="G13" s="130">
        <v>2.2</v>
      </c>
      <c r="H13" s="130">
        <v>2.5</v>
      </c>
      <c r="I13" s="130">
        <v>3.1</v>
      </c>
      <c r="J13" s="130">
        <v>3.3</v>
      </c>
      <c r="K13" s="116">
        <f>IF(J13=0,10-(G13+H13+I13)/3,10-(G13+H13+I13+J13-MIN(G13,H13,I13,J13)-MAX(G13,H13,I13,J13))/2)</f>
        <v>7.199999999999999</v>
      </c>
      <c r="L13" s="4">
        <v>0</v>
      </c>
      <c r="M13" s="33">
        <f>F13+K13-L13</f>
        <v>10.299999999999999</v>
      </c>
      <c r="N13" s="71">
        <v>3.1</v>
      </c>
      <c r="O13" s="130">
        <v>1.4</v>
      </c>
      <c r="P13" s="130">
        <v>1.4</v>
      </c>
      <c r="Q13" s="130">
        <v>2.2</v>
      </c>
      <c r="R13" s="130">
        <v>1.9</v>
      </c>
      <c r="S13" s="80">
        <f>IF(R13=0,10-(O13+P13+Q13)/3,10-(O13+P13+Q13+R13-MIN(O13,P13,Q13,R13)-MAX(O13,P13,Q13,R13))/2)</f>
        <v>8.35</v>
      </c>
      <c r="T13" s="4">
        <v>0.5</v>
      </c>
      <c r="U13" s="14">
        <f>N13+S13-T13</f>
        <v>10.95</v>
      </c>
      <c r="V13" s="67">
        <f>M13+U13</f>
        <v>21.25</v>
      </c>
    </row>
    <row r="14" spans="1:22" ht="19.5" customHeight="1">
      <c r="A14" s="56">
        <v>12</v>
      </c>
      <c r="B14" s="15" t="s">
        <v>73</v>
      </c>
      <c r="C14" s="5">
        <v>2011</v>
      </c>
      <c r="D14" s="107" t="s">
        <v>92</v>
      </c>
      <c r="E14" s="113" t="s">
        <v>62</v>
      </c>
      <c r="F14" s="30">
        <v>3.6</v>
      </c>
      <c r="G14" s="127">
        <v>3.3</v>
      </c>
      <c r="H14" s="127">
        <v>2.7</v>
      </c>
      <c r="I14" s="127">
        <v>3.7</v>
      </c>
      <c r="J14" s="127">
        <v>3.5</v>
      </c>
      <c r="K14" s="80">
        <f>IF(J14=0,10-(G14+H14+I14)/3,10-(G14+H14+I14+J14-MIN(G14,H14,I14,J14)-MAX(G14,H14,I14,J14))/2)</f>
        <v>6.6</v>
      </c>
      <c r="L14" s="4">
        <v>0</v>
      </c>
      <c r="M14" s="33">
        <f>F14+K14-L14</f>
        <v>10.2</v>
      </c>
      <c r="N14" s="18">
        <v>3.2</v>
      </c>
      <c r="O14" s="127">
        <v>2.1</v>
      </c>
      <c r="P14" s="127">
        <v>2.2</v>
      </c>
      <c r="Q14" s="127">
        <v>2.5</v>
      </c>
      <c r="R14" s="127">
        <v>2.6</v>
      </c>
      <c r="S14" s="80">
        <f>IF(R14=0,10-(O14+P14+Q14)/3,10-(O14+P14+Q14+R14-MIN(O14,P14,Q14,R14)-MAX(O14,P14,Q14,R14))/2)</f>
        <v>7.6499999999999995</v>
      </c>
      <c r="T14" s="4">
        <v>0</v>
      </c>
      <c r="U14" s="14">
        <f>N14+S14-T14</f>
        <v>10.85</v>
      </c>
      <c r="V14" s="67">
        <f>M14+U14</f>
        <v>21.049999999999997</v>
      </c>
    </row>
    <row r="15" spans="1:22" ht="19.5" customHeight="1">
      <c r="A15" s="56">
        <v>13</v>
      </c>
      <c r="B15" s="15" t="s">
        <v>178</v>
      </c>
      <c r="C15" s="4">
        <v>2011</v>
      </c>
      <c r="D15" s="107" t="s">
        <v>22</v>
      </c>
      <c r="E15" s="113" t="s">
        <v>157</v>
      </c>
      <c r="F15" s="42">
        <v>2.6</v>
      </c>
      <c r="G15" s="130">
        <v>2.8</v>
      </c>
      <c r="H15" s="130">
        <v>2.5</v>
      </c>
      <c r="I15" s="130">
        <v>2.5</v>
      </c>
      <c r="J15" s="130">
        <v>3</v>
      </c>
      <c r="K15" s="116">
        <f>IF(J15=0,10-(G15+H15+I15)/3,10-(G15+H15+I15+J15-MIN(G15,H15,I15,J15)-MAX(G15,H15,I15,J15))/2)</f>
        <v>7.35</v>
      </c>
      <c r="L15" s="4">
        <v>0</v>
      </c>
      <c r="M15" s="33">
        <f>F15+K15-L15</f>
        <v>9.95</v>
      </c>
      <c r="N15" s="71">
        <v>3</v>
      </c>
      <c r="O15" s="130">
        <v>2.4</v>
      </c>
      <c r="P15" s="130">
        <v>2.8</v>
      </c>
      <c r="Q15" s="130">
        <v>2.8</v>
      </c>
      <c r="R15" s="130">
        <v>3</v>
      </c>
      <c r="S15" s="80">
        <f>IF(R15=0,10-(O15+P15+Q15)/3,10-(O15+P15+Q15+R15-MIN(O15,P15,Q15,R15)-MAX(O15,P15,Q15,R15))/2)</f>
        <v>7.2</v>
      </c>
      <c r="T15" s="4">
        <v>0</v>
      </c>
      <c r="U15" s="14">
        <f>N15+S15-T15</f>
        <v>10.2</v>
      </c>
      <c r="V15" s="67">
        <f>M15+U15</f>
        <v>20.15</v>
      </c>
    </row>
    <row r="16" spans="1:22" ht="19.5" customHeight="1" thickBot="1">
      <c r="A16" s="57">
        <v>14</v>
      </c>
      <c r="B16" s="149" t="s">
        <v>184</v>
      </c>
      <c r="C16" s="16">
        <v>2012</v>
      </c>
      <c r="D16" s="108" t="s">
        <v>30</v>
      </c>
      <c r="E16" s="114" t="s">
        <v>166</v>
      </c>
      <c r="F16" s="31">
        <v>3.2</v>
      </c>
      <c r="G16" s="128">
        <v>4.3</v>
      </c>
      <c r="H16" s="128">
        <v>3.4</v>
      </c>
      <c r="I16" s="128">
        <v>3.1</v>
      </c>
      <c r="J16" s="128">
        <v>3.2</v>
      </c>
      <c r="K16" s="81">
        <f>IF(J16=0,10-(G16+H16+I16)/3,10-(G16+H16+I16+J16-MIN(G16,H16,I16,J16)-MAX(G16,H16,I16,J16))/2)</f>
        <v>6.699999999999999</v>
      </c>
      <c r="L16" s="16">
        <v>0</v>
      </c>
      <c r="M16" s="34">
        <f>F16+K16-L16</f>
        <v>9.899999999999999</v>
      </c>
      <c r="N16" s="19">
        <v>3</v>
      </c>
      <c r="O16" s="128">
        <v>2.6</v>
      </c>
      <c r="P16" s="128">
        <v>2.8</v>
      </c>
      <c r="Q16" s="128">
        <v>3</v>
      </c>
      <c r="R16" s="128">
        <v>3</v>
      </c>
      <c r="S16" s="81">
        <f>IF(R16=0,10-(O16+P16+Q16)/3,10-(O16+P16+Q16+R16-MIN(O16,P16,Q16,R16)-MAX(O16,P16,Q16,R16))/2)</f>
        <v>7.1</v>
      </c>
      <c r="T16" s="16">
        <v>0</v>
      </c>
      <c r="U16" s="17">
        <f>N16+S16-T16</f>
        <v>10.1</v>
      </c>
      <c r="V16" s="68">
        <f>M16+U16</f>
        <v>20</v>
      </c>
    </row>
    <row r="26" ht="20.2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</sheetData>
  <sheetProtection selectLockedCells="1" selectUnlockedCells="1"/>
  <printOptions/>
  <pageMargins left="0.5905511811023623" right="0.5905511811023623" top="1.1811023622047245" bottom="0.5905511811023623" header="0.5118110236220472" footer="0.5905511811023623"/>
  <pageSetup fitToHeight="1" fitToWidth="1" horizontalDpi="600" verticalDpi="600" orientation="landscape" paperSize="9" scale="81" r:id="rId2"/>
  <headerFooter alignWithMargins="0">
    <oddHeader>&amp;C&amp;"Arial,Tučné"&amp;16Vánoční dvojboj 16. 12. 2023 v Příbrami</oddHeader>
    <oddFooter>&amp;LŘeditel závodu:     Václav Nedvěd
Hlavní rozhodčí:    Hana Jíchová
Jednatelka:           Veronika Trinerová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zoomScalePageLayoutView="0" workbookViewId="0" topLeftCell="A1">
      <selection activeCell="S17" sqref="S17"/>
    </sheetView>
  </sheetViews>
  <sheetFormatPr defaultColWidth="9.00390625" defaultRowHeight="12.75" customHeight="1"/>
  <cols>
    <col min="1" max="1" width="3.7109375" style="1" customWidth="1"/>
    <col min="2" max="2" width="20.140625" style="0" customWidth="1"/>
    <col min="3" max="3" width="10.00390625" style="1" customWidth="1"/>
    <col min="4" max="4" width="14.7109375" style="1" customWidth="1"/>
    <col min="5" max="5" width="20.8515625" style="1" customWidth="1"/>
    <col min="6" max="6" width="8.57421875" style="1" customWidth="1"/>
    <col min="7" max="10" width="7.28125" style="1" hidden="1" customWidth="1"/>
    <col min="11" max="11" width="8.57421875" style="1" customWidth="1"/>
    <col min="12" max="12" width="5.8515625" style="0" customWidth="1"/>
    <col min="13" max="13" width="10.8515625" style="2" customWidth="1"/>
    <col min="14" max="14" width="9.8515625" style="0" customWidth="1"/>
    <col min="15" max="18" width="7.7109375" style="0" hidden="1" customWidth="1"/>
    <col min="19" max="19" width="9.8515625" style="0" customWidth="1"/>
    <col min="20" max="20" width="5.8515625" style="0" customWidth="1"/>
    <col min="21" max="22" width="10.8515625" style="2" customWidth="1"/>
  </cols>
  <sheetData>
    <row r="1" ht="19.5" customHeight="1" thickBot="1">
      <c r="B1" s="3" t="s">
        <v>173</v>
      </c>
    </row>
    <row r="2" spans="1:24" s="12" customFormat="1" ht="28.5" customHeight="1" thickBot="1">
      <c r="A2" s="63"/>
      <c r="B2" s="23" t="s">
        <v>0</v>
      </c>
      <c r="C2" s="25" t="s">
        <v>1</v>
      </c>
      <c r="D2" s="102" t="s">
        <v>2</v>
      </c>
      <c r="E2" s="64" t="s">
        <v>16</v>
      </c>
      <c r="F2" s="45" t="s">
        <v>3</v>
      </c>
      <c r="G2" s="125" t="s">
        <v>12</v>
      </c>
      <c r="H2" s="125" t="s">
        <v>13</v>
      </c>
      <c r="I2" s="125" t="s">
        <v>14</v>
      </c>
      <c r="J2" s="125" t="s">
        <v>15</v>
      </c>
      <c r="K2" s="24" t="s">
        <v>4</v>
      </c>
      <c r="L2" s="25" t="s">
        <v>5</v>
      </c>
      <c r="M2" s="44" t="s">
        <v>9</v>
      </c>
      <c r="N2" s="69" t="s">
        <v>3</v>
      </c>
      <c r="O2" s="125" t="s">
        <v>12</v>
      </c>
      <c r="P2" s="125" t="s">
        <v>13</v>
      </c>
      <c r="Q2" s="125" t="s">
        <v>14</v>
      </c>
      <c r="R2" s="125" t="s">
        <v>15</v>
      </c>
      <c r="S2" s="25" t="s">
        <v>4</v>
      </c>
      <c r="T2" s="25" t="s">
        <v>5</v>
      </c>
      <c r="U2" s="26" t="s">
        <v>7</v>
      </c>
      <c r="V2" s="65" t="s">
        <v>10</v>
      </c>
      <c r="W2" s="77"/>
      <c r="X2" s="77"/>
    </row>
    <row r="3" spans="1:24" ht="19.5" customHeight="1">
      <c r="A3" s="61">
        <v>1</v>
      </c>
      <c r="B3" s="62" t="s">
        <v>187</v>
      </c>
      <c r="C3" s="21">
        <v>2009</v>
      </c>
      <c r="D3" s="106" t="s">
        <v>92</v>
      </c>
      <c r="E3" s="112" t="s">
        <v>72</v>
      </c>
      <c r="F3" s="29">
        <v>3.5</v>
      </c>
      <c r="G3" s="126">
        <v>2.8</v>
      </c>
      <c r="H3" s="126">
        <v>3.1</v>
      </c>
      <c r="I3" s="126">
        <v>3</v>
      </c>
      <c r="J3" s="126"/>
      <c r="K3" s="79">
        <f>IF(J3=0,10-(G3+H3+I3)/3,10-(G3+H3+I3+J3-MIN(G3,H3,I3,J3)-MAX(G3,H3,I3,J3))/2)</f>
        <v>7.033333333333333</v>
      </c>
      <c r="L3" s="21">
        <v>0</v>
      </c>
      <c r="M3" s="32">
        <f>F3+K3-L3</f>
        <v>10.533333333333333</v>
      </c>
      <c r="N3" s="20">
        <v>2.6</v>
      </c>
      <c r="O3" s="126">
        <v>1.5</v>
      </c>
      <c r="P3" s="126">
        <v>1.7</v>
      </c>
      <c r="Q3" s="126">
        <v>2</v>
      </c>
      <c r="R3" s="126"/>
      <c r="S3" s="79">
        <f>IF(R3=0,10-(O3+P3+Q3)/3,10-(O3+P3+Q3+R3-MIN(O3,P3,Q3,R3)-MAX(O3,P3,Q3,R3))/2)</f>
        <v>8.266666666666666</v>
      </c>
      <c r="T3" s="21">
        <v>0</v>
      </c>
      <c r="U3" s="22">
        <f>N3+S3-T3</f>
        <v>10.866666666666665</v>
      </c>
      <c r="V3" s="66">
        <f>M3+U3</f>
        <v>21.4</v>
      </c>
      <c r="W3" s="11"/>
      <c r="X3" s="11"/>
    </row>
    <row r="4" spans="1:24" ht="19.5" customHeight="1">
      <c r="A4" s="56">
        <v>2</v>
      </c>
      <c r="B4" s="13" t="s">
        <v>77</v>
      </c>
      <c r="C4" s="4">
        <v>2009</v>
      </c>
      <c r="D4" s="107" t="s">
        <v>92</v>
      </c>
      <c r="E4" s="112" t="s">
        <v>72</v>
      </c>
      <c r="F4" s="30">
        <v>3.6</v>
      </c>
      <c r="G4" s="127">
        <v>4</v>
      </c>
      <c r="H4" s="127">
        <v>3.7</v>
      </c>
      <c r="I4" s="127">
        <v>3.2</v>
      </c>
      <c r="J4" s="127"/>
      <c r="K4" s="80">
        <f>IF(J4=0,10-(G4+H4+I4)/3,10-(G4+H4+I4+J4-MIN(G4,H4,I4,J4)-MAX(G4,H4,I4,J4))/2)</f>
        <v>6.366666666666667</v>
      </c>
      <c r="L4" s="4">
        <v>0</v>
      </c>
      <c r="M4" s="33">
        <f>F4+K4-L4</f>
        <v>9.966666666666667</v>
      </c>
      <c r="N4" s="18">
        <v>2.8</v>
      </c>
      <c r="O4" s="127">
        <v>2.6</v>
      </c>
      <c r="P4" s="127">
        <v>2.8</v>
      </c>
      <c r="Q4" s="127">
        <v>2.3</v>
      </c>
      <c r="R4" s="127"/>
      <c r="S4" s="80">
        <f>IF(R4=0,10-(O4+P4+Q4)/3,10-(O4+P4+Q4+R4-MIN(O4,P4,Q4,R4)-MAX(O4,P4,Q4,R4))/2)</f>
        <v>7.433333333333334</v>
      </c>
      <c r="T4" s="4">
        <v>0</v>
      </c>
      <c r="U4" s="14">
        <f>N4+S4-T4</f>
        <v>10.233333333333334</v>
      </c>
      <c r="V4" s="67">
        <f>M4+U4</f>
        <v>20.200000000000003</v>
      </c>
      <c r="W4" s="11"/>
      <c r="X4" s="11"/>
    </row>
    <row r="5" spans="1:24" ht="19.5" customHeight="1">
      <c r="A5" s="56">
        <v>3</v>
      </c>
      <c r="B5" s="13" t="s">
        <v>71</v>
      </c>
      <c r="C5" s="4">
        <v>2010</v>
      </c>
      <c r="D5" s="107" t="s">
        <v>92</v>
      </c>
      <c r="E5" s="113" t="s">
        <v>72</v>
      </c>
      <c r="F5" s="30">
        <v>2.7</v>
      </c>
      <c r="G5" s="127">
        <v>3.2</v>
      </c>
      <c r="H5" s="127">
        <v>2.8</v>
      </c>
      <c r="I5" s="127">
        <v>3.4</v>
      </c>
      <c r="J5" s="127"/>
      <c r="K5" s="80">
        <f>IF(J5=0,10-(G5+H5+I5)/3,10-(G5+H5+I5+J5-MIN(G5,H5,I5,J5)-MAX(G5,H5,I5,J5))/2)</f>
        <v>6.866666666666667</v>
      </c>
      <c r="L5" s="4">
        <v>0</v>
      </c>
      <c r="M5" s="33">
        <f>F5+K5-L5</f>
        <v>9.566666666666666</v>
      </c>
      <c r="N5" s="18">
        <v>2.7</v>
      </c>
      <c r="O5" s="127">
        <v>2.3</v>
      </c>
      <c r="P5" s="127">
        <v>2.5</v>
      </c>
      <c r="Q5" s="127">
        <v>2.3</v>
      </c>
      <c r="R5" s="127"/>
      <c r="S5" s="80">
        <f>IF(R5=0,10-(O5+P5+Q5)/3,10-(O5+P5+Q5+R5-MIN(O5,P5,Q5,R5)-MAX(O5,P5,Q5,R5))/2)</f>
        <v>7.633333333333333</v>
      </c>
      <c r="T5" s="4">
        <v>0</v>
      </c>
      <c r="U5" s="14">
        <f>N5+S5-T5</f>
        <v>10.333333333333332</v>
      </c>
      <c r="V5" s="67">
        <f>M5+U5</f>
        <v>19.9</v>
      </c>
      <c r="W5" s="11"/>
      <c r="X5" s="11"/>
    </row>
    <row r="6" spans="1:24" ht="19.5" customHeight="1">
      <c r="A6" s="56">
        <v>4</v>
      </c>
      <c r="B6" s="13" t="s">
        <v>78</v>
      </c>
      <c r="C6" s="5">
        <v>2009</v>
      </c>
      <c r="D6" s="107" t="s">
        <v>92</v>
      </c>
      <c r="E6" s="113" t="s">
        <v>72</v>
      </c>
      <c r="F6" s="30">
        <v>3.3</v>
      </c>
      <c r="G6" s="127">
        <v>3.5</v>
      </c>
      <c r="H6" s="127">
        <v>3.4</v>
      </c>
      <c r="I6" s="127">
        <v>3</v>
      </c>
      <c r="J6" s="127"/>
      <c r="K6" s="80">
        <f>IF(J6=0,10-(G6+H6+I6)/3,10-(G6+H6+I6+J6-MIN(G6,H6,I6,J6)-MAX(G6,H6,I6,J6))/2)</f>
        <v>6.699999999999999</v>
      </c>
      <c r="L6" s="4">
        <v>0</v>
      </c>
      <c r="M6" s="33">
        <f>F6+K6-L6</f>
        <v>10</v>
      </c>
      <c r="N6" s="18">
        <v>2.6</v>
      </c>
      <c r="O6" s="127">
        <v>2.9</v>
      </c>
      <c r="P6" s="127">
        <v>3.2</v>
      </c>
      <c r="Q6" s="127">
        <v>3.6</v>
      </c>
      <c r="R6" s="127"/>
      <c r="S6" s="80">
        <f>IF(R6=0,10-(O6+P6+Q6)/3,10-(O6+P6+Q6+R6-MIN(O6,P6,Q6,R6)-MAX(O6,P6,Q6,R6))/2)</f>
        <v>6.7666666666666675</v>
      </c>
      <c r="T6" s="4">
        <v>0</v>
      </c>
      <c r="U6" s="14">
        <f>N6+S6-T6</f>
        <v>9.366666666666667</v>
      </c>
      <c r="V6" s="67">
        <f>M6+U6</f>
        <v>19.366666666666667</v>
      </c>
      <c r="W6" s="11"/>
      <c r="X6" s="11"/>
    </row>
    <row r="7" spans="1:24" ht="19.5" customHeight="1">
      <c r="A7" s="56">
        <v>5</v>
      </c>
      <c r="B7" s="13" t="s">
        <v>186</v>
      </c>
      <c r="C7" s="4">
        <v>2010</v>
      </c>
      <c r="D7" s="107" t="s">
        <v>52</v>
      </c>
      <c r="E7" s="113" t="s">
        <v>69</v>
      </c>
      <c r="F7" s="30">
        <v>2.6</v>
      </c>
      <c r="G7" s="127">
        <v>3.5</v>
      </c>
      <c r="H7" s="127">
        <v>3</v>
      </c>
      <c r="I7" s="127">
        <v>2.4</v>
      </c>
      <c r="J7" s="127"/>
      <c r="K7" s="80">
        <f>IF(J7=0,10-(G7+H7+I7)/3,10-(G7+H7+I7+J7-MIN(G7,H7,I7,J7)-MAX(G7,H7,I7,J7))/2)</f>
        <v>7.033333333333333</v>
      </c>
      <c r="L7" s="4">
        <v>0</v>
      </c>
      <c r="M7" s="33">
        <f>F7+K7-L7</f>
        <v>9.633333333333333</v>
      </c>
      <c r="N7" s="18">
        <v>1.9</v>
      </c>
      <c r="O7" s="127">
        <v>3.2</v>
      </c>
      <c r="P7" s="127">
        <v>3.6</v>
      </c>
      <c r="Q7" s="127">
        <v>3.3</v>
      </c>
      <c r="R7" s="127"/>
      <c r="S7" s="80">
        <f>IF(R7=0,10-(O7+P7+Q7)/3,10-(O7+P7+Q7+R7-MIN(O7,P7,Q7,R7)-MAX(O7,P7,Q7,R7))/2)</f>
        <v>6.633333333333333</v>
      </c>
      <c r="T7" s="4">
        <v>0</v>
      </c>
      <c r="U7" s="14">
        <f>N7+S7-T7</f>
        <v>8.533333333333333</v>
      </c>
      <c r="V7" s="67">
        <f>M7+U7</f>
        <v>18.166666666666664</v>
      </c>
      <c r="W7" s="11"/>
      <c r="X7" s="11"/>
    </row>
    <row r="8" spans="1:24" ht="19.5" customHeight="1">
      <c r="A8" s="56">
        <v>6</v>
      </c>
      <c r="B8" s="13" t="s">
        <v>74</v>
      </c>
      <c r="C8" s="4">
        <v>2010</v>
      </c>
      <c r="D8" s="107" t="s">
        <v>96</v>
      </c>
      <c r="E8" s="113" t="s">
        <v>189</v>
      </c>
      <c r="F8" s="30">
        <v>2.5</v>
      </c>
      <c r="G8" s="127">
        <v>3.5</v>
      </c>
      <c r="H8" s="127">
        <v>3.4</v>
      </c>
      <c r="I8" s="127">
        <v>3.2</v>
      </c>
      <c r="J8" s="127"/>
      <c r="K8" s="80">
        <f>IF(J8=0,10-(G8+H8+I8)/3,10-(G8+H8+I8+J8-MIN(G8,H8,I8,J8)-MAX(G8,H8,I8,J8))/2)</f>
        <v>6.633333333333333</v>
      </c>
      <c r="L8" s="4">
        <v>0</v>
      </c>
      <c r="M8" s="33">
        <f>F8+K8-L8</f>
        <v>9.133333333333333</v>
      </c>
      <c r="N8" s="18">
        <v>2.2</v>
      </c>
      <c r="O8" s="127">
        <v>2.9</v>
      </c>
      <c r="P8" s="127">
        <v>2.9</v>
      </c>
      <c r="Q8" s="127">
        <v>3.4</v>
      </c>
      <c r="R8" s="127"/>
      <c r="S8" s="80">
        <f>IF(R8=0,10-(O8+P8+Q8)/3,10-(O8+P8+Q8+R8-MIN(O8,P8,Q8,R8)-MAX(O8,P8,Q8,R8))/2)</f>
        <v>6.933333333333334</v>
      </c>
      <c r="T8" s="4">
        <v>0.5</v>
      </c>
      <c r="U8" s="14">
        <f>N8+S8-T8</f>
        <v>8.633333333333333</v>
      </c>
      <c r="V8" s="67">
        <f>M8+U8</f>
        <v>17.766666666666666</v>
      </c>
      <c r="W8" s="11"/>
      <c r="X8" s="11"/>
    </row>
    <row r="9" spans="1:24" ht="19.5" customHeight="1">
      <c r="A9" s="56">
        <v>7</v>
      </c>
      <c r="B9" s="13" t="s">
        <v>75</v>
      </c>
      <c r="C9" s="4">
        <v>2010</v>
      </c>
      <c r="D9" s="107" t="s">
        <v>96</v>
      </c>
      <c r="E9" s="113" t="s">
        <v>189</v>
      </c>
      <c r="F9" s="30">
        <v>2</v>
      </c>
      <c r="G9" s="127">
        <v>3</v>
      </c>
      <c r="H9" s="127">
        <v>2.8</v>
      </c>
      <c r="I9" s="127">
        <v>2</v>
      </c>
      <c r="J9" s="127"/>
      <c r="K9" s="80">
        <f>IF(J9=0,10-(G9+H9+I9)/3,10-(G9+H9+I9+J9-MIN(G9,H9,I9,J9)-MAX(G9,H9,I9,J9))/2)</f>
        <v>7.4</v>
      </c>
      <c r="L9" s="4">
        <v>0</v>
      </c>
      <c r="M9" s="33">
        <f>F9+K9-L9</f>
        <v>9.4</v>
      </c>
      <c r="N9" s="18">
        <v>1.8</v>
      </c>
      <c r="O9" s="127">
        <v>3</v>
      </c>
      <c r="P9" s="127">
        <v>3</v>
      </c>
      <c r="Q9" s="127">
        <v>3.3</v>
      </c>
      <c r="R9" s="127"/>
      <c r="S9" s="80">
        <f>IF(R9=0,10-(O9+P9+Q9)/3,10-(O9+P9+Q9+R9-MIN(O9,P9,Q9,R9)-MAX(O9,P9,Q9,R9))/2)</f>
        <v>6.9</v>
      </c>
      <c r="T9" s="4">
        <v>0.5</v>
      </c>
      <c r="U9" s="14">
        <f>N9+S9-T9</f>
        <v>8.200000000000001</v>
      </c>
      <c r="V9" s="67">
        <f>M9+U9</f>
        <v>17.6</v>
      </c>
      <c r="W9" s="11"/>
      <c r="X9" s="11"/>
    </row>
    <row r="10" spans="1:24" ht="19.5" customHeight="1">
      <c r="A10" s="56">
        <v>8</v>
      </c>
      <c r="B10" s="13" t="s">
        <v>188</v>
      </c>
      <c r="C10" s="4">
        <v>2010</v>
      </c>
      <c r="D10" s="107" t="s">
        <v>96</v>
      </c>
      <c r="E10" s="113" t="s">
        <v>189</v>
      </c>
      <c r="F10" s="30">
        <v>1.9</v>
      </c>
      <c r="G10" s="127">
        <v>4.8</v>
      </c>
      <c r="H10" s="127">
        <v>4</v>
      </c>
      <c r="I10" s="127">
        <v>4.4</v>
      </c>
      <c r="J10" s="127"/>
      <c r="K10" s="80">
        <f>IF(J10=0,10-(G10+H10+I10)/3,10-(G10+H10+I10+J10-MIN(G10,H10,I10,J10)-MAX(G10,H10,I10,J10))/2)</f>
        <v>5.6</v>
      </c>
      <c r="L10" s="4">
        <v>0</v>
      </c>
      <c r="M10" s="33">
        <f>F10+K10-L10</f>
        <v>7.5</v>
      </c>
      <c r="N10" s="18">
        <v>2</v>
      </c>
      <c r="O10" s="127">
        <v>4.6</v>
      </c>
      <c r="P10" s="127">
        <v>3.8</v>
      </c>
      <c r="Q10" s="127">
        <v>3.9</v>
      </c>
      <c r="R10" s="127"/>
      <c r="S10" s="80">
        <f>IF(R10=0,10-(O10+P10+Q10)/3,10-(O10+P10+Q10+R10-MIN(O10,P10,Q10,R10)-MAX(O10,P10,Q10,R10))/2)</f>
        <v>5.9</v>
      </c>
      <c r="T10" s="4">
        <v>0.5</v>
      </c>
      <c r="U10" s="14">
        <f>N10+S10-T10</f>
        <v>7.4</v>
      </c>
      <c r="V10" s="67">
        <f>M10+U10</f>
        <v>14.9</v>
      </c>
      <c r="W10" s="11"/>
      <c r="X10" s="11"/>
    </row>
    <row r="11" spans="1:24" ht="19.5" customHeight="1">
      <c r="A11" s="56"/>
      <c r="B11" s="13"/>
      <c r="C11" s="4"/>
      <c r="D11" s="107"/>
      <c r="E11" s="113"/>
      <c r="F11" s="30"/>
      <c r="G11" s="30"/>
      <c r="H11" s="30"/>
      <c r="I11" s="30"/>
      <c r="J11" s="30"/>
      <c r="K11" s="80"/>
      <c r="L11" s="4"/>
      <c r="M11" s="33"/>
      <c r="N11" s="18"/>
      <c r="O11" s="30"/>
      <c r="P11" s="30"/>
      <c r="Q11" s="30"/>
      <c r="R11" s="30"/>
      <c r="S11" s="80"/>
      <c r="T11" s="4"/>
      <c r="U11" s="14"/>
      <c r="V11" s="67"/>
      <c r="W11" s="11"/>
      <c r="X11" s="11"/>
    </row>
    <row r="12" spans="1:24" ht="19.5" customHeight="1" thickBot="1">
      <c r="A12" s="57"/>
      <c r="B12" s="60"/>
      <c r="C12" s="16"/>
      <c r="D12" s="108"/>
      <c r="E12" s="114"/>
      <c r="F12" s="31"/>
      <c r="G12" s="31"/>
      <c r="H12" s="31"/>
      <c r="I12" s="31"/>
      <c r="J12" s="31"/>
      <c r="K12" s="81"/>
      <c r="L12" s="16"/>
      <c r="M12" s="34"/>
      <c r="N12" s="19"/>
      <c r="O12" s="31"/>
      <c r="P12" s="31"/>
      <c r="Q12" s="31"/>
      <c r="R12" s="31"/>
      <c r="S12" s="81"/>
      <c r="T12" s="16"/>
      <c r="U12" s="17"/>
      <c r="V12" s="68"/>
      <c r="W12" s="11"/>
      <c r="X12" s="11"/>
    </row>
    <row r="17" ht="12.75" customHeight="1">
      <c r="U17"/>
    </row>
  </sheetData>
  <sheetProtection selectLockedCells="1" selectUnlockedCells="1"/>
  <printOptions/>
  <pageMargins left="0.5905511811023623" right="0.5905511811023623" top="1.1811023622047245" bottom="2.204724409448819" header="0.5118110236220472" footer="0.4330708661417323"/>
  <pageSetup fitToHeight="1" fitToWidth="1" horizontalDpi="600" verticalDpi="600" orientation="landscape" paperSize="9" scale="88" r:id="rId2"/>
  <headerFooter alignWithMargins="0">
    <oddHeader>&amp;C&amp;"Arial,Tučné"&amp;16Vánoční dvojboj 16. 12. 2023 v Příbrami</oddHeader>
    <oddFooter>&amp;LŘeditel závodu:     Václav Nedvěd
Hlavní rozhodčí:    Hana Jíchová
Jednatelka:           Veronika Trinerová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zoomScalePageLayoutView="0" workbookViewId="0" topLeftCell="A1">
      <selection activeCell="L13" sqref="L13"/>
    </sheetView>
  </sheetViews>
  <sheetFormatPr defaultColWidth="9.00390625" defaultRowHeight="12.75" customHeight="1"/>
  <cols>
    <col min="1" max="1" width="3.7109375" style="1" customWidth="1"/>
    <col min="2" max="2" width="21.421875" style="0" customWidth="1"/>
    <col min="3" max="4" width="10.00390625" style="1" customWidth="1"/>
    <col min="5" max="5" width="16.140625" style="1" customWidth="1"/>
    <col min="6" max="6" width="8.57421875" style="1" customWidth="1"/>
    <col min="7" max="10" width="5.28125" style="1" hidden="1" customWidth="1"/>
    <col min="11" max="11" width="8.57421875" style="1" customWidth="1"/>
    <col min="12" max="12" width="5.7109375" style="0" customWidth="1"/>
    <col min="13" max="13" width="10.8515625" style="2" customWidth="1"/>
    <col min="14" max="14" width="10.28125" style="0" customWidth="1"/>
    <col min="15" max="18" width="7.28125" style="0" hidden="1" customWidth="1"/>
    <col min="19" max="19" width="10.28125" style="0" customWidth="1"/>
    <col min="20" max="20" width="5.7109375" style="0" customWidth="1"/>
    <col min="21" max="22" width="10.8515625" style="2" customWidth="1"/>
  </cols>
  <sheetData>
    <row r="1" ht="19.5" customHeight="1" thickBot="1">
      <c r="B1" s="3" t="s">
        <v>174</v>
      </c>
    </row>
    <row r="2" spans="1:22" s="12" customFormat="1" ht="28.5" customHeight="1" thickBot="1">
      <c r="A2" s="63"/>
      <c r="B2" s="23" t="s">
        <v>0</v>
      </c>
      <c r="C2" s="25" t="s">
        <v>1</v>
      </c>
      <c r="D2" s="102" t="s">
        <v>2</v>
      </c>
      <c r="E2" s="64" t="s">
        <v>16</v>
      </c>
      <c r="F2" s="45" t="s">
        <v>3</v>
      </c>
      <c r="G2" s="45" t="s">
        <v>12</v>
      </c>
      <c r="H2" s="45" t="s">
        <v>13</v>
      </c>
      <c r="I2" s="45" t="s">
        <v>14</v>
      </c>
      <c r="J2" s="45" t="s">
        <v>15</v>
      </c>
      <c r="K2" s="24" t="s">
        <v>4</v>
      </c>
      <c r="L2" s="25" t="s">
        <v>5</v>
      </c>
      <c r="M2" s="44" t="s">
        <v>9</v>
      </c>
      <c r="N2" s="69" t="s">
        <v>3</v>
      </c>
      <c r="O2" s="45" t="s">
        <v>12</v>
      </c>
      <c r="P2" s="45" t="s">
        <v>13</v>
      </c>
      <c r="Q2" s="45" t="s">
        <v>14</v>
      </c>
      <c r="R2" s="45" t="s">
        <v>15</v>
      </c>
      <c r="S2" s="25" t="s">
        <v>4</v>
      </c>
      <c r="T2" s="25" t="s">
        <v>5</v>
      </c>
      <c r="U2" s="26" t="s">
        <v>7</v>
      </c>
      <c r="V2" s="65" t="s">
        <v>8</v>
      </c>
    </row>
    <row r="3" spans="1:24" ht="19.5" customHeight="1">
      <c r="A3" s="61">
        <v>1</v>
      </c>
      <c r="B3" s="62" t="s">
        <v>83</v>
      </c>
      <c r="C3" s="40">
        <v>2006</v>
      </c>
      <c r="D3" s="106" t="s">
        <v>92</v>
      </c>
      <c r="E3" s="112" t="s">
        <v>76</v>
      </c>
      <c r="F3" s="29">
        <v>3.6</v>
      </c>
      <c r="G3" s="126">
        <v>3.4</v>
      </c>
      <c r="H3" s="126">
        <v>3.4</v>
      </c>
      <c r="I3" s="126">
        <v>3.5</v>
      </c>
      <c r="J3" s="126"/>
      <c r="K3" s="79">
        <f>IF(J3=0,10-(G3+H3+I3)/3,10-(G3+H3+I3+J3-MIN(G3,H3,I3,J3)-MAX(G3,H3,I3,J3))/2)</f>
        <v>6.566666666666666</v>
      </c>
      <c r="L3" s="21">
        <v>0</v>
      </c>
      <c r="M3" s="32">
        <f>F3+K3-L3</f>
        <v>10.166666666666666</v>
      </c>
      <c r="N3" s="20">
        <v>3.4</v>
      </c>
      <c r="O3" s="126">
        <v>2.7</v>
      </c>
      <c r="P3" s="126">
        <v>2.9</v>
      </c>
      <c r="Q3" s="126">
        <v>2.6</v>
      </c>
      <c r="R3" s="126"/>
      <c r="S3" s="116">
        <f>IF(R3=0,10-(O3+P3+Q3)/3,10-(O3+P3+Q3+R3-MIN(O3,P3,Q3,R3)-MAX(O3,P3,Q3,R3))/2)</f>
        <v>7.2666666666666675</v>
      </c>
      <c r="T3" s="21">
        <v>0</v>
      </c>
      <c r="U3" s="22">
        <f>N3+S3-T3</f>
        <v>10.666666666666668</v>
      </c>
      <c r="V3" s="66">
        <f>M3+U3</f>
        <v>20.833333333333336</v>
      </c>
      <c r="X3" s="11"/>
    </row>
    <row r="4" spans="1:24" ht="19.5" customHeight="1">
      <c r="A4" s="56">
        <v>2</v>
      </c>
      <c r="B4" s="13" t="s">
        <v>80</v>
      </c>
      <c r="C4" s="5">
        <v>2008</v>
      </c>
      <c r="D4" s="106" t="s">
        <v>92</v>
      </c>
      <c r="E4" s="113" t="s">
        <v>76</v>
      </c>
      <c r="F4" s="42">
        <v>2.6</v>
      </c>
      <c r="G4" s="130">
        <v>2.5</v>
      </c>
      <c r="H4" s="130">
        <v>2.2</v>
      </c>
      <c r="I4" s="130">
        <v>2.2</v>
      </c>
      <c r="J4" s="130"/>
      <c r="K4" s="116">
        <f>IF(J4=0,10-(G4+H4+I4)/3,10-(G4+H4+I4+J4-MIN(G4,H4,I4,J4)-MAX(G4,H4,I4,J4))/2)</f>
        <v>7.699999999999999</v>
      </c>
      <c r="L4" s="4">
        <v>0</v>
      </c>
      <c r="M4" s="33">
        <f>F4+K4-L4</f>
        <v>10.299999999999999</v>
      </c>
      <c r="N4" s="71">
        <v>2.8</v>
      </c>
      <c r="O4" s="130">
        <v>2.4</v>
      </c>
      <c r="P4" s="130">
        <v>2.6</v>
      </c>
      <c r="Q4" s="130">
        <v>2.8</v>
      </c>
      <c r="R4" s="130"/>
      <c r="S4" s="116">
        <f>IF(R4=0,10-(O4+P4+Q4)/3,10-(O4+P4+Q4+R4-MIN(O4,P4,Q4,R4)-MAX(O4,P4,Q4,R4))/2)</f>
        <v>7.4</v>
      </c>
      <c r="T4" s="4">
        <v>0</v>
      </c>
      <c r="U4" s="14">
        <f>N4+S4-T4</f>
        <v>10.2</v>
      </c>
      <c r="V4" s="67">
        <f>M4+U4</f>
        <v>20.5</v>
      </c>
      <c r="X4" s="11"/>
    </row>
    <row r="5" spans="1:24" ht="19.5" customHeight="1">
      <c r="A5" s="134">
        <v>3</v>
      </c>
      <c r="B5" s="135" t="s">
        <v>79</v>
      </c>
      <c r="C5" s="136">
        <v>2008</v>
      </c>
      <c r="D5" s="146" t="s">
        <v>92</v>
      </c>
      <c r="E5" s="137" t="s">
        <v>76</v>
      </c>
      <c r="F5" s="138">
        <v>2</v>
      </c>
      <c r="G5" s="147">
        <v>3.3</v>
      </c>
      <c r="H5" s="147">
        <v>3.1</v>
      </c>
      <c r="I5" s="147">
        <v>2.8</v>
      </c>
      <c r="J5" s="147"/>
      <c r="K5" s="139">
        <f>IF(J5=0,10-(G5+H5+I5)/3,10-(G5+H5+I5+J5-MIN(G5,H5,I5,J5)-MAX(G5,H5,I5,J5))/2)</f>
        <v>6.933333333333334</v>
      </c>
      <c r="L5" s="140">
        <v>0</v>
      </c>
      <c r="M5" s="141">
        <f>F5+K5-L5</f>
        <v>8.933333333333334</v>
      </c>
      <c r="N5" s="142">
        <v>2.7</v>
      </c>
      <c r="O5" s="147">
        <v>2.7</v>
      </c>
      <c r="P5" s="147">
        <v>3</v>
      </c>
      <c r="Q5" s="147">
        <v>3.1</v>
      </c>
      <c r="R5" s="147"/>
      <c r="S5" s="143">
        <f>IF(R5=0,10-(O5+P5+Q5)/3,10-(O5+P5+Q5+R5-MIN(O5,P5,Q5,R5)-MAX(O5,P5,Q5,R5))/2)</f>
        <v>7.066666666666666</v>
      </c>
      <c r="T5" s="140">
        <v>0</v>
      </c>
      <c r="U5" s="144">
        <f>N5+S5-T5</f>
        <v>9.766666666666666</v>
      </c>
      <c r="V5" s="145">
        <f>M5+U5</f>
        <v>18.7</v>
      </c>
      <c r="X5" s="11"/>
    </row>
    <row r="6" spans="1:24" ht="19.5" customHeight="1" thickBot="1">
      <c r="A6" s="57">
        <v>4</v>
      </c>
      <c r="B6" s="60" t="s">
        <v>81</v>
      </c>
      <c r="C6" s="39">
        <v>2007</v>
      </c>
      <c r="D6" s="115" t="s">
        <v>92</v>
      </c>
      <c r="E6" s="114" t="s">
        <v>82</v>
      </c>
      <c r="F6" s="43">
        <v>2.6</v>
      </c>
      <c r="G6" s="131">
        <v>3.4</v>
      </c>
      <c r="H6" s="131">
        <v>3.3</v>
      </c>
      <c r="I6" s="131">
        <v>3.8</v>
      </c>
      <c r="J6" s="131"/>
      <c r="K6" s="117">
        <f>IF(J6=0,10-(G6+H6+I6)/3,10-(G6+H6+I6+J6-MIN(G6,H6,I6,J6)-MAX(G6,H6,I6,J6))/2)</f>
        <v>6.5</v>
      </c>
      <c r="L6" s="16">
        <v>0</v>
      </c>
      <c r="M6" s="34">
        <f>F6+K6-L6</f>
        <v>9.1</v>
      </c>
      <c r="N6" s="72">
        <v>2.5</v>
      </c>
      <c r="O6" s="131">
        <v>3</v>
      </c>
      <c r="P6" s="131">
        <v>3.1</v>
      </c>
      <c r="Q6" s="131">
        <v>3</v>
      </c>
      <c r="R6" s="131"/>
      <c r="S6" s="117">
        <f>IF(R6=0,10-(O6+P6+Q6)/3,10-(O6+P6+Q6+R6-MIN(O6,P6,Q6,R6)-MAX(O6,P6,Q6,R6))/2)</f>
        <v>6.966666666666667</v>
      </c>
      <c r="T6" s="16">
        <v>0</v>
      </c>
      <c r="U6" s="17">
        <f>N6+S6-T6</f>
        <v>9.466666666666667</v>
      </c>
      <c r="V6" s="68">
        <f>M6+U6</f>
        <v>18.566666666666666</v>
      </c>
      <c r="X6" s="11"/>
    </row>
    <row r="17" ht="12.75" customHeight="1">
      <c r="U17"/>
    </row>
  </sheetData>
  <sheetProtection selectLockedCells="1" selectUnlockedCells="1"/>
  <printOptions/>
  <pageMargins left="0.5905511811023623" right="0.5905511811023623" top="1.1811023622047245" bottom="0.984251968503937" header="0.5118110236220472" footer="0.5118110236220472"/>
  <pageSetup fitToHeight="1" fitToWidth="1" horizontalDpi="600" verticalDpi="600" orientation="landscape" paperSize="9" scale="95" r:id="rId2"/>
  <headerFooter alignWithMargins="0">
    <oddHeader>&amp;C&amp;"Arial,Tučné"&amp;16Vánoční dvojboj 16. 12. 2023 v Příbrami</oddHeader>
    <oddFooter>&amp;LŘeditel závodu:     Václav Nedvěd
Hlavní rozhodčí:    Hana Jíchová
Jednatelka:           Veronika Trinerová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Svata Chrastina</cp:lastModifiedBy>
  <cp:lastPrinted>2023-12-16T14:03:10Z</cp:lastPrinted>
  <dcterms:modified xsi:type="dcterms:W3CDTF">2023-12-16T14:05:42Z</dcterms:modified>
  <cp:category/>
  <cp:version/>
  <cp:contentType/>
  <cp:contentStatus/>
</cp:coreProperties>
</file>