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ndova\Desktop\MPU 2026\MPU 2026\"/>
    </mc:Choice>
  </mc:AlternateContent>
  <bookViews>
    <workbookView xWindow="0" yWindow="0" windowWidth="21600" windowHeight="9285" tabRatio="696" activeTab="5"/>
  </bookViews>
  <sheets>
    <sheet name="14826_kategorie I." sheetId="1" r:id="rId1"/>
    <sheet name="14827_kategorie II." sheetId="2" r:id="rId2"/>
    <sheet name="14828_kategorie III. 2014-2015" sheetId="9" r:id="rId3"/>
    <sheet name="14828_kategorie III. 2012-2013" sheetId="3" r:id="rId4"/>
    <sheet name="14828_kategorie III. 2011 a sta" sheetId="10" r:id="rId5"/>
    <sheet name="Družstva" sheetId="11" r:id="rId6"/>
    <sheet name="14829_rozhodci" sheetId="4" r:id="rId7"/>
    <sheet name="rozhodci" sheetId="5" r:id="rId8"/>
    <sheet name="poznamky" sheetId="6" r:id="rId9"/>
  </sheets>
  <definedNames>
    <definedName name="_xlnm._FilterDatabase" localSheetId="0" hidden="1">'14826_kategorie I.'!$A$6:$AB$6</definedName>
    <definedName name="_xlnm._FilterDatabase" localSheetId="1" hidden="1">'14827_kategorie II.'!$A$6:$AB$6</definedName>
    <definedName name="_xlnm._FilterDatabase" localSheetId="4" hidden="1">'14828_kategorie III. 2011 a sta'!$A$6:$X$19</definedName>
    <definedName name="_xlnm._FilterDatabase" localSheetId="3" hidden="1">'14828_kategorie III. 2012-2013'!$A$6:$AB$6</definedName>
    <definedName name="_xlnm._FilterDatabase" localSheetId="2" hidden="1">'14828_kategorie III. 2014-2015'!$A$6:$AB$6</definedName>
    <definedName name="_xlnm._FilterDatabase" localSheetId="5" hidden="1">Družstva!$A$6:$I$12</definedName>
  </definedNames>
  <calcPr calcId="162913"/>
</workbook>
</file>

<file path=xl/calcChain.xml><?xml version="1.0" encoding="utf-8"?>
<calcChain xmlns="http://schemas.openxmlformats.org/spreadsheetml/2006/main">
  <c r="X19" i="3" l="1"/>
  <c r="W19" i="3"/>
  <c r="S19" i="3"/>
  <c r="O19" i="3"/>
  <c r="A13" i="4" l="1"/>
  <c r="A12" i="4"/>
  <c r="A11" i="4"/>
  <c r="A10" i="4"/>
  <c r="A9" i="4"/>
  <c r="A8" i="4"/>
  <c r="A7" i="4"/>
  <c r="A9" i="10"/>
  <c r="A16" i="10"/>
  <c r="A10" i="10"/>
  <c r="A12" i="10"/>
  <c r="A8" i="10"/>
  <c r="A15" i="10"/>
  <c r="A11" i="10"/>
  <c r="A7" i="10"/>
  <c r="A19" i="10"/>
  <c r="A17" i="10"/>
  <c r="A14" i="10"/>
  <c r="A13" i="10"/>
  <c r="A18" i="10"/>
  <c r="A13" i="3"/>
  <c r="A17" i="3"/>
  <c r="A11" i="3"/>
  <c r="A16" i="3"/>
  <c r="A14" i="3"/>
  <c r="A12" i="3"/>
  <c r="A9" i="3"/>
  <c r="A15" i="3"/>
  <c r="A10" i="3"/>
  <c r="A8" i="3"/>
  <c r="A7" i="3"/>
  <c r="A9" i="2"/>
  <c r="A10" i="2"/>
  <c r="A16" i="2"/>
  <c r="A14" i="2"/>
  <c r="A11" i="2"/>
  <c r="A15" i="2"/>
  <c r="A12" i="2"/>
  <c r="A13" i="2"/>
  <c r="A8" i="2"/>
  <c r="A7" i="2"/>
  <c r="A13" i="1"/>
  <c r="A15" i="1"/>
  <c r="A16" i="1"/>
  <c r="A12" i="1"/>
  <c r="A14" i="1"/>
  <c r="A8" i="1"/>
  <c r="A10" i="1"/>
  <c r="A11" i="1"/>
  <c r="A7" i="1"/>
  <c r="A9" i="1"/>
  <c r="A25" i="9"/>
  <c r="A20" i="9"/>
  <c r="A22" i="9"/>
  <c r="A21" i="9"/>
  <c r="A13" i="9"/>
  <c r="A16" i="9"/>
  <c r="A23" i="9"/>
  <c r="A24" i="9"/>
  <c r="A17" i="9"/>
  <c r="A11" i="9"/>
  <c r="A8" i="9"/>
  <c r="A19" i="9"/>
  <c r="A7" i="9"/>
  <c r="A15" i="9"/>
  <c r="A12" i="9"/>
  <c r="A14" i="9"/>
  <c r="A10" i="9"/>
  <c r="A9" i="9"/>
  <c r="A18" i="9"/>
  <c r="I12" i="11" l="1"/>
  <c r="I11" i="11"/>
  <c r="I10" i="11"/>
  <c r="I8" i="11"/>
  <c r="I9" i="11"/>
  <c r="I7" i="11"/>
  <c r="W13" i="3" l="1"/>
  <c r="S13" i="3"/>
  <c r="O13" i="3"/>
  <c r="K13" i="3"/>
  <c r="W17" i="3"/>
  <c r="S17" i="3"/>
  <c r="O17" i="3"/>
  <c r="K17" i="3"/>
  <c r="X17" i="3" s="1"/>
  <c r="W11" i="3"/>
  <c r="S11" i="3"/>
  <c r="O11" i="3"/>
  <c r="K11" i="3"/>
  <c r="W25" i="9"/>
  <c r="S25" i="9"/>
  <c r="O25" i="9"/>
  <c r="K25" i="9"/>
  <c r="W20" i="9"/>
  <c r="S20" i="9"/>
  <c r="O20" i="9"/>
  <c r="K20" i="9"/>
  <c r="W22" i="9"/>
  <c r="S22" i="9"/>
  <c r="O22" i="9"/>
  <c r="K22" i="9"/>
  <c r="W21" i="9"/>
  <c r="S21" i="9"/>
  <c r="O21" i="9"/>
  <c r="K21" i="9"/>
  <c r="W13" i="9"/>
  <c r="S13" i="9"/>
  <c r="O13" i="9"/>
  <c r="K13" i="9"/>
  <c r="W16" i="9"/>
  <c r="S16" i="9"/>
  <c r="O16" i="9"/>
  <c r="K16" i="9"/>
  <c r="W9" i="2"/>
  <c r="S9" i="2"/>
  <c r="O9" i="2"/>
  <c r="K9" i="2"/>
  <c r="W10" i="2"/>
  <c r="S10" i="2"/>
  <c r="O10" i="2"/>
  <c r="K10" i="2"/>
  <c r="W16" i="2"/>
  <c r="S16" i="2"/>
  <c r="O16" i="2"/>
  <c r="K16" i="2"/>
  <c r="W13" i="1"/>
  <c r="S13" i="1"/>
  <c r="O13" i="1"/>
  <c r="K13" i="1"/>
  <c r="W15" i="1"/>
  <c r="S15" i="1"/>
  <c r="O15" i="1"/>
  <c r="K15" i="1"/>
  <c r="W9" i="10"/>
  <c r="S9" i="10"/>
  <c r="O9" i="10"/>
  <c r="K9" i="10"/>
  <c r="W16" i="10"/>
  <c r="S16" i="10"/>
  <c r="O16" i="10"/>
  <c r="K16" i="10"/>
  <c r="X20" i="9" l="1"/>
  <c r="X22" i="9"/>
  <c r="X21" i="9"/>
  <c r="X16" i="9"/>
  <c r="X13" i="9"/>
  <c r="X13" i="3"/>
  <c r="X16" i="2"/>
  <c r="X10" i="2"/>
  <c r="X15" i="1"/>
  <c r="X13" i="1"/>
  <c r="X11" i="3"/>
  <c r="X16" i="10"/>
  <c r="X9" i="10"/>
  <c r="X25" i="9"/>
  <c r="X9" i="2"/>
  <c r="K7" i="9"/>
  <c r="O7" i="9"/>
  <c r="S7" i="9"/>
  <c r="W7" i="9"/>
  <c r="W10" i="10"/>
  <c r="S10" i="10"/>
  <c r="O10" i="10"/>
  <c r="K10" i="10"/>
  <c r="W12" i="10"/>
  <c r="S12" i="10"/>
  <c r="O12" i="10"/>
  <c r="K12" i="10"/>
  <c r="W8" i="10"/>
  <c r="S8" i="10"/>
  <c r="O8" i="10"/>
  <c r="K8" i="10"/>
  <c r="W15" i="10"/>
  <c r="S15" i="10"/>
  <c r="O15" i="10"/>
  <c r="K15" i="10"/>
  <c r="W11" i="10"/>
  <c r="S11" i="10"/>
  <c r="O11" i="10"/>
  <c r="K11" i="10"/>
  <c r="W7" i="10"/>
  <c r="S7" i="10"/>
  <c r="O7" i="10"/>
  <c r="K7" i="10"/>
  <c r="W19" i="10"/>
  <c r="S19" i="10"/>
  <c r="O19" i="10"/>
  <c r="K19" i="10"/>
  <c r="X19" i="10" s="1"/>
  <c r="W17" i="10"/>
  <c r="S17" i="10"/>
  <c r="O17" i="10"/>
  <c r="K17" i="10"/>
  <c r="W14" i="10"/>
  <c r="S14" i="10"/>
  <c r="O14" i="10"/>
  <c r="K14" i="10"/>
  <c r="W13" i="10"/>
  <c r="S13" i="10"/>
  <c r="O13" i="10"/>
  <c r="K13" i="10"/>
  <c r="W18" i="10"/>
  <c r="S18" i="10"/>
  <c r="O18" i="10"/>
  <c r="K18" i="10"/>
  <c r="W23" i="9"/>
  <c r="S23" i="9"/>
  <c r="O23" i="9"/>
  <c r="K23" i="9"/>
  <c r="W24" i="9"/>
  <c r="S24" i="9"/>
  <c r="O24" i="9"/>
  <c r="K24" i="9"/>
  <c r="W17" i="9"/>
  <c r="S17" i="9"/>
  <c r="O17" i="9"/>
  <c r="K17" i="9"/>
  <c r="W11" i="9"/>
  <c r="S11" i="9"/>
  <c r="O11" i="9"/>
  <c r="K11" i="9"/>
  <c r="W8" i="9"/>
  <c r="S8" i="9"/>
  <c r="O8" i="9"/>
  <c r="K8" i="9"/>
  <c r="W19" i="9"/>
  <c r="S19" i="9"/>
  <c r="O19" i="9"/>
  <c r="K19" i="9"/>
  <c r="W15" i="9"/>
  <c r="S15" i="9"/>
  <c r="O15" i="9"/>
  <c r="K15" i="9"/>
  <c r="W12" i="9"/>
  <c r="S12" i="9"/>
  <c r="O12" i="9"/>
  <c r="K12" i="9"/>
  <c r="W14" i="9"/>
  <c r="S14" i="9"/>
  <c r="O14" i="9"/>
  <c r="K14" i="9"/>
  <c r="W10" i="9"/>
  <c r="S10" i="9"/>
  <c r="O10" i="9"/>
  <c r="K10" i="9"/>
  <c r="W9" i="9"/>
  <c r="S9" i="9"/>
  <c r="O9" i="9"/>
  <c r="K9" i="9"/>
  <c r="W18" i="9"/>
  <c r="S18" i="9"/>
  <c r="O18" i="9"/>
  <c r="K18" i="9"/>
  <c r="W13" i="4"/>
  <c r="S13" i="4"/>
  <c r="O13" i="4"/>
  <c r="K13" i="4"/>
  <c r="X13" i="4" s="1"/>
  <c r="W12" i="4"/>
  <c r="S12" i="4"/>
  <c r="O12" i="4"/>
  <c r="K12" i="4"/>
  <c r="W11" i="4"/>
  <c r="S11" i="4"/>
  <c r="X11" i="4" s="1"/>
  <c r="O11" i="4"/>
  <c r="K11" i="4"/>
  <c r="W10" i="4"/>
  <c r="S10" i="4"/>
  <c r="O10" i="4"/>
  <c r="K10" i="4"/>
  <c r="X10" i="4" s="1"/>
  <c r="W9" i="4"/>
  <c r="S9" i="4"/>
  <c r="O9" i="4"/>
  <c r="K9" i="4"/>
  <c r="X9" i="4" s="1"/>
  <c r="W8" i="4"/>
  <c r="S8" i="4"/>
  <c r="O8" i="4"/>
  <c r="K8" i="4"/>
  <c r="W7" i="4"/>
  <c r="S7" i="4"/>
  <c r="O7" i="4"/>
  <c r="K7" i="4"/>
  <c r="X7" i="4" s="1"/>
  <c r="W16" i="3"/>
  <c r="S16" i="3"/>
  <c r="O16" i="3"/>
  <c r="K16" i="3"/>
  <c r="W14" i="3"/>
  <c r="S14" i="3"/>
  <c r="O14" i="3"/>
  <c r="K14" i="3"/>
  <c r="W12" i="3"/>
  <c r="S12" i="3"/>
  <c r="O12" i="3"/>
  <c r="K12" i="3"/>
  <c r="W9" i="3"/>
  <c r="S9" i="3"/>
  <c r="O9" i="3"/>
  <c r="K9" i="3"/>
  <c r="W15" i="3"/>
  <c r="S15" i="3"/>
  <c r="O15" i="3"/>
  <c r="K15" i="3"/>
  <c r="W10" i="3"/>
  <c r="S10" i="3"/>
  <c r="O10" i="3"/>
  <c r="K10" i="3"/>
  <c r="W8" i="3"/>
  <c r="S8" i="3"/>
  <c r="O8" i="3"/>
  <c r="K8" i="3"/>
  <c r="W7" i="3"/>
  <c r="S7" i="3"/>
  <c r="O7" i="3"/>
  <c r="K7" i="3"/>
  <c r="W14" i="2"/>
  <c r="S14" i="2"/>
  <c r="O14" i="2"/>
  <c r="K14" i="2"/>
  <c r="W11" i="2"/>
  <c r="S11" i="2"/>
  <c r="O11" i="2"/>
  <c r="K11" i="2"/>
  <c r="W15" i="2"/>
  <c r="S15" i="2"/>
  <c r="O15" i="2"/>
  <c r="K15" i="2"/>
  <c r="W12" i="2"/>
  <c r="S12" i="2"/>
  <c r="O12" i="2"/>
  <c r="K12" i="2"/>
  <c r="W13" i="2"/>
  <c r="S13" i="2"/>
  <c r="O13" i="2"/>
  <c r="K13" i="2"/>
  <c r="W8" i="2"/>
  <c r="S8" i="2"/>
  <c r="O8" i="2"/>
  <c r="K8" i="2"/>
  <c r="W7" i="2"/>
  <c r="S7" i="2"/>
  <c r="O7" i="2"/>
  <c r="K7" i="2"/>
  <c r="W16" i="1"/>
  <c r="S16" i="1"/>
  <c r="O16" i="1"/>
  <c r="K16" i="1"/>
  <c r="W12" i="1"/>
  <c r="S12" i="1"/>
  <c r="O12" i="1"/>
  <c r="K12" i="1"/>
  <c r="W14" i="1"/>
  <c r="S14" i="1"/>
  <c r="O14" i="1"/>
  <c r="K14" i="1"/>
  <c r="W8" i="1"/>
  <c r="S8" i="1"/>
  <c r="O8" i="1"/>
  <c r="K8" i="1"/>
  <c r="W10" i="1"/>
  <c r="S10" i="1"/>
  <c r="O10" i="1"/>
  <c r="K10" i="1"/>
  <c r="W11" i="1"/>
  <c r="S11" i="1"/>
  <c r="O11" i="1"/>
  <c r="K11" i="1"/>
  <c r="W7" i="1"/>
  <c r="S7" i="1"/>
  <c r="O7" i="1"/>
  <c r="K7" i="1"/>
  <c r="W9" i="1"/>
  <c r="S9" i="1"/>
  <c r="O9" i="1"/>
  <c r="K9" i="1"/>
  <c r="X8" i="10" l="1"/>
  <c r="X11" i="2"/>
  <c r="X8" i="2"/>
  <c r="X12" i="2"/>
  <c r="X12" i="4"/>
  <c r="X8" i="4"/>
  <c r="X16" i="3"/>
  <c r="X13" i="2"/>
  <c r="X14" i="2"/>
  <c r="X14" i="1"/>
  <c r="X12" i="1"/>
  <c r="X15" i="3"/>
  <c r="X12" i="3"/>
  <c r="X12" i="10"/>
  <c r="X10" i="10"/>
  <c r="X18" i="10"/>
  <c r="X14" i="10"/>
  <c r="X15" i="10"/>
  <c r="X17" i="10"/>
  <c r="X13" i="10"/>
  <c r="X7" i="10"/>
  <c r="X11" i="10"/>
  <c r="X7" i="3"/>
  <c r="X8" i="3"/>
  <c r="X9" i="3"/>
  <c r="X14" i="3"/>
  <c r="X10" i="3"/>
  <c r="X17" i="9"/>
  <c r="X9" i="9"/>
  <c r="X12" i="9"/>
  <c r="X7" i="9"/>
  <c r="X19" i="9"/>
  <c r="X24" i="9"/>
  <c r="X23" i="9"/>
  <c r="X14" i="9"/>
  <c r="X10" i="9"/>
  <c r="X18" i="9"/>
  <c r="X15" i="9"/>
  <c r="X8" i="9"/>
  <c r="X11" i="9"/>
  <c r="X7" i="2"/>
  <c r="X15" i="2"/>
  <c r="X16" i="1"/>
  <c r="X9" i="1"/>
  <c r="X8" i="1"/>
  <c r="X11" i="1"/>
  <c r="X7" i="1"/>
  <c r="X10" i="1"/>
</calcChain>
</file>

<file path=xl/sharedStrings.xml><?xml version="1.0" encoding="utf-8"?>
<sst xmlns="http://schemas.openxmlformats.org/spreadsheetml/2006/main" count="482" uniqueCount="144">
  <si>
    <t>Memoriál Petry Urbáškové</t>
  </si>
  <si>
    <t>25.4.2026</t>
  </si>
  <si>
    <t>kategorie I.</t>
  </si>
  <si>
    <t>přihlášeno po uzávěrce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</si>
  <si>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</si>
  <si>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</si>
  <si>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</si>
  <si>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</si>
  <si>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</si>
  <si>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</si>
  <si>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</si>
  <si>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</si>
  <si>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</si>
  <si>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</si>
  <si>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</si>
  <si>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</si>
  <si>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</si>
  <si>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</si>
  <si>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</si>
  <si>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pozn</t>
  </si>
  <si>
    <t>lékařská prohlídka</t>
  </si>
  <si>
    <t>Cikrytová Matylda</t>
  </si>
  <si>
    <t>GK Šumperk</t>
  </si>
  <si>
    <t>Žandová</t>
  </si>
  <si>
    <t>Le Nam Phuong</t>
  </si>
  <si>
    <t>Liptáková Karina</t>
  </si>
  <si>
    <t>Bernátková Klaudie</t>
  </si>
  <si>
    <t>TJ Prostějov</t>
  </si>
  <si>
    <t>Ponížilová</t>
  </si>
  <si>
    <t>Fišer Ema</t>
  </si>
  <si>
    <t>Ježáková Lota</t>
  </si>
  <si>
    <t>Kinclová Lucie</t>
  </si>
  <si>
    <t>Macáková Laura</t>
  </si>
  <si>
    <t>kategorie II.</t>
  </si>
  <si>
    <t>Snášelová Klára</t>
  </si>
  <si>
    <t>Urbanová</t>
  </si>
  <si>
    <t>Le Thao Nguyen</t>
  </si>
  <si>
    <t>Vidoniak Anastasiia</t>
  </si>
  <si>
    <t>Junková Valerie</t>
  </si>
  <si>
    <t>Pavlátová Anna</t>
  </si>
  <si>
    <t>Pospíšilová</t>
  </si>
  <si>
    <t>Procházková Sofie</t>
  </si>
  <si>
    <t>Fibigrová Emilia</t>
  </si>
  <si>
    <t>TJ Sokol Horní Počernice</t>
  </si>
  <si>
    <t>Švaříček</t>
  </si>
  <si>
    <t>kategorie III.</t>
  </si>
  <si>
    <t>Evjáková Ester</t>
  </si>
  <si>
    <t>Jurásková Adéla</t>
  </si>
  <si>
    <t>Paraska Lucie</t>
  </si>
  <si>
    <t>Paraska Terezie</t>
  </si>
  <si>
    <t>Peduzzi Viktorie</t>
  </si>
  <si>
    <t>Petrová Patricie</t>
  </si>
  <si>
    <t>Stromšíková Kateřina</t>
  </si>
  <si>
    <t>Štěpánková Tereza</t>
  </si>
  <si>
    <t>Graham Henriette Johanka</t>
  </si>
  <si>
    <t>Gymnastika Zlín</t>
  </si>
  <si>
    <t>Janečková, Korcová</t>
  </si>
  <si>
    <t>Hlaváčová Julie</t>
  </si>
  <si>
    <t>Löfflerová Kristýna</t>
  </si>
  <si>
    <t>Novokshonova Diana</t>
  </si>
  <si>
    <t>Šerá Kristýna</t>
  </si>
  <si>
    <t>Cermanová Anna</t>
  </si>
  <si>
    <t>SG Liberec</t>
  </si>
  <si>
    <t>Vrchovecká, Bartuňková</t>
  </si>
  <si>
    <t>Dropová Beáta</t>
  </si>
  <si>
    <t>Luhovska Adelina</t>
  </si>
  <si>
    <t>Sedláčková Gabriela</t>
  </si>
  <si>
    <t>Špaková Elin</t>
  </si>
  <si>
    <t>Švermová Vanda</t>
  </si>
  <si>
    <t>Bezdíčková Beáta</t>
  </si>
  <si>
    <t>TJ Loko Pardubice</t>
  </si>
  <si>
    <t>Musil Andrea</t>
  </si>
  <si>
    <t>Nevečeřalová Tamara</t>
  </si>
  <si>
    <t>Nittingerová Eliška</t>
  </si>
  <si>
    <t>Musil, Kolman</t>
  </si>
  <si>
    <t>Petráčková Dominika</t>
  </si>
  <si>
    <t>Stejskalová Adriana</t>
  </si>
  <si>
    <t>Šplíchalová Tereza</t>
  </si>
  <si>
    <t>Štulíková Agnes Kateřina</t>
  </si>
  <si>
    <t>Šuvarová Rozárka</t>
  </si>
  <si>
    <t>Pospíšilová Nikol</t>
  </si>
  <si>
    <t>Procházková Eliška</t>
  </si>
  <si>
    <t>Korhoňová Natálie</t>
  </si>
  <si>
    <t>Musil</t>
  </si>
  <si>
    <t>Ovská Viktorie</t>
  </si>
  <si>
    <t>Ryčlová Vanesa</t>
  </si>
  <si>
    <t>rozhodčí</t>
  </si>
  <si>
    <t>Jarošová Eliška</t>
  </si>
  <si>
    <t>Graham Lenka</t>
  </si>
  <si>
    <t>Korcová Kateřina</t>
  </si>
  <si>
    <t>Vyňuchalová Kristýna</t>
  </si>
  <si>
    <t>Pešková Klára</t>
  </si>
  <si>
    <t>Rozhodčí</t>
  </si>
  <si>
    <t>poznámka</t>
  </si>
  <si>
    <t>oddil</t>
  </si>
  <si>
    <t>kvalifikace</t>
  </si>
  <si>
    <t>Paraska Marie</t>
  </si>
  <si>
    <t>III. třída</t>
  </si>
  <si>
    <t>II. třída</t>
  </si>
  <si>
    <t>Petrová Veronika</t>
  </si>
  <si>
    <t>Peterková Dagmar</t>
  </si>
  <si>
    <t>Bartuňková Karolína</t>
  </si>
  <si>
    <t>Švaříček Antonín</t>
  </si>
  <si>
    <t>Poznámky</t>
  </si>
  <si>
    <t>Sedláčková G. závodí a může být i rozhodčí.</t>
  </si>
  <si>
    <t>Dzubay Mia</t>
  </si>
  <si>
    <t>GYMBA Košice</t>
  </si>
  <si>
    <t>Petru Miriam</t>
  </si>
  <si>
    <t>Blaščáková Lea</t>
  </si>
  <si>
    <t>ŠK ŠG GY-TA Poprad</t>
  </si>
  <si>
    <t>Kuchtová Tamara</t>
  </si>
  <si>
    <t>Tkáčová Viktória Anna</t>
  </si>
  <si>
    <t>Bárányová</t>
  </si>
  <si>
    <t>Krivjanská</t>
  </si>
  <si>
    <t>Králiková Nikol</t>
  </si>
  <si>
    <t>Szászi Sofia</t>
  </si>
  <si>
    <t>Bulavová Katarína</t>
  </si>
  <si>
    <t>ŠK ŠG GY-TA POPRAD</t>
  </si>
  <si>
    <t>Sidor Adele</t>
  </si>
  <si>
    <t>Duľová Simona</t>
  </si>
  <si>
    <t>Lichoňová Karin</t>
  </si>
  <si>
    <t>Štefanovičová Alexandra</t>
  </si>
  <si>
    <t>Kovácsová Megan</t>
  </si>
  <si>
    <t>Tulenková Barbora</t>
  </si>
  <si>
    <t>Škorcová Patrícia</t>
  </si>
  <si>
    <t>Šavelová Diana</t>
  </si>
  <si>
    <t>Družstva</t>
  </si>
  <si>
    <t>Pořadí</t>
  </si>
  <si>
    <t>Oddíl</t>
  </si>
  <si>
    <t>Kategorie I.</t>
  </si>
  <si>
    <t>Body</t>
  </si>
  <si>
    <t>Kategorie II.</t>
  </si>
  <si>
    <t>Kategorie III.</t>
  </si>
  <si>
    <t>Celkem</t>
  </si>
  <si>
    <t>1.</t>
  </si>
  <si>
    <t>2.</t>
  </si>
  <si>
    <t>3.</t>
  </si>
  <si>
    <t>4.</t>
  </si>
  <si>
    <t>5.</t>
  </si>
  <si>
    <t>6.</t>
  </si>
  <si>
    <t>Barányová L.</t>
  </si>
  <si>
    <t xml:space="preserve">Sidor A. </t>
  </si>
  <si>
    <t>ročník</t>
  </si>
  <si>
    <t>Descas Hofmanová Julie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</si>
</sst>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164" fontId="6" fillId="0" borderId="0" xfId="0" applyNumberFormat="1" applyFont="1"/>
    <xf numFmtId="0" fontId="4" fillId="2" borderId="0" xfId="0" applyFont="1" applyFill="1"/>
    <xf numFmtId="0" fontId="3" fillId="0" borderId="6" xfId="0" applyFont="1" applyBorder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6"/>
  <sheetViews>
    <sheetView zoomScale="130" zoomScaleNormal="13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13" sqref="A13:XFD13"/>
    </sheetView>
  </sheetViews>
  <sheetFormatPr defaultRowHeight="15" outlineLevelCol="1" x14ac:dyDescent="0.25"/>
  <cols>
    <col min="1" max="1" width="6.42578125" style="6" customWidth="1"/>
    <col min="2" max="3" width="8.5703125" style="6" hidden="1" customWidth="1" outlineLevel="1"/>
    <col min="4" max="4" width="22.140625" customWidth="1" collapsed="1"/>
    <col min="5" max="5" width="8" customWidth="1"/>
    <col min="6" max="6" width="20.7109375" customWidth="1"/>
    <col min="7" max="7" width="19.85546875" customWidth="1"/>
    <col min="8" max="10" width="7" hidden="1" customWidth="1" outlineLevel="1"/>
    <col min="11" max="11" width="8" hidden="1" customWidth="1" outlineLevel="1"/>
    <col min="12" max="12" width="7" customWidth="1" collapsed="1"/>
    <col min="13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75" x14ac:dyDescent="0.3">
      <c r="D1" s="17" t="s">
        <v>0</v>
      </c>
      <c r="E1" s="1"/>
    </row>
    <row r="2" spans="1:28" ht="18.75" x14ac:dyDescent="0.3">
      <c r="D2" s="17" t="s">
        <v>1</v>
      </c>
      <c r="E2" s="1"/>
    </row>
    <row r="3" spans="1:28" ht="18.75" x14ac:dyDescent="0.3">
      <c r="D3" s="17" t="s">
        <v>2</v>
      </c>
      <c r="E3" s="1"/>
    </row>
    <row r="6" spans="1:28" x14ac:dyDescent="0.25">
      <c r="A6" s="7" t="s">
        <v>4</v>
      </c>
      <c r="B6" s="7" t="s">
        <v>5</v>
      </c>
      <c r="C6" s="7" t="s">
        <v>6</v>
      </c>
      <c r="D6" s="2" t="s">
        <v>7</v>
      </c>
      <c r="E6" s="23" t="s">
        <v>142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25">
      <c r="A7" s="6">
        <f>COUNTA($D$7:$D7)</f>
        <v>1</v>
      </c>
      <c r="B7" s="6">
        <v>168894</v>
      </c>
      <c r="C7" s="6">
        <v>8116</v>
      </c>
      <c r="D7" t="s">
        <v>24</v>
      </c>
      <c r="E7">
        <v>2018</v>
      </c>
      <c r="F7" t="s">
        <v>22</v>
      </c>
      <c r="G7" t="s">
        <v>23</v>
      </c>
      <c r="H7">
        <v>0</v>
      </c>
      <c r="I7" s="3">
        <v>0</v>
      </c>
      <c r="J7" s="3">
        <v>0</v>
      </c>
      <c r="K7" s="4">
        <f t="shared" ref="K7:K16" si="0">H7+I7-J7</f>
        <v>0</v>
      </c>
      <c r="L7" s="3">
        <v>1.8</v>
      </c>
      <c r="M7" s="3">
        <v>7.7667000000000002</v>
      </c>
      <c r="N7" s="3">
        <v>0</v>
      </c>
      <c r="O7" s="4">
        <f t="shared" ref="O7:O16" si="1">L7+M7-N7</f>
        <v>9.5667000000000009</v>
      </c>
      <c r="P7" s="3">
        <v>3.4</v>
      </c>
      <c r="Q7" s="3">
        <v>9.1999999999999993</v>
      </c>
      <c r="R7" s="3">
        <v>0</v>
      </c>
      <c r="S7" s="4">
        <f t="shared" ref="S7:S16" si="2">P7+Q7-R7</f>
        <v>12.6</v>
      </c>
      <c r="T7" s="3">
        <v>3.2</v>
      </c>
      <c r="U7" s="3">
        <v>8.3330000000000002</v>
      </c>
      <c r="V7" s="3">
        <v>0</v>
      </c>
      <c r="W7" s="4">
        <f t="shared" ref="W7:W16" si="3">T7+U7-V7</f>
        <v>11.533000000000001</v>
      </c>
      <c r="X7" s="22">
        <f t="shared" ref="X7:X16" si="4">K7+O7+S7+W7</f>
        <v>33.6997</v>
      </c>
      <c r="Y7" s="4"/>
    </row>
    <row r="8" spans="1:28" x14ac:dyDescent="0.25">
      <c r="A8" s="6">
        <f>COUNTA($D$7:$D8)</f>
        <v>2</v>
      </c>
      <c r="B8" s="6">
        <v>184385</v>
      </c>
      <c r="C8" s="6">
        <v>2402</v>
      </c>
      <c r="D8" t="s">
        <v>29</v>
      </c>
      <c r="E8">
        <v>2018</v>
      </c>
      <c r="F8" t="s">
        <v>27</v>
      </c>
      <c r="G8" t="s">
        <v>28</v>
      </c>
      <c r="H8">
        <v>0</v>
      </c>
      <c r="I8" s="3">
        <v>0</v>
      </c>
      <c r="J8" s="3">
        <v>0</v>
      </c>
      <c r="K8" s="4">
        <f t="shared" si="0"/>
        <v>0</v>
      </c>
      <c r="L8" s="3">
        <v>1.8</v>
      </c>
      <c r="M8" s="3">
        <v>8.2332999999999998</v>
      </c>
      <c r="N8" s="3">
        <v>0</v>
      </c>
      <c r="O8" s="4">
        <f t="shared" si="1"/>
        <v>10.033300000000001</v>
      </c>
      <c r="P8" s="3">
        <v>3.1</v>
      </c>
      <c r="Q8" s="3">
        <v>8.8000000000000007</v>
      </c>
      <c r="R8" s="3">
        <v>0</v>
      </c>
      <c r="S8" s="4">
        <f t="shared" si="2"/>
        <v>11.9</v>
      </c>
      <c r="T8" s="3">
        <v>3.2</v>
      </c>
      <c r="U8" s="3">
        <v>8.4329999999999998</v>
      </c>
      <c r="V8" s="3">
        <v>0</v>
      </c>
      <c r="W8" s="4">
        <f t="shared" si="3"/>
        <v>11.632999999999999</v>
      </c>
      <c r="X8" s="22">
        <f t="shared" si="4"/>
        <v>33.566299999999998</v>
      </c>
      <c r="Y8" s="4"/>
    </row>
    <row r="9" spans="1:28" x14ac:dyDescent="0.25">
      <c r="A9" s="6">
        <f>COUNTA($D$7:$D9)</f>
        <v>3</v>
      </c>
      <c r="B9" s="6">
        <v>341529</v>
      </c>
      <c r="C9" s="6">
        <v>8116</v>
      </c>
      <c r="D9" t="s">
        <v>21</v>
      </c>
      <c r="E9">
        <v>2018</v>
      </c>
      <c r="F9" t="s">
        <v>22</v>
      </c>
      <c r="G9" t="s">
        <v>23</v>
      </c>
      <c r="H9">
        <v>0</v>
      </c>
      <c r="I9" s="3">
        <v>0</v>
      </c>
      <c r="J9" s="3">
        <v>0</v>
      </c>
      <c r="K9" s="4">
        <f t="shared" si="0"/>
        <v>0</v>
      </c>
      <c r="L9" s="3">
        <v>1.8</v>
      </c>
      <c r="M9" s="3">
        <v>7.9333</v>
      </c>
      <c r="N9" s="3">
        <v>0</v>
      </c>
      <c r="O9" s="4">
        <f t="shared" si="1"/>
        <v>9.7332999999999998</v>
      </c>
      <c r="P9" s="3">
        <v>3.2</v>
      </c>
      <c r="Q9" s="3">
        <v>9.0329999999999995</v>
      </c>
      <c r="R9" s="3">
        <v>0</v>
      </c>
      <c r="S9" s="4">
        <f t="shared" si="2"/>
        <v>12.233000000000001</v>
      </c>
      <c r="T9" s="3">
        <v>3.2</v>
      </c>
      <c r="U9" s="3">
        <v>8.3000000000000007</v>
      </c>
      <c r="V9" s="3">
        <v>0</v>
      </c>
      <c r="W9" s="4">
        <f t="shared" si="3"/>
        <v>11.5</v>
      </c>
      <c r="X9" s="22">
        <f t="shared" si="4"/>
        <v>33.466300000000004</v>
      </c>
      <c r="Y9" s="4"/>
    </row>
    <row r="10" spans="1:28" x14ac:dyDescent="0.25">
      <c r="A10" s="6">
        <f>COUNTA($D$7:$D10)</f>
        <v>4</v>
      </c>
      <c r="B10" s="6">
        <v>998430</v>
      </c>
      <c r="C10" s="6">
        <v>2402</v>
      </c>
      <c r="D10" t="s">
        <v>26</v>
      </c>
      <c r="E10">
        <v>2018</v>
      </c>
      <c r="F10" t="s">
        <v>27</v>
      </c>
      <c r="G10" t="s">
        <v>28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1.8</v>
      </c>
      <c r="M10" s="3">
        <v>7.9667000000000003</v>
      </c>
      <c r="N10" s="3">
        <v>0</v>
      </c>
      <c r="O10" s="4">
        <f t="shared" si="1"/>
        <v>9.7667000000000002</v>
      </c>
      <c r="P10" s="3">
        <v>3.1</v>
      </c>
      <c r="Q10" s="3">
        <v>8.6</v>
      </c>
      <c r="R10" s="3">
        <v>0</v>
      </c>
      <c r="S10" s="4">
        <f t="shared" si="2"/>
        <v>11.7</v>
      </c>
      <c r="T10" s="3">
        <v>3.2</v>
      </c>
      <c r="U10" s="3">
        <v>8</v>
      </c>
      <c r="V10" s="3">
        <v>0</v>
      </c>
      <c r="W10" s="4">
        <f t="shared" si="3"/>
        <v>11.2</v>
      </c>
      <c r="X10" s="22">
        <f t="shared" si="4"/>
        <v>32.666699999999999</v>
      </c>
      <c r="Y10" s="4"/>
    </row>
    <row r="11" spans="1:28" x14ac:dyDescent="0.25">
      <c r="A11" s="6">
        <f>COUNTA($D$7:$D11)</f>
        <v>5</v>
      </c>
      <c r="B11" s="6">
        <v>956029</v>
      </c>
      <c r="C11" s="6">
        <v>8116</v>
      </c>
      <c r="D11" t="s">
        <v>25</v>
      </c>
      <c r="E11">
        <v>2019</v>
      </c>
      <c r="F11" t="s">
        <v>22</v>
      </c>
      <c r="G11" t="s">
        <v>23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1.8</v>
      </c>
      <c r="M11" s="3">
        <v>7.3330000000000002</v>
      </c>
      <c r="N11" s="3">
        <v>0</v>
      </c>
      <c r="O11" s="4">
        <f t="shared" si="1"/>
        <v>9.1330000000000009</v>
      </c>
      <c r="P11" s="3">
        <v>3.1</v>
      </c>
      <c r="Q11" s="3">
        <v>9</v>
      </c>
      <c r="R11" s="3">
        <v>0</v>
      </c>
      <c r="S11" s="4">
        <f t="shared" si="2"/>
        <v>12.1</v>
      </c>
      <c r="T11" s="3">
        <v>3.2</v>
      </c>
      <c r="U11" s="3">
        <v>8.2330000000000005</v>
      </c>
      <c r="V11" s="3">
        <v>0</v>
      </c>
      <c r="W11" s="4">
        <f t="shared" si="3"/>
        <v>11.433</v>
      </c>
      <c r="X11" s="22">
        <f t="shared" si="4"/>
        <v>32.665999999999997</v>
      </c>
      <c r="Y11" s="4"/>
    </row>
    <row r="12" spans="1:28" x14ac:dyDescent="0.25">
      <c r="A12" s="6">
        <f>COUNTA($D$7:$D12)</f>
        <v>6</v>
      </c>
      <c r="B12" s="6">
        <v>358447</v>
      </c>
      <c r="C12" s="6">
        <v>2402</v>
      </c>
      <c r="D12" t="s">
        <v>31</v>
      </c>
      <c r="E12">
        <v>2018</v>
      </c>
      <c r="F12" t="s">
        <v>27</v>
      </c>
      <c r="G12" t="s">
        <v>28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1.8</v>
      </c>
      <c r="M12" s="3">
        <v>8.1</v>
      </c>
      <c r="N12" s="3">
        <v>0</v>
      </c>
      <c r="O12" s="4">
        <f t="shared" si="1"/>
        <v>9.9</v>
      </c>
      <c r="P12" s="3">
        <v>3.1</v>
      </c>
      <c r="Q12" s="3">
        <v>8.7330000000000005</v>
      </c>
      <c r="R12" s="3">
        <v>0</v>
      </c>
      <c r="S12" s="4">
        <f t="shared" si="2"/>
        <v>11.833</v>
      </c>
      <c r="T12" s="3">
        <v>3.2</v>
      </c>
      <c r="U12" s="3">
        <v>7.6</v>
      </c>
      <c r="V12" s="3">
        <v>0</v>
      </c>
      <c r="W12" s="4">
        <f t="shared" si="3"/>
        <v>10.8</v>
      </c>
      <c r="X12" s="22">
        <f t="shared" si="4"/>
        <v>32.533000000000001</v>
      </c>
      <c r="Y12" s="4"/>
    </row>
    <row r="13" spans="1:28" x14ac:dyDescent="0.25">
      <c r="A13" s="6">
        <f>COUNTA($D$7:$D13)</f>
        <v>7</v>
      </c>
      <c r="D13" s="5" t="s">
        <v>107</v>
      </c>
      <c r="E13">
        <v>2018</v>
      </c>
      <c r="F13" s="5" t="s">
        <v>106</v>
      </c>
      <c r="G13" s="5" t="s">
        <v>112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1.8</v>
      </c>
      <c r="M13" s="3">
        <v>7.7</v>
      </c>
      <c r="N13" s="3">
        <v>0</v>
      </c>
      <c r="O13" s="4">
        <f t="shared" si="1"/>
        <v>9.5</v>
      </c>
      <c r="P13" s="3">
        <v>3.2</v>
      </c>
      <c r="Q13" s="3">
        <v>8.6660000000000004</v>
      </c>
      <c r="R13" s="3">
        <v>0</v>
      </c>
      <c r="S13" s="4">
        <f t="shared" si="2"/>
        <v>11.866</v>
      </c>
      <c r="T13" s="3">
        <v>3.2</v>
      </c>
      <c r="U13" s="3">
        <v>7.7329999999999997</v>
      </c>
      <c r="V13" s="3">
        <v>0</v>
      </c>
      <c r="W13" s="4">
        <f t="shared" si="3"/>
        <v>10.933</v>
      </c>
      <c r="X13" s="22">
        <f t="shared" si="4"/>
        <v>32.298999999999999</v>
      </c>
      <c r="Y13" s="4"/>
    </row>
    <row r="14" spans="1:28" x14ac:dyDescent="0.25">
      <c r="A14" s="6">
        <f>COUNTA($D$7:$D14)</f>
        <v>8</v>
      </c>
      <c r="B14" s="6">
        <v>181144</v>
      </c>
      <c r="C14" s="6">
        <v>2402</v>
      </c>
      <c r="D14" t="s">
        <v>30</v>
      </c>
      <c r="E14">
        <v>2018</v>
      </c>
      <c r="F14" t="s">
        <v>27</v>
      </c>
      <c r="G14" t="s">
        <v>28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1.8</v>
      </c>
      <c r="M14" s="3">
        <v>8.0333000000000006</v>
      </c>
      <c r="N14" s="3">
        <v>0</v>
      </c>
      <c r="O14" s="4">
        <f t="shared" si="1"/>
        <v>9.8333000000000013</v>
      </c>
      <c r="P14" s="3">
        <v>3.1</v>
      </c>
      <c r="Q14" s="3">
        <v>8.5</v>
      </c>
      <c r="R14" s="3">
        <v>0</v>
      </c>
      <c r="S14" s="4">
        <f t="shared" si="2"/>
        <v>11.6</v>
      </c>
      <c r="T14" s="3">
        <v>3.2</v>
      </c>
      <c r="U14" s="3">
        <v>7.4333</v>
      </c>
      <c r="V14" s="3">
        <v>0</v>
      </c>
      <c r="W14" s="4">
        <f t="shared" si="3"/>
        <v>10.6333</v>
      </c>
      <c r="X14" s="22">
        <f t="shared" si="4"/>
        <v>32.066600000000001</v>
      </c>
      <c r="Y14" s="4"/>
    </row>
    <row r="15" spans="1:28" x14ac:dyDescent="0.25">
      <c r="A15" s="6">
        <f>COUNTA($D$7:$D15)</f>
        <v>9</v>
      </c>
      <c r="D15" s="5" t="s">
        <v>105</v>
      </c>
      <c r="E15">
        <v>2018</v>
      </c>
      <c r="F15" s="5" t="s">
        <v>106</v>
      </c>
      <c r="G15" s="5" t="s">
        <v>112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1.8</v>
      </c>
      <c r="M15" s="3">
        <v>7.4</v>
      </c>
      <c r="N15" s="3">
        <v>0</v>
      </c>
      <c r="O15" s="4">
        <f t="shared" si="1"/>
        <v>9.2000000000000011</v>
      </c>
      <c r="P15" s="3">
        <v>3.2</v>
      </c>
      <c r="Q15" s="3">
        <v>7.9329999999999998</v>
      </c>
      <c r="R15" s="3">
        <v>0</v>
      </c>
      <c r="S15" s="4">
        <f t="shared" si="2"/>
        <v>11.132999999999999</v>
      </c>
      <c r="T15" s="3">
        <v>3.3</v>
      </c>
      <c r="U15" s="3">
        <v>8</v>
      </c>
      <c r="V15" s="3">
        <v>0</v>
      </c>
      <c r="W15" s="4">
        <f t="shared" si="3"/>
        <v>11.3</v>
      </c>
      <c r="X15" s="22">
        <f t="shared" si="4"/>
        <v>31.632999999999999</v>
      </c>
      <c r="Y15" s="4"/>
    </row>
    <row r="16" spans="1:28" x14ac:dyDescent="0.25">
      <c r="A16" s="6">
        <f>COUNTA($D$7:$D16)</f>
        <v>10</v>
      </c>
      <c r="B16" s="6">
        <v>758253</v>
      </c>
      <c r="C16" s="6">
        <v>2402</v>
      </c>
      <c r="D16" t="s">
        <v>32</v>
      </c>
      <c r="E16">
        <v>2019</v>
      </c>
      <c r="F16" t="s">
        <v>27</v>
      </c>
      <c r="G16" t="s">
        <v>28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1.8</v>
      </c>
      <c r="M16" s="3">
        <v>7.8</v>
      </c>
      <c r="N16" s="3">
        <v>0</v>
      </c>
      <c r="O16" s="4">
        <f t="shared" si="1"/>
        <v>9.6</v>
      </c>
      <c r="P16" s="3">
        <v>3.1</v>
      </c>
      <c r="Q16" s="3">
        <v>7.5</v>
      </c>
      <c r="R16" s="3">
        <v>0</v>
      </c>
      <c r="S16" s="4">
        <f t="shared" si="2"/>
        <v>10.6</v>
      </c>
      <c r="T16" s="3">
        <v>3.2</v>
      </c>
      <c r="U16" s="3">
        <v>7.3</v>
      </c>
      <c r="V16" s="3">
        <v>0</v>
      </c>
      <c r="W16" s="4">
        <f t="shared" si="3"/>
        <v>10.5</v>
      </c>
      <c r="X16" s="22">
        <f t="shared" si="4"/>
        <v>30.7</v>
      </c>
      <c r="Y16" s="4"/>
    </row>
  </sheetData>
  <sheetProtection formatCells="0" formatColumns="0" formatRows="0" insertColumns="0" insertRows="0" insertHyperlinks="0" deleteColumns="0" deleteRows="0" sort="0" autoFilter="0" pivotTables="0"/>
  <autoFilter ref="A6:AB6">
    <sortState ref="A7:AB16">
      <sortCondition descending="1" ref="X6"/>
    </sortState>
  </autoFilter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6"/>
  <sheetViews>
    <sheetView zoomScale="130" zoomScaleNormal="130" workbookViewId="0">
      <pane xSplit="7" ySplit="6" topLeftCell="L7" activePane="bottomRight" state="frozen"/>
      <selection pane="topRight" activeCell="H1" sqref="H1"/>
      <selection pane="bottomLeft" activeCell="A7" sqref="A7"/>
      <selection pane="bottomRight" activeCell="D13" sqref="D13"/>
    </sheetView>
  </sheetViews>
  <sheetFormatPr defaultRowHeight="15" outlineLevelCol="1" x14ac:dyDescent="0.25"/>
  <cols>
    <col min="1" max="1" width="6.42578125" style="6" customWidth="1"/>
    <col min="2" max="3" width="8.5703125" style="18" hidden="1" customWidth="1" outlineLevel="1"/>
    <col min="4" max="4" width="22.140625" customWidth="1" collapsed="1"/>
    <col min="5" max="5" width="8" customWidth="1"/>
    <col min="6" max="6" width="22.7109375" customWidth="1"/>
    <col min="7" max="7" width="19.85546875" customWidth="1"/>
    <col min="8" max="10" width="7" hidden="1" customWidth="1" outlineLevel="1"/>
    <col min="11" max="11" width="8" hidden="1" customWidth="1" outlineLevel="1"/>
    <col min="12" max="12" width="7" customWidth="1" collapsed="1"/>
    <col min="13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75" x14ac:dyDescent="0.3">
      <c r="D1" s="17" t="s">
        <v>0</v>
      </c>
      <c r="E1" s="1"/>
    </row>
    <row r="2" spans="1:28" ht="18.75" x14ac:dyDescent="0.3">
      <c r="D2" s="17" t="s">
        <v>1</v>
      </c>
      <c r="E2" s="1"/>
    </row>
    <row r="3" spans="1:28" ht="18.75" x14ac:dyDescent="0.3">
      <c r="D3" s="17" t="s">
        <v>33</v>
      </c>
      <c r="E3" s="1"/>
    </row>
    <row r="6" spans="1:28" x14ac:dyDescent="0.25">
      <c r="A6" s="7" t="s">
        <v>4</v>
      </c>
      <c r="B6" s="19" t="s">
        <v>5</v>
      </c>
      <c r="C6" s="19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25">
      <c r="A7" s="6">
        <f>COUNTA($D$7:$D7)</f>
        <v>1</v>
      </c>
      <c r="B7" s="18">
        <v>925647</v>
      </c>
      <c r="C7" s="18">
        <v>8116</v>
      </c>
      <c r="D7" t="s">
        <v>34</v>
      </c>
      <c r="E7">
        <v>2017</v>
      </c>
      <c r="F7" t="s">
        <v>22</v>
      </c>
      <c r="G7" t="s">
        <v>35</v>
      </c>
      <c r="H7">
        <v>0</v>
      </c>
      <c r="I7" s="3">
        <v>0</v>
      </c>
      <c r="J7" s="3">
        <v>0</v>
      </c>
      <c r="K7" s="4">
        <f t="shared" ref="K7:K16" si="0">H7+I7-J7</f>
        <v>0</v>
      </c>
      <c r="L7" s="3">
        <v>2.2999999999999998</v>
      </c>
      <c r="M7" s="3">
        <v>8</v>
      </c>
      <c r="N7" s="3">
        <v>0</v>
      </c>
      <c r="O7" s="4">
        <f t="shared" ref="O7:O16" si="1">L7+M7-N7</f>
        <v>10.3</v>
      </c>
      <c r="P7" s="3">
        <v>3.3</v>
      </c>
      <c r="Q7" s="3">
        <v>8.8330000000000002</v>
      </c>
      <c r="R7" s="3">
        <v>0</v>
      </c>
      <c r="S7" s="4">
        <f t="shared" ref="S7:S16" si="2">P7+Q7-R7</f>
        <v>12.132999999999999</v>
      </c>
      <c r="T7" s="3">
        <v>3.2</v>
      </c>
      <c r="U7" s="3">
        <v>8.1</v>
      </c>
      <c r="V7" s="3">
        <v>0</v>
      </c>
      <c r="W7" s="4">
        <f t="shared" ref="W7:W16" si="3">T7+U7-V7</f>
        <v>11.3</v>
      </c>
      <c r="X7" s="22">
        <f t="shared" ref="X7:X16" si="4">K7+O7+S7+W7</f>
        <v>33.733000000000004</v>
      </c>
      <c r="Y7" s="4"/>
    </row>
    <row r="8" spans="1:28" x14ac:dyDescent="0.25">
      <c r="A8" s="6">
        <f>COUNTA($D$7:$D8)</f>
        <v>2</v>
      </c>
      <c r="B8" s="18">
        <v>605461</v>
      </c>
      <c r="C8" s="18">
        <v>8116</v>
      </c>
      <c r="D8" t="s">
        <v>36</v>
      </c>
      <c r="E8">
        <v>2016</v>
      </c>
      <c r="F8" t="s">
        <v>22</v>
      </c>
      <c r="G8" t="s">
        <v>23</v>
      </c>
      <c r="H8">
        <v>0</v>
      </c>
      <c r="I8" s="3">
        <v>0</v>
      </c>
      <c r="J8" s="3">
        <v>0</v>
      </c>
      <c r="K8" s="4">
        <f t="shared" si="0"/>
        <v>0</v>
      </c>
      <c r="L8" s="3">
        <v>1.6</v>
      </c>
      <c r="M8" s="3">
        <v>7.1666999999999996</v>
      </c>
      <c r="N8" s="3">
        <v>0</v>
      </c>
      <c r="O8" s="4">
        <f t="shared" si="1"/>
        <v>8.7667000000000002</v>
      </c>
      <c r="P8" s="3">
        <v>3.1</v>
      </c>
      <c r="Q8" s="3">
        <v>8.6999999999999993</v>
      </c>
      <c r="R8" s="3">
        <v>0</v>
      </c>
      <c r="S8" s="4">
        <f t="shared" si="2"/>
        <v>11.799999999999999</v>
      </c>
      <c r="T8" s="3">
        <v>2.9</v>
      </c>
      <c r="U8" s="3">
        <v>7.6</v>
      </c>
      <c r="V8" s="3">
        <v>0</v>
      </c>
      <c r="W8" s="4">
        <f t="shared" si="3"/>
        <v>10.5</v>
      </c>
      <c r="X8" s="22">
        <f t="shared" si="4"/>
        <v>31.066699999999997</v>
      </c>
      <c r="Y8" s="4"/>
    </row>
    <row r="9" spans="1:28" x14ac:dyDescent="0.25">
      <c r="A9" s="6">
        <f>COUNTA($D$7:$D9)</f>
        <v>3</v>
      </c>
      <c r="D9" s="5" t="s">
        <v>111</v>
      </c>
      <c r="E9">
        <v>2017</v>
      </c>
      <c r="F9" s="5" t="s">
        <v>106</v>
      </c>
      <c r="G9" s="5" t="s">
        <v>112</v>
      </c>
      <c r="H9">
        <v>0</v>
      </c>
      <c r="I9" s="3">
        <v>0</v>
      </c>
      <c r="J9" s="3">
        <v>0</v>
      </c>
      <c r="K9" s="4">
        <f t="shared" si="0"/>
        <v>0</v>
      </c>
      <c r="L9" s="3">
        <v>2.1</v>
      </c>
      <c r="M9" s="3">
        <v>6.7</v>
      </c>
      <c r="N9" s="3">
        <v>0</v>
      </c>
      <c r="O9" s="4">
        <f t="shared" si="1"/>
        <v>8.8000000000000007</v>
      </c>
      <c r="P9" s="3">
        <v>2.5</v>
      </c>
      <c r="Q9" s="3">
        <v>7.4329999999999998</v>
      </c>
      <c r="R9" s="3">
        <v>0</v>
      </c>
      <c r="S9" s="4">
        <f t="shared" si="2"/>
        <v>9.9329999999999998</v>
      </c>
      <c r="T9" s="3">
        <v>2.8</v>
      </c>
      <c r="U9" s="3">
        <v>7.9333</v>
      </c>
      <c r="V9" s="3">
        <v>0</v>
      </c>
      <c r="W9" s="4">
        <f t="shared" si="3"/>
        <v>10.7333</v>
      </c>
      <c r="X9" s="22">
        <f t="shared" si="4"/>
        <v>29.4663</v>
      </c>
      <c r="Y9" s="4"/>
    </row>
    <row r="10" spans="1:28" x14ac:dyDescent="0.25">
      <c r="A10" s="6">
        <f>COUNTA($D$7:$D10)</f>
        <v>4</v>
      </c>
      <c r="D10" s="5" t="s">
        <v>110</v>
      </c>
      <c r="E10">
        <v>2016</v>
      </c>
      <c r="F10" s="5" t="s">
        <v>106</v>
      </c>
      <c r="G10" s="5" t="s">
        <v>112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2.1</v>
      </c>
      <c r="M10" s="3">
        <v>5.5667</v>
      </c>
      <c r="N10" s="3">
        <v>0</v>
      </c>
      <c r="O10" s="4">
        <f t="shared" si="1"/>
        <v>7.6667000000000005</v>
      </c>
      <c r="P10" s="3">
        <v>2.9</v>
      </c>
      <c r="Q10" s="3">
        <v>8.0660000000000007</v>
      </c>
      <c r="R10" s="3">
        <v>0</v>
      </c>
      <c r="S10" s="4">
        <f t="shared" si="2"/>
        <v>10.966000000000001</v>
      </c>
      <c r="T10" s="3">
        <v>2.8</v>
      </c>
      <c r="U10" s="3">
        <v>7.1666999999999996</v>
      </c>
      <c r="V10" s="3">
        <v>0</v>
      </c>
      <c r="W10" s="4">
        <f t="shared" si="3"/>
        <v>9.9666999999999994</v>
      </c>
      <c r="X10" s="22">
        <f t="shared" si="4"/>
        <v>28.599399999999999</v>
      </c>
      <c r="Y10" s="4"/>
    </row>
    <row r="11" spans="1:28" x14ac:dyDescent="0.25">
      <c r="A11" s="6">
        <f>COUNTA($D$7:$D11)</f>
        <v>5</v>
      </c>
      <c r="B11" s="18">
        <v>819664</v>
      </c>
      <c r="C11" s="18">
        <v>2402</v>
      </c>
      <c r="D11" t="s">
        <v>41</v>
      </c>
      <c r="E11">
        <v>2016</v>
      </c>
      <c r="F11" t="s">
        <v>27</v>
      </c>
      <c r="G11" t="s">
        <v>40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2.1</v>
      </c>
      <c r="M11" s="3">
        <v>7.3333000000000004</v>
      </c>
      <c r="N11" s="3">
        <v>0</v>
      </c>
      <c r="O11" s="4">
        <f t="shared" si="1"/>
        <v>9.4333000000000009</v>
      </c>
      <c r="P11" s="3">
        <v>3</v>
      </c>
      <c r="Q11" s="3">
        <v>7</v>
      </c>
      <c r="R11" s="3">
        <v>0</v>
      </c>
      <c r="S11" s="4">
        <f t="shared" si="2"/>
        <v>10</v>
      </c>
      <c r="T11" s="3">
        <v>1.9</v>
      </c>
      <c r="U11" s="3">
        <v>6.4667000000000003</v>
      </c>
      <c r="V11" s="3">
        <v>0.5</v>
      </c>
      <c r="W11" s="4">
        <f t="shared" si="3"/>
        <v>7.8666999999999998</v>
      </c>
      <c r="X11" s="22">
        <f t="shared" si="4"/>
        <v>27.300000000000004</v>
      </c>
      <c r="Y11" s="4"/>
    </row>
    <row r="12" spans="1:28" x14ac:dyDescent="0.25">
      <c r="A12" s="6">
        <f>COUNTA($D$7:$D12)</f>
        <v>6</v>
      </c>
      <c r="B12" s="18">
        <v>568023</v>
      </c>
      <c r="C12" s="18">
        <v>8116</v>
      </c>
      <c r="D12" t="s">
        <v>38</v>
      </c>
      <c r="E12">
        <v>2017</v>
      </c>
      <c r="F12" t="s">
        <v>22</v>
      </c>
      <c r="G12" t="s">
        <v>23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1.6</v>
      </c>
      <c r="M12" s="3">
        <v>3.5</v>
      </c>
      <c r="N12" s="3">
        <v>0</v>
      </c>
      <c r="O12" s="4">
        <f t="shared" si="1"/>
        <v>5.0999999999999996</v>
      </c>
      <c r="P12" s="3">
        <v>3</v>
      </c>
      <c r="Q12" s="3">
        <v>7.266</v>
      </c>
      <c r="R12" s="3">
        <v>0</v>
      </c>
      <c r="S12" s="4">
        <f t="shared" si="2"/>
        <v>10.266</v>
      </c>
      <c r="T12" s="3">
        <v>2.8</v>
      </c>
      <c r="U12" s="3">
        <v>6.4</v>
      </c>
      <c r="V12" s="3">
        <v>0</v>
      </c>
      <c r="W12" s="4">
        <f t="shared" si="3"/>
        <v>9.1999999999999993</v>
      </c>
      <c r="X12" s="22">
        <f t="shared" si="4"/>
        <v>24.565999999999999</v>
      </c>
      <c r="Y12" s="4"/>
    </row>
    <row r="13" spans="1:28" x14ac:dyDescent="0.25">
      <c r="A13" s="6">
        <f>COUNTA($D$7:$D13)</f>
        <v>7</v>
      </c>
      <c r="B13" s="18">
        <v>763262</v>
      </c>
      <c r="C13" s="18">
        <v>8116</v>
      </c>
      <c r="D13" t="s">
        <v>37</v>
      </c>
      <c r="E13">
        <v>2017</v>
      </c>
      <c r="F13" t="s">
        <v>22</v>
      </c>
      <c r="G13" t="s">
        <v>23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0.9</v>
      </c>
      <c r="M13" s="3">
        <v>7.4</v>
      </c>
      <c r="N13" s="3">
        <v>4</v>
      </c>
      <c r="O13" s="4">
        <f t="shared" si="1"/>
        <v>4.3000000000000007</v>
      </c>
      <c r="P13" s="3">
        <v>2.4</v>
      </c>
      <c r="Q13" s="3">
        <v>7.6</v>
      </c>
      <c r="R13" s="3">
        <v>0</v>
      </c>
      <c r="S13" s="4">
        <f t="shared" si="2"/>
        <v>10</v>
      </c>
      <c r="T13" s="3">
        <v>1.4</v>
      </c>
      <c r="U13" s="3">
        <v>6.8666999999999998</v>
      </c>
      <c r="V13" s="3">
        <v>0.5</v>
      </c>
      <c r="W13" s="4">
        <f t="shared" si="3"/>
        <v>7.7667000000000002</v>
      </c>
      <c r="X13" s="22">
        <f t="shared" si="4"/>
        <v>22.066700000000001</v>
      </c>
      <c r="Y13" s="4"/>
    </row>
    <row r="14" spans="1:28" x14ac:dyDescent="0.25">
      <c r="A14" s="6">
        <f>COUNTA($D$7:$D14)</f>
        <v>8</v>
      </c>
      <c r="B14" s="18">
        <v>845633</v>
      </c>
      <c r="C14" s="18">
        <v>5965</v>
      </c>
      <c r="D14" t="s">
        <v>42</v>
      </c>
      <c r="E14">
        <v>2017</v>
      </c>
      <c r="F14" t="s">
        <v>43</v>
      </c>
      <c r="G14" t="s">
        <v>44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0.8</v>
      </c>
      <c r="M14" s="3">
        <v>8.1667000000000005</v>
      </c>
      <c r="N14" s="3">
        <v>6</v>
      </c>
      <c r="O14" s="4">
        <f t="shared" si="1"/>
        <v>2.9667000000000012</v>
      </c>
      <c r="P14" s="3">
        <v>2.1</v>
      </c>
      <c r="Q14" s="3">
        <v>7.133</v>
      </c>
      <c r="R14" s="3">
        <v>0</v>
      </c>
      <c r="S14" s="4">
        <f t="shared" si="2"/>
        <v>9.2330000000000005</v>
      </c>
      <c r="T14" s="3">
        <v>0.8</v>
      </c>
      <c r="U14" s="3">
        <v>6.3666999999999998</v>
      </c>
      <c r="V14" s="3">
        <v>0.5</v>
      </c>
      <c r="W14" s="4">
        <f t="shared" si="3"/>
        <v>6.6666999999999996</v>
      </c>
      <c r="X14" s="22">
        <f t="shared" si="4"/>
        <v>18.866400000000002</v>
      </c>
      <c r="Y14" s="4"/>
    </row>
    <row r="15" spans="1:28" x14ac:dyDescent="0.25">
      <c r="A15" s="6">
        <f>COUNTA($D$7:$D15)</f>
        <v>9</v>
      </c>
      <c r="B15" s="18">
        <v>703980</v>
      </c>
      <c r="C15" s="18">
        <v>2402</v>
      </c>
      <c r="D15" t="s">
        <v>39</v>
      </c>
      <c r="E15">
        <v>2016</v>
      </c>
      <c r="F15" t="s">
        <v>27</v>
      </c>
      <c r="G15" t="s">
        <v>40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0</v>
      </c>
      <c r="Q15" s="3">
        <v>0</v>
      </c>
      <c r="R15" s="3">
        <v>0</v>
      </c>
      <c r="S15" s="4">
        <f t="shared" si="2"/>
        <v>0</v>
      </c>
      <c r="T15" s="3">
        <v>0</v>
      </c>
      <c r="U15" s="3">
        <v>0</v>
      </c>
      <c r="V15" s="3">
        <v>0</v>
      </c>
      <c r="W15" s="4">
        <f t="shared" si="3"/>
        <v>0</v>
      </c>
      <c r="X15" s="22">
        <f t="shared" si="4"/>
        <v>0</v>
      </c>
      <c r="Y15" s="4"/>
    </row>
    <row r="16" spans="1:28" x14ac:dyDescent="0.25">
      <c r="A16" s="6">
        <f>COUNTA($D$7:$D16)</f>
        <v>10</v>
      </c>
      <c r="D16" t="s">
        <v>108</v>
      </c>
      <c r="E16">
        <v>2016</v>
      </c>
      <c r="F16" t="s">
        <v>109</v>
      </c>
      <c r="G16" t="s">
        <v>113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0</v>
      </c>
      <c r="Q16" s="3">
        <v>0</v>
      </c>
      <c r="R16" s="3">
        <v>0</v>
      </c>
      <c r="S16" s="4">
        <f t="shared" si="2"/>
        <v>0</v>
      </c>
      <c r="T16" s="3">
        <v>0</v>
      </c>
      <c r="U16" s="3">
        <v>0</v>
      </c>
      <c r="V16" s="3">
        <v>0</v>
      </c>
      <c r="W16" s="4">
        <f t="shared" si="3"/>
        <v>0</v>
      </c>
      <c r="X16" s="22">
        <f t="shared" si="4"/>
        <v>0</v>
      </c>
      <c r="Y16" s="4"/>
    </row>
  </sheetData>
  <sheetProtection formatCells="0" formatColumns="0" formatRows="0" insertColumns="0" insertRows="0" insertHyperlinks="0" deleteColumns="0" deleteRows="0" sort="0" autoFilter="0" pivotTables="0"/>
  <autoFilter ref="A6:AB6">
    <sortState ref="A7:AB16">
      <sortCondition descending="1" ref="X6"/>
    </sortState>
  </autoFilter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25"/>
  <sheetViews>
    <sheetView zoomScale="130" zoomScaleNormal="13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13" sqref="A13:XFD13"/>
    </sheetView>
  </sheetViews>
  <sheetFormatPr defaultRowHeight="15" outlineLevelCol="1" x14ac:dyDescent="0.25"/>
  <cols>
    <col min="1" max="1" width="6.42578125" style="6" customWidth="1"/>
    <col min="2" max="3" width="8.5703125" style="6" hidden="1" customWidth="1" outlineLevel="1"/>
    <col min="4" max="4" width="22.140625" customWidth="1" collapsed="1"/>
    <col min="5" max="5" width="8" customWidth="1"/>
    <col min="6" max="6" width="20.7109375" customWidth="1"/>
    <col min="7" max="7" width="19.85546875" customWidth="1"/>
    <col min="8" max="10" width="7" hidden="1" customWidth="1" outlineLevel="1"/>
    <col min="11" max="11" width="8" hidden="1" customWidth="1" outlineLevel="1"/>
    <col min="12" max="12" width="7" customWidth="1" collapsed="1"/>
    <col min="13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75" x14ac:dyDescent="0.3">
      <c r="D1" s="17" t="s">
        <v>0</v>
      </c>
      <c r="E1" s="1"/>
    </row>
    <row r="2" spans="1:28" ht="18.75" x14ac:dyDescent="0.3">
      <c r="D2" s="17" t="s">
        <v>1</v>
      </c>
      <c r="E2" s="1"/>
    </row>
    <row r="3" spans="1:28" ht="18.75" x14ac:dyDescent="0.3">
      <c r="D3" s="17" t="s">
        <v>45</v>
      </c>
      <c r="E3" s="1"/>
    </row>
    <row r="6" spans="1:28" x14ac:dyDescent="0.25">
      <c r="A6" s="7" t="s">
        <v>4</v>
      </c>
      <c r="B6" s="7" t="s">
        <v>5</v>
      </c>
      <c r="C6" s="7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/>
      <c r="Z6" s="2"/>
      <c r="AA6" s="2"/>
      <c r="AB6" s="2"/>
    </row>
    <row r="7" spans="1:28" x14ac:dyDescent="0.25">
      <c r="A7" s="6">
        <f>COUNTA($D$7:$D7)</f>
        <v>1</v>
      </c>
      <c r="B7" s="6">
        <v>404702</v>
      </c>
      <c r="C7" s="6">
        <v>9512</v>
      </c>
      <c r="D7" t="s">
        <v>59</v>
      </c>
      <c r="E7">
        <v>2015</v>
      </c>
      <c r="F7" t="s">
        <v>55</v>
      </c>
      <c r="G7" t="s">
        <v>56</v>
      </c>
      <c r="H7">
        <v>0</v>
      </c>
      <c r="I7" s="3">
        <v>0</v>
      </c>
      <c r="J7" s="3">
        <v>0</v>
      </c>
      <c r="K7" s="4">
        <f t="shared" ref="K7:K25" si="0">H7+I7-J7</f>
        <v>0</v>
      </c>
      <c r="L7" s="3">
        <v>2.2000000000000002</v>
      </c>
      <c r="M7" s="3">
        <v>8.3666999999999998</v>
      </c>
      <c r="N7" s="3">
        <v>0</v>
      </c>
      <c r="O7" s="4">
        <f t="shared" ref="O7:O25" si="1">L7+M7-N7</f>
        <v>10.566700000000001</v>
      </c>
      <c r="P7" s="3">
        <v>3.3</v>
      </c>
      <c r="Q7" s="3">
        <v>7.633</v>
      </c>
      <c r="R7" s="3">
        <v>0</v>
      </c>
      <c r="S7" s="4">
        <f t="shared" ref="S7:S25" si="2">P7+Q7-R7</f>
        <v>10.933</v>
      </c>
      <c r="T7" s="3">
        <v>3</v>
      </c>
      <c r="U7" s="3">
        <v>8.2330000000000005</v>
      </c>
      <c r="V7" s="3">
        <v>0</v>
      </c>
      <c r="W7" s="4">
        <f t="shared" ref="W7:W25" si="3">T7+U7-V7</f>
        <v>11.233000000000001</v>
      </c>
      <c r="X7" s="22">
        <f t="shared" ref="X7:X25" si="4">K7+O7+S7+W7</f>
        <v>32.732700000000001</v>
      </c>
      <c r="Y7" s="4"/>
    </row>
    <row r="8" spans="1:28" x14ac:dyDescent="0.25">
      <c r="A8" s="6">
        <f>COUNTA($D$7:$D8)</f>
        <v>2</v>
      </c>
      <c r="B8" s="6">
        <v>343283</v>
      </c>
      <c r="C8" s="6">
        <v>1739</v>
      </c>
      <c r="D8" s="5" t="s">
        <v>69</v>
      </c>
      <c r="E8">
        <v>2014</v>
      </c>
      <c r="F8" s="5" t="s">
        <v>70</v>
      </c>
      <c r="G8" s="5" t="s">
        <v>71</v>
      </c>
      <c r="H8">
        <v>0</v>
      </c>
      <c r="I8" s="3">
        <v>0</v>
      </c>
      <c r="J8" s="3">
        <v>0</v>
      </c>
      <c r="K8" s="4">
        <f t="shared" si="0"/>
        <v>0</v>
      </c>
      <c r="L8" s="3">
        <v>3.1</v>
      </c>
      <c r="M8" s="3">
        <v>6.5</v>
      </c>
      <c r="N8" s="3">
        <v>0</v>
      </c>
      <c r="O8" s="4">
        <f t="shared" si="1"/>
        <v>9.6</v>
      </c>
      <c r="P8" s="3">
        <v>2.6</v>
      </c>
      <c r="Q8" s="3">
        <v>7.4329999999999998</v>
      </c>
      <c r="R8" s="3">
        <v>0</v>
      </c>
      <c r="S8" s="4">
        <f t="shared" si="2"/>
        <v>10.032999999999999</v>
      </c>
      <c r="T8" s="3">
        <v>3.1</v>
      </c>
      <c r="U8" s="3">
        <v>7.5659999999999998</v>
      </c>
      <c r="V8" s="3">
        <v>0</v>
      </c>
      <c r="W8" s="4">
        <f t="shared" si="3"/>
        <v>10.666</v>
      </c>
      <c r="X8" s="22">
        <f t="shared" si="4"/>
        <v>30.298999999999999</v>
      </c>
      <c r="Y8" s="4"/>
    </row>
    <row r="9" spans="1:28" x14ac:dyDescent="0.25">
      <c r="A9" s="6">
        <f>COUNTA($D$7:$D9)</f>
        <v>3</v>
      </c>
      <c r="B9" s="6">
        <v>347302</v>
      </c>
      <c r="C9" s="6">
        <v>8116</v>
      </c>
      <c r="D9" t="s">
        <v>47</v>
      </c>
      <c r="E9">
        <v>2014</v>
      </c>
      <c r="F9" t="s">
        <v>22</v>
      </c>
      <c r="G9" t="s">
        <v>35</v>
      </c>
      <c r="H9">
        <v>0</v>
      </c>
      <c r="I9" s="3">
        <v>0</v>
      </c>
      <c r="J9" s="3">
        <v>0</v>
      </c>
      <c r="K9" s="4">
        <f t="shared" si="0"/>
        <v>0</v>
      </c>
      <c r="L9" s="3">
        <v>1.2</v>
      </c>
      <c r="M9" s="3">
        <v>7.5667</v>
      </c>
      <c r="N9" s="3">
        <v>0</v>
      </c>
      <c r="O9" s="4">
        <f t="shared" si="1"/>
        <v>8.7667000000000002</v>
      </c>
      <c r="P9" s="3">
        <v>3.3</v>
      </c>
      <c r="Q9" s="3">
        <v>7.4329999999999998</v>
      </c>
      <c r="R9" s="3">
        <v>0</v>
      </c>
      <c r="S9" s="4">
        <f t="shared" si="2"/>
        <v>10.733000000000001</v>
      </c>
      <c r="T9" s="3">
        <v>3.4</v>
      </c>
      <c r="U9" s="3">
        <v>7.3</v>
      </c>
      <c r="V9" s="3">
        <v>0</v>
      </c>
      <c r="W9" s="4">
        <f t="shared" si="3"/>
        <v>10.7</v>
      </c>
      <c r="X9" s="22">
        <f t="shared" si="4"/>
        <v>30.1997</v>
      </c>
      <c r="Y9" s="4"/>
    </row>
    <row r="10" spans="1:28" x14ac:dyDescent="0.25">
      <c r="A10" s="6">
        <f>COUNTA($D$7:$D10)</f>
        <v>4</v>
      </c>
      <c r="B10" s="6">
        <v>536249</v>
      </c>
      <c r="C10" s="6">
        <v>8116</v>
      </c>
      <c r="D10" t="s">
        <v>49</v>
      </c>
      <c r="E10">
        <v>2014</v>
      </c>
      <c r="F10" t="s">
        <v>22</v>
      </c>
      <c r="G10" t="s">
        <v>35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1.2</v>
      </c>
      <c r="M10" s="3">
        <v>7.7</v>
      </c>
      <c r="N10" s="3">
        <v>0</v>
      </c>
      <c r="O10" s="4">
        <f t="shared" si="1"/>
        <v>8.9</v>
      </c>
      <c r="P10" s="3">
        <v>3.4</v>
      </c>
      <c r="Q10" s="3">
        <v>7.133</v>
      </c>
      <c r="R10" s="3">
        <v>0</v>
      </c>
      <c r="S10" s="4">
        <f t="shared" si="2"/>
        <v>10.532999999999999</v>
      </c>
      <c r="T10" s="3">
        <v>2.9</v>
      </c>
      <c r="U10" s="3">
        <v>7.8330000000000002</v>
      </c>
      <c r="V10" s="3">
        <v>0</v>
      </c>
      <c r="W10" s="4">
        <f t="shared" si="3"/>
        <v>10.733000000000001</v>
      </c>
      <c r="X10" s="22">
        <f t="shared" si="4"/>
        <v>30.166</v>
      </c>
      <c r="Y10" s="4"/>
    </row>
    <row r="11" spans="1:28" x14ac:dyDescent="0.25">
      <c r="A11" s="6">
        <f>COUNTA($D$7:$D11)</f>
        <v>5</v>
      </c>
      <c r="B11" s="6">
        <v>698312</v>
      </c>
      <c r="C11" s="6">
        <v>1739</v>
      </c>
      <c r="D11" s="5" t="s">
        <v>72</v>
      </c>
      <c r="E11">
        <v>2015</v>
      </c>
      <c r="F11" s="5" t="s">
        <v>70</v>
      </c>
      <c r="G11" s="5" t="s">
        <v>71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1.7</v>
      </c>
      <c r="M11" s="3">
        <v>7.7667000000000002</v>
      </c>
      <c r="N11" s="3">
        <v>0</v>
      </c>
      <c r="O11" s="4">
        <f t="shared" si="1"/>
        <v>9.4666999999999994</v>
      </c>
      <c r="P11" s="3">
        <v>3.2</v>
      </c>
      <c r="Q11" s="3">
        <v>6.8330000000000002</v>
      </c>
      <c r="R11" s="3">
        <v>0</v>
      </c>
      <c r="S11" s="4">
        <f t="shared" si="2"/>
        <v>10.033000000000001</v>
      </c>
      <c r="T11" s="3">
        <v>2.7</v>
      </c>
      <c r="U11" s="3">
        <v>7.8330000000000002</v>
      </c>
      <c r="V11" s="3">
        <v>0</v>
      </c>
      <c r="W11" s="4">
        <f t="shared" si="3"/>
        <v>10.533000000000001</v>
      </c>
      <c r="X11" s="22">
        <f t="shared" si="4"/>
        <v>30.032700000000002</v>
      </c>
      <c r="Y11" s="4"/>
    </row>
    <row r="12" spans="1:28" x14ac:dyDescent="0.25">
      <c r="A12" s="6">
        <f>COUNTA($D$7:$D12)</f>
        <v>6</v>
      </c>
      <c r="B12" s="6">
        <v>115020</v>
      </c>
      <c r="C12" s="6">
        <v>8116</v>
      </c>
      <c r="D12" t="s">
        <v>52</v>
      </c>
      <c r="E12">
        <v>2015</v>
      </c>
      <c r="F12" t="s">
        <v>22</v>
      </c>
      <c r="G12" t="s">
        <v>35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1.3</v>
      </c>
      <c r="M12" s="3">
        <v>7.3</v>
      </c>
      <c r="N12" s="3">
        <v>0</v>
      </c>
      <c r="O12" s="4">
        <f t="shared" si="1"/>
        <v>8.6</v>
      </c>
      <c r="P12" s="3">
        <v>2.5</v>
      </c>
      <c r="Q12" s="3">
        <v>7.3</v>
      </c>
      <c r="R12" s="3">
        <v>0</v>
      </c>
      <c r="S12" s="4">
        <f t="shared" si="2"/>
        <v>9.8000000000000007</v>
      </c>
      <c r="T12" s="3">
        <v>2.8</v>
      </c>
      <c r="U12" s="3">
        <v>7.5330000000000004</v>
      </c>
      <c r="V12" s="3">
        <v>0</v>
      </c>
      <c r="W12" s="4">
        <f t="shared" si="3"/>
        <v>10.333</v>
      </c>
      <c r="X12" s="22">
        <f t="shared" si="4"/>
        <v>28.732999999999997</v>
      </c>
      <c r="Y12" s="4"/>
    </row>
    <row r="13" spans="1:28" x14ac:dyDescent="0.25">
      <c r="A13" s="6">
        <f>COUNTA($D$7:$D13)</f>
        <v>7</v>
      </c>
      <c r="D13" t="s">
        <v>115</v>
      </c>
      <c r="E13">
        <v>2014</v>
      </c>
      <c r="F13" t="s">
        <v>106</v>
      </c>
      <c r="G13" t="s">
        <v>112</v>
      </c>
      <c r="H13">
        <v>0</v>
      </c>
      <c r="I13">
        <v>0</v>
      </c>
      <c r="J13">
        <v>0</v>
      </c>
      <c r="K13">
        <f t="shared" si="0"/>
        <v>0</v>
      </c>
      <c r="L13" s="3">
        <v>1.3</v>
      </c>
      <c r="M13" s="3">
        <v>7.2</v>
      </c>
      <c r="N13" s="3">
        <v>0</v>
      </c>
      <c r="O13" s="21">
        <f t="shared" si="1"/>
        <v>8.5</v>
      </c>
      <c r="P13" s="3">
        <v>3.1</v>
      </c>
      <c r="Q13" s="3">
        <v>5.9660000000000002</v>
      </c>
      <c r="R13" s="3">
        <v>0</v>
      </c>
      <c r="S13" s="21">
        <f t="shared" si="2"/>
        <v>9.0660000000000007</v>
      </c>
      <c r="T13" s="3">
        <v>3.2</v>
      </c>
      <c r="U13" s="3">
        <v>7.7</v>
      </c>
      <c r="V13" s="3">
        <v>0</v>
      </c>
      <c r="W13" s="21">
        <f t="shared" si="3"/>
        <v>10.9</v>
      </c>
      <c r="X13" s="22">
        <f t="shared" si="4"/>
        <v>28.466000000000001</v>
      </c>
    </row>
    <row r="14" spans="1:28" x14ac:dyDescent="0.25">
      <c r="A14" s="6">
        <f>COUNTA($D$7:$D14)</f>
        <v>8</v>
      </c>
      <c r="B14" s="6">
        <v>749443</v>
      </c>
      <c r="C14" s="6">
        <v>8116</v>
      </c>
      <c r="D14" t="s">
        <v>50</v>
      </c>
      <c r="E14">
        <v>2014</v>
      </c>
      <c r="F14" t="s">
        <v>22</v>
      </c>
      <c r="G14" t="s">
        <v>35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1.2</v>
      </c>
      <c r="M14" s="3">
        <v>6.7329999999999997</v>
      </c>
      <c r="N14" s="3">
        <v>0</v>
      </c>
      <c r="O14" s="4">
        <f t="shared" si="1"/>
        <v>7.9329999999999998</v>
      </c>
      <c r="P14" s="3">
        <v>3.1</v>
      </c>
      <c r="Q14" s="3">
        <v>6.0659999999999998</v>
      </c>
      <c r="R14" s="3">
        <v>0</v>
      </c>
      <c r="S14" s="4">
        <f t="shared" si="2"/>
        <v>9.1660000000000004</v>
      </c>
      <c r="T14" s="3">
        <v>2.7</v>
      </c>
      <c r="U14" s="3">
        <v>7.7</v>
      </c>
      <c r="V14" s="3">
        <v>0</v>
      </c>
      <c r="W14" s="4">
        <f t="shared" si="3"/>
        <v>10.4</v>
      </c>
      <c r="X14" s="22">
        <f t="shared" si="4"/>
        <v>27.499000000000002</v>
      </c>
      <c r="Y14" s="4"/>
    </row>
    <row r="15" spans="1:28" x14ac:dyDescent="0.25">
      <c r="A15" s="6">
        <f>COUNTA($D$7:$D15)</f>
        <v>9</v>
      </c>
      <c r="B15" s="6">
        <v>904414</v>
      </c>
      <c r="C15" s="6">
        <v>8116</v>
      </c>
      <c r="D15" t="s">
        <v>53</v>
      </c>
      <c r="E15">
        <v>2015</v>
      </c>
      <c r="F15" t="s">
        <v>22</v>
      </c>
      <c r="G15" t="s">
        <v>35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1.4</v>
      </c>
      <c r="M15" s="3">
        <v>7.6669999999999998</v>
      </c>
      <c r="N15" s="3">
        <v>0</v>
      </c>
      <c r="O15" s="4">
        <f t="shared" si="1"/>
        <v>9.0670000000000002</v>
      </c>
      <c r="P15" s="3">
        <v>3</v>
      </c>
      <c r="Q15" s="3">
        <v>5.7329999999999997</v>
      </c>
      <c r="R15" s="3">
        <v>0</v>
      </c>
      <c r="S15" s="4">
        <f t="shared" si="2"/>
        <v>8.7330000000000005</v>
      </c>
      <c r="T15" s="3">
        <v>2.6</v>
      </c>
      <c r="U15" s="3">
        <v>6.9329999999999998</v>
      </c>
      <c r="V15" s="3">
        <v>0</v>
      </c>
      <c r="W15" s="4">
        <f t="shared" si="3"/>
        <v>9.5329999999999995</v>
      </c>
      <c r="X15" s="22">
        <f t="shared" si="4"/>
        <v>27.332999999999998</v>
      </c>
      <c r="Y15" s="4"/>
    </row>
    <row r="16" spans="1:28" x14ac:dyDescent="0.25">
      <c r="A16" s="6">
        <f>COUNTA($D$7:$D16)</f>
        <v>10</v>
      </c>
      <c r="D16" t="s">
        <v>114</v>
      </c>
      <c r="E16">
        <v>2015</v>
      </c>
      <c r="F16" t="s">
        <v>106</v>
      </c>
      <c r="G16" t="s">
        <v>112</v>
      </c>
      <c r="H16">
        <v>0</v>
      </c>
      <c r="I16">
        <v>0</v>
      </c>
      <c r="J16">
        <v>0</v>
      </c>
      <c r="K16">
        <f t="shared" si="0"/>
        <v>0</v>
      </c>
      <c r="L16" s="3">
        <v>1.1000000000000001</v>
      </c>
      <c r="M16" s="3">
        <v>6.8</v>
      </c>
      <c r="N16" s="3">
        <v>0</v>
      </c>
      <c r="O16" s="21">
        <f t="shared" si="1"/>
        <v>7.9</v>
      </c>
      <c r="P16" s="3">
        <v>2.6</v>
      </c>
      <c r="Q16" s="3">
        <v>7.8</v>
      </c>
      <c r="R16" s="3">
        <v>0</v>
      </c>
      <c r="S16" s="21">
        <f t="shared" si="2"/>
        <v>10.4</v>
      </c>
      <c r="T16" s="3">
        <v>2.4</v>
      </c>
      <c r="U16" s="3">
        <v>6.633</v>
      </c>
      <c r="V16" s="3">
        <v>0.5</v>
      </c>
      <c r="W16" s="21">
        <f t="shared" si="3"/>
        <v>8.5329999999999995</v>
      </c>
      <c r="X16" s="22">
        <f t="shared" si="4"/>
        <v>26.832999999999998</v>
      </c>
    </row>
    <row r="17" spans="1:25" x14ac:dyDescent="0.25">
      <c r="A17" s="6">
        <f>COUNTA($D$7:$D17)</f>
        <v>11</v>
      </c>
      <c r="B17" s="6">
        <v>534846</v>
      </c>
      <c r="C17" s="6">
        <v>1739</v>
      </c>
      <c r="D17" t="s">
        <v>79</v>
      </c>
      <c r="E17">
        <v>2015</v>
      </c>
      <c r="F17" t="s">
        <v>70</v>
      </c>
      <c r="G17" t="s">
        <v>71</v>
      </c>
      <c r="H17">
        <v>0</v>
      </c>
      <c r="I17">
        <v>0</v>
      </c>
      <c r="J17">
        <v>0</v>
      </c>
      <c r="K17">
        <f t="shared" si="0"/>
        <v>0</v>
      </c>
      <c r="L17" s="3">
        <v>1.1000000000000001</v>
      </c>
      <c r="M17" s="3">
        <v>7.1666999999999996</v>
      </c>
      <c r="N17" s="3">
        <v>0</v>
      </c>
      <c r="O17" s="21">
        <f t="shared" si="1"/>
        <v>8.2667000000000002</v>
      </c>
      <c r="P17" s="3">
        <v>2.5</v>
      </c>
      <c r="Q17" s="3">
        <v>5.8659999999999997</v>
      </c>
      <c r="R17" s="3">
        <v>0</v>
      </c>
      <c r="S17" s="21">
        <f t="shared" si="2"/>
        <v>8.3659999999999997</v>
      </c>
      <c r="T17" s="3">
        <v>2.2999999999999998</v>
      </c>
      <c r="U17" s="3">
        <v>7.7329999999999997</v>
      </c>
      <c r="V17" s="3">
        <v>0</v>
      </c>
      <c r="W17" s="21">
        <f t="shared" si="3"/>
        <v>10.032999999999999</v>
      </c>
      <c r="X17" s="22">
        <f t="shared" si="4"/>
        <v>26.665700000000001</v>
      </c>
    </row>
    <row r="18" spans="1:25" x14ac:dyDescent="0.25">
      <c r="A18" s="6">
        <f>COUNTA($D$7:$D18)</f>
        <v>12</v>
      </c>
      <c r="B18" s="6">
        <v>543963</v>
      </c>
      <c r="C18" s="6">
        <v>8116</v>
      </c>
      <c r="D18" t="s">
        <v>46</v>
      </c>
      <c r="E18">
        <v>2014</v>
      </c>
      <c r="F18" t="s">
        <v>22</v>
      </c>
      <c r="G18" t="s">
        <v>35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1.5</v>
      </c>
      <c r="M18" s="3">
        <v>6.5667</v>
      </c>
      <c r="N18" s="3">
        <v>0</v>
      </c>
      <c r="O18" s="4">
        <f t="shared" si="1"/>
        <v>8.0667000000000009</v>
      </c>
      <c r="P18" s="3">
        <v>2.4</v>
      </c>
      <c r="Q18" s="3">
        <v>5.9</v>
      </c>
      <c r="R18" s="3">
        <v>0</v>
      </c>
      <c r="S18" s="4">
        <f t="shared" si="2"/>
        <v>8.3000000000000007</v>
      </c>
      <c r="T18" s="3">
        <v>2.8</v>
      </c>
      <c r="U18" s="3">
        <v>7.3</v>
      </c>
      <c r="V18" s="3">
        <v>0</v>
      </c>
      <c r="W18" s="4">
        <f t="shared" si="3"/>
        <v>10.1</v>
      </c>
      <c r="X18" s="22">
        <f t="shared" si="4"/>
        <v>26.466700000000003</v>
      </c>
      <c r="Y18" s="4"/>
    </row>
    <row r="19" spans="1:25" x14ac:dyDescent="0.25">
      <c r="A19" s="6">
        <f>COUNTA($D$7:$D19)</f>
        <v>13</v>
      </c>
      <c r="B19" s="6">
        <v>695037</v>
      </c>
      <c r="C19" s="6">
        <v>6843</v>
      </c>
      <c r="D19" t="s">
        <v>68</v>
      </c>
      <c r="E19">
        <v>2014</v>
      </c>
      <c r="F19" t="s">
        <v>62</v>
      </c>
      <c r="G19" t="s">
        <v>63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1.8</v>
      </c>
      <c r="M19" s="3">
        <v>7.0332999999999997</v>
      </c>
      <c r="N19" s="3">
        <v>0</v>
      </c>
      <c r="O19" s="4">
        <f t="shared" si="1"/>
        <v>8.8332999999999995</v>
      </c>
      <c r="P19" s="3">
        <v>3.2</v>
      </c>
      <c r="Q19" s="3">
        <v>4.2</v>
      </c>
      <c r="R19" s="3">
        <v>0</v>
      </c>
      <c r="S19" s="4">
        <f t="shared" si="2"/>
        <v>7.4</v>
      </c>
      <c r="T19" s="3">
        <v>2.8</v>
      </c>
      <c r="U19" s="3">
        <v>7.1660000000000004</v>
      </c>
      <c r="V19" s="3">
        <v>0</v>
      </c>
      <c r="W19" s="4">
        <f t="shared" si="3"/>
        <v>9.9660000000000011</v>
      </c>
      <c r="X19" s="22">
        <f t="shared" si="4"/>
        <v>26.199300000000001</v>
      </c>
      <c r="Y19" s="4"/>
    </row>
    <row r="20" spans="1:25" x14ac:dyDescent="0.25">
      <c r="A20" s="6">
        <f>COUNTA($D$7:$D20)</f>
        <v>14</v>
      </c>
      <c r="D20" t="s">
        <v>119</v>
      </c>
      <c r="E20">
        <v>2014</v>
      </c>
      <c r="F20" t="s">
        <v>117</v>
      </c>
      <c r="G20" t="s">
        <v>113</v>
      </c>
      <c r="H20">
        <v>0</v>
      </c>
      <c r="I20">
        <v>0</v>
      </c>
      <c r="J20">
        <v>0</v>
      </c>
      <c r="K20">
        <f t="shared" si="0"/>
        <v>0</v>
      </c>
      <c r="L20" s="3">
        <v>1.2</v>
      </c>
      <c r="M20" s="3">
        <v>7.0332999999999997</v>
      </c>
      <c r="N20" s="3">
        <v>0</v>
      </c>
      <c r="O20" s="21">
        <f t="shared" si="1"/>
        <v>8.2332999999999998</v>
      </c>
      <c r="P20" s="3">
        <v>2.6</v>
      </c>
      <c r="Q20" s="3">
        <v>6.2329999999999997</v>
      </c>
      <c r="R20" s="3">
        <v>0</v>
      </c>
      <c r="S20" s="21">
        <f t="shared" si="2"/>
        <v>8.8330000000000002</v>
      </c>
      <c r="T20" s="3">
        <v>1.2</v>
      </c>
      <c r="U20" s="3">
        <v>7.8</v>
      </c>
      <c r="V20" s="3">
        <v>0.5</v>
      </c>
      <c r="W20" s="21">
        <f t="shared" si="3"/>
        <v>8.5</v>
      </c>
      <c r="X20" s="22">
        <f t="shared" si="4"/>
        <v>25.566299999999998</v>
      </c>
    </row>
    <row r="21" spans="1:25" x14ac:dyDescent="0.25">
      <c r="A21" s="6">
        <f>COUNTA($D$7:$D21)</f>
        <v>15</v>
      </c>
      <c r="D21" t="s">
        <v>116</v>
      </c>
      <c r="E21">
        <v>2015</v>
      </c>
      <c r="F21" t="s">
        <v>117</v>
      </c>
      <c r="G21" t="s">
        <v>113</v>
      </c>
      <c r="H21">
        <v>0</v>
      </c>
      <c r="I21">
        <v>0</v>
      </c>
      <c r="J21">
        <v>0</v>
      </c>
      <c r="K21">
        <f t="shared" si="0"/>
        <v>0</v>
      </c>
      <c r="L21" s="3">
        <v>1.2</v>
      </c>
      <c r="M21" s="3">
        <v>7.0667</v>
      </c>
      <c r="N21" s="3">
        <v>0</v>
      </c>
      <c r="O21" s="21">
        <f t="shared" si="1"/>
        <v>8.2667000000000002</v>
      </c>
      <c r="P21" s="3">
        <v>2.6</v>
      </c>
      <c r="Q21" s="3">
        <v>7.1</v>
      </c>
      <c r="R21" s="3">
        <v>0</v>
      </c>
      <c r="S21" s="21">
        <f t="shared" si="2"/>
        <v>9.6999999999999993</v>
      </c>
      <c r="T21" s="3">
        <v>1.2</v>
      </c>
      <c r="U21" s="3">
        <v>6.8</v>
      </c>
      <c r="V21" s="3">
        <v>0.6</v>
      </c>
      <c r="W21" s="21">
        <f t="shared" si="3"/>
        <v>7.4</v>
      </c>
      <c r="X21" s="22">
        <f t="shared" si="4"/>
        <v>25.366700000000002</v>
      </c>
    </row>
    <row r="22" spans="1:25" x14ac:dyDescent="0.25">
      <c r="A22" s="6">
        <f>COUNTA($D$7:$D22)</f>
        <v>16</v>
      </c>
      <c r="D22" t="s">
        <v>118</v>
      </c>
      <c r="E22">
        <v>2015</v>
      </c>
      <c r="F22" t="s">
        <v>117</v>
      </c>
      <c r="G22" t="s">
        <v>113</v>
      </c>
      <c r="H22">
        <v>0</v>
      </c>
      <c r="I22">
        <v>0</v>
      </c>
      <c r="J22">
        <v>0</v>
      </c>
      <c r="K22">
        <f t="shared" si="0"/>
        <v>0</v>
      </c>
      <c r="L22" s="3">
        <v>1.2</v>
      </c>
      <c r="M22" s="3">
        <v>7.0332999999999997</v>
      </c>
      <c r="N22" s="3">
        <v>0</v>
      </c>
      <c r="O22" s="21">
        <f t="shared" si="1"/>
        <v>8.2332999999999998</v>
      </c>
      <c r="P22" s="3">
        <v>2.4</v>
      </c>
      <c r="Q22" s="3">
        <v>7.6660000000000004</v>
      </c>
      <c r="R22" s="3">
        <v>0</v>
      </c>
      <c r="S22" s="21">
        <f t="shared" si="2"/>
        <v>10.066000000000001</v>
      </c>
      <c r="T22" s="3">
        <v>1.2</v>
      </c>
      <c r="U22" s="3">
        <v>6.3330000000000002</v>
      </c>
      <c r="V22" s="3">
        <v>0.5</v>
      </c>
      <c r="W22" s="21">
        <f t="shared" si="3"/>
        <v>7.0330000000000004</v>
      </c>
      <c r="X22" s="22">
        <f t="shared" si="4"/>
        <v>25.332300000000004</v>
      </c>
    </row>
    <row r="23" spans="1:25" x14ac:dyDescent="0.25">
      <c r="A23" s="6">
        <f>COUNTA($D$7:$D23)</f>
        <v>17</v>
      </c>
      <c r="B23" s="6">
        <v>516574</v>
      </c>
      <c r="C23" s="6">
        <v>2402</v>
      </c>
      <c r="D23" t="s">
        <v>81</v>
      </c>
      <c r="E23">
        <v>2014</v>
      </c>
      <c r="F23" t="s">
        <v>27</v>
      </c>
      <c r="G23" t="s">
        <v>40</v>
      </c>
      <c r="H23">
        <v>0</v>
      </c>
      <c r="I23">
        <v>0</v>
      </c>
      <c r="J23">
        <v>0</v>
      </c>
      <c r="K23">
        <f t="shared" si="0"/>
        <v>0</v>
      </c>
      <c r="L23" s="3">
        <v>1.1000000000000001</v>
      </c>
      <c r="M23" s="3">
        <v>6.0667</v>
      </c>
      <c r="N23" s="3">
        <v>0</v>
      </c>
      <c r="O23" s="21">
        <f t="shared" si="1"/>
        <v>7.1667000000000005</v>
      </c>
      <c r="P23" s="3">
        <v>1.2</v>
      </c>
      <c r="Q23" s="3">
        <v>6.1660000000000004</v>
      </c>
      <c r="R23" s="3">
        <v>4</v>
      </c>
      <c r="S23" s="21">
        <f t="shared" si="2"/>
        <v>3.3660000000000005</v>
      </c>
      <c r="T23" s="3">
        <v>0.6</v>
      </c>
      <c r="U23" s="3">
        <v>4.0659999999999998</v>
      </c>
      <c r="V23" s="3">
        <v>0.5</v>
      </c>
      <c r="W23" s="21">
        <f t="shared" si="3"/>
        <v>4.1659999999999995</v>
      </c>
      <c r="X23" s="22">
        <f t="shared" si="4"/>
        <v>14.698700000000002</v>
      </c>
    </row>
    <row r="24" spans="1:25" x14ac:dyDescent="0.25">
      <c r="A24" s="6">
        <f>COUNTA($D$7:$D24)</f>
        <v>18</v>
      </c>
      <c r="B24" s="6">
        <v>656863</v>
      </c>
      <c r="C24" s="6">
        <v>2402</v>
      </c>
      <c r="D24" t="s">
        <v>80</v>
      </c>
      <c r="E24">
        <v>2014</v>
      </c>
      <c r="F24" t="s">
        <v>27</v>
      </c>
      <c r="G24" t="s">
        <v>40</v>
      </c>
      <c r="H24">
        <v>0</v>
      </c>
      <c r="I24">
        <v>0</v>
      </c>
      <c r="J24">
        <v>0</v>
      </c>
      <c r="K24">
        <f t="shared" si="0"/>
        <v>0</v>
      </c>
      <c r="L24" s="3">
        <v>1.1000000000000001</v>
      </c>
      <c r="M24" s="3">
        <v>6.1333000000000002</v>
      </c>
      <c r="N24" s="3">
        <v>0</v>
      </c>
      <c r="O24" s="21">
        <f t="shared" si="1"/>
        <v>7.2332999999999998</v>
      </c>
      <c r="P24" s="3">
        <v>1.2</v>
      </c>
      <c r="Q24" s="3">
        <v>4.6660000000000004</v>
      </c>
      <c r="R24" s="3">
        <v>4</v>
      </c>
      <c r="S24" s="21">
        <f t="shared" si="2"/>
        <v>1.8660000000000005</v>
      </c>
      <c r="T24" s="3">
        <v>0.6</v>
      </c>
      <c r="U24" s="3">
        <v>5.4660000000000002</v>
      </c>
      <c r="V24" s="3">
        <v>0.5</v>
      </c>
      <c r="W24" s="21">
        <f t="shared" si="3"/>
        <v>5.5659999999999998</v>
      </c>
      <c r="X24" s="22">
        <f t="shared" si="4"/>
        <v>14.665299999999998</v>
      </c>
    </row>
    <row r="25" spans="1:25" x14ac:dyDescent="0.25">
      <c r="A25" s="6">
        <f>COUNTA($D$7:$D25)</f>
        <v>19</v>
      </c>
      <c r="D25" t="s">
        <v>120</v>
      </c>
      <c r="E25">
        <v>2014</v>
      </c>
      <c r="F25" t="s">
        <v>117</v>
      </c>
      <c r="G25" t="s">
        <v>113</v>
      </c>
      <c r="H25">
        <v>0</v>
      </c>
      <c r="I25">
        <v>0</v>
      </c>
      <c r="J25">
        <v>0</v>
      </c>
      <c r="K25">
        <f t="shared" si="0"/>
        <v>0</v>
      </c>
      <c r="L25" s="3">
        <v>0</v>
      </c>
      <c r="M25" s="3">
        <v>0</v>
      </c>
      <c r="N25" s="3">
        <v>0</v>
      </c>
      <c r="O25" s="21">
        <f t="shared" si="1"/>
        <v>0</v>
      </c>
      <c r="P25" s="3">
        <v>0</v>
      </c>
      <c r="Q25" s="3">
        <v>0</v>
      </c>
      <c r="R25" s="3">
        <v>0</v>
      </c>
      <c r="S25" s="21">
        <f t="shared" si="2"/>
        <v>0</v>
      </c>
      <c r="T25" s="3">
        <v>0</v>
      </c>
      <c r="U25" s="3">
        <v>0</v>
      </c>
      <c r="V25" s="3">
        <v>0</v>
      </c>
      <c r="W25" s="3">
        <f t="shared" si="3"/>
        <v>0</v>
      </c>
      <c r="X25" s="22">
        <f t="shared" si="4"/>
        <v>0</v>
      </c>
    </row>
  </sheetData>
  <autoFilter ref="A6:AB6">
    <sortState ref="A7:AB25">
      <sortCondition descending="1" ref="X6"/>
    </sortState>
  </autoFilter>
  <pageMargins left="0.7" right="0.7" top="0.78740157499999996" bottom="0.78740157499999996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9"/>
  <sheetViews>
    <sheetView zoomScale="130" zoomScaleNormal="13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D12" sqref="D12"/>
    </sheetView>
  </sheetViews>
  <sheetFormatPr defaultRowHeight="15" outlineLevelCol="1" x14ac:dyDescent="0.25"/>
  <cols>
    <col min="1" max="1" width="6.42578125" style="6" customWidth="1"/>
    <col min="2" max="3" width="8.5703125" style="6" hidden="1" customWidth="1" outlineLevel="1"/>
    <col min="4" max="4" width="22.140625" customWidth="1" collapsed="1"/>
    <col min="5" max="5" width="8" customWidth="1"/>
    <col min="6" max="6" width="20.7109375" customWidth="1"/>
    <col min="7" max="7" width="19.85546875" customWidth="1"/>
    <col min="8" max="10" width="7" hidden="1" customWidth="1" outlineLevel="1"/>
    <col min="11" max="11" width="8" hidden="1" customWidth="1" outlineLevel="1"/>
    <col min="12" max="12" width="7" customWidth="1" collapsed="1"/>
    <col min="13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75" x14ac:dyDescent="0.3">
      <c r="D1" s="17" t="s">
        <v>0</v>
      </c>
      <c r="E1" s="1"/>
    </row>
    <row r="2" spans="1:28" ht="18.75" x14ac:dyDescent="0.3">
      <c r="D2" s="17" t="s">
        <v>1</v>
      </c>
      <c r="E2" s="1"/>
    </row>
    <row r="3" spans="1:28" ht="18.75" x14ac:dyDescent="0.3">
      <c r="D3" s="17" t="s">
        <v>45</v>
      </c>
      <c r="E3" s="1"/>
    </row>
    <row r="6" spans="1:28" x14ac:dyDescent="0.25">
      <c r="A6" s="7" t="s">
        <v>4</v>
      </c>
      <c r="B6" s="7" t="s">
        <v>5</v>
      </c>
      <c r="C6" s="7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25">
      <c r="A7" s="6">
        <f>COUNTA($D$7:$D7)</f>
        <v>1</v>
      </c>
      <c r="B7" s="6">
        <v>317494</v>
      </c>
      <c r="C7" s="6">
        <v>8116</v>
      </c>
      <c r="D7" t="s">
        <v>48</v>
      </c>
      <c r="E7">
        <v>2013</v>
      </c>
      <c r="F7" t="s">
        <v>22</v>
      </c>
      <c r="G7" t="s">
        <v>35</v>
      </c>
      <c r="H7">
        <v>0</v>
      </c>
      <c r="I7" s="3">
        <v>0</v>
      </c>
      <c r="J7" s="3">
        <v>0</v>
      </c>
      <c r="K7" s="4">
        <f t="shared" ref="K7:K17" si="0">H7+I7-J7</f>
        <v>0</v>
      </c>
      <c r="L7" s="3">
        <v>1.7</v>
      </c>
      <c r="M7" s="3">
        <v>7.3330000000000002</v>
      </c>
      <c r="N7" s="3">
        <v>0</v>
      </c>
      <c r="O7" s="4">
        <f t="shared" ref="O7:O17" si="1">L7+M7-N7</f>
        <v>9.0329999999999995</v>
      </c>
      <c r="P7" s="3">
        <v>3</v>
      </c>
      <c r="Q7" s="3">
        <v>7.8659999999999997</v>
      </c>
      <c r="R7" s="3">
        <v>0</v>
      </c>
      <c r="S7" s="4">
        <f t="shared" ref="S7:S17" si="2">P7+Q7-R7</f>
        <v>10.866</v>
      </c>
      <c r="T7" s="3">
        <v>3.6</v>
      </c>
      <c r="U7" s="3">
        <v>7.4660000000000002</v>
      </c>
      <c r="V7" s="3">
        <v>0</v>
      </c>
      <c r="W7" s="4">
        <f t="shared" ref="W7:W17" si="3">T7+U7-V7</f>
        <v>11.066000000000001</v>
      </c>
      <c r="X7" s="22">
        <f t="shared" ref="X7:X17" si="4">K7+O7+S7+W7</f>
        <v>30.965000000000003</v>
      </c>
      <c r="Y7" s="4"/>
    </row>
    <row r="8" spans="1:28" x14ac:dyDescent="0.25">
      <c r="A8" s="6">
        <f>COUNTA($D$7:$D8)</f>
        <v>2</v>
      </c>
      <c r="B8" s="6">
        <v>653082</v>
      </c>
      <c r="C8" s="6">
        <v>8116</v>
      </c>
      <c r="D8" t="s">
        <v>51</v>
      </c>
      <c r="E8">
        <v>2013</v>
      </c>
      <c r="F8" t="s">
        <v>22</v>
      </c>
      <c r="G8" t="s">
        <v>35</v>
      </c>
      <c r="H8">
        <v>0</v>
      </c>
      <c r="I8" s="3">
        <v>0</v>
      </c>
      <c r="J8" s="3">
        <v>0</v>
      </c>
      <c r="K8" s="4">
        <f t="shared" si="0"/>
        <v>0</v>
      </c>
      <c r="L8" s="3">
        <v>1.9</v>
      </c>
      <c r="M8" s="3">
        <v>7.4667000000000003</v>
      </c>
      <c r="N8" s="3">
        <v>0</v>
      </c>
      <c r="O8" s="4">
        <f t="shared" si="1"/>
        <v>9.3666999999999998</v>
      </c>
      <c r="P8" s="3">
        <v>3.5</v>
      </c>
      <c r="Q8" s="3">
        <v>4.0999999999999996</v>
      </c>
      <c r="R8" s="3">
        <v>0</v>
      </c>
      <c r="S8" s="4">
        <f t="shared" si="2"/>
        <v>7.6</v>
      </c>
      <c r="T8" s="3">
        <v>3.9</v>
      </c>
      <c r="U8" s="3">
        <v>7.1</v>
      </c>
      <c r="V8" s="3">
        <v>0.1</v>
      </c>
      <c r="W8" s="4">
        <f t="shared" si="3"/>
        <v>10.9</v>
      </c>
      <c r="X8" s="22">
        <f t="shared" si="4"/>
        <v>27.866700000000002</v>
      </c>
      <c r="Y8" s="4"/>
    </row>
    <row r="9" spans="1:28" x14ac:dyDescent="0.25">
      <c r="A9" s="6">
        <f>COUNTA($D$7:$D9)</f>
        <v>3</v>
      </c>
      <c r="B9" s="6">
        <v>171667</v>
      </c>
      <c r="C9" s="6">
        <v>6843</v>
      </c>
      <c r="D9" t="s">
        <v>67</v>
      </c>
      <c r="E9">
        <v>2013</v>
      </c>
      <c r="F9" t="s">
        <v>62</v>
      </c>
      <c r="G9" t="s">
        <v>63</v>
      </c>
      <c r="H9">
        <v>0</v>
      </c>
      <c r="I9" s="3">
        <v>0</v>
      </c>
      <c r="J9" s="3">
        <v>0</v>
      </c>
      <c r="K9" s="4">
        <f t="shared" si="0"/>
        <v>0</v>
      </c>
      <c r="L9" s="3">
        <v>1.9</v>
      </c>
      <c r="M9" s="3">
        <v>5.8666999999999998</v>
      </c>
      <c r="N9" s="3">
        <v>0</v>
      </c>
      <c r="O9" s="4">
        <f t="shared" si="1"/>
        <v>7.7667000000000002</v>
      </c>
      <c r="P9" s="3">
        <v>3</v>
      </c>
      <c r="Q9" s="3">
        <v>5.5</v>
      </c>
      <c r="R9" s="3">
        <v>0</v>
      </c>
      <c r="S9" s="4">
        <f t="shared" si="2"/>
        <v>8.5</v>
      </c>
      <c r="T9" s="3">
        <v>3.5</v>
      </c>
      <c r="U9" s="3">
        <v>7.5</v>
      </c>
      <c r="V9" s="3">
        <v>0</v>
      </c>
      <c r="W9" s="4">
        <f t="shared" si="3"/>
        <v>11</v>
      </c>
      <c r="X9" s="22">
        <f t="shared" si="4"/>
        <v>27.2667</v>
      </c>
      <c r="Y9" s="4"/>
    </row>
    <row r="10" spans="1:28" x14ac:dyDescent="0.25">
      <c r="A10" s="6">
        <f>COUNTA($D$7:$D10)</f>
        <v>4</v>
      </c>
      <c r="B10" s="6">
        <v>808570</v>
      </c>
      <c r="C10" s="6">
        <v>6843</v>
      </c>
      <c r="D10" t="s">
        <v>64</v>
      </c>
      <c r="E10">
        <v>2012</v>
      </c>
      <c r="F10" t="s">
        <v>62</v>
      </c>
      <c r="G10" t="s">
        <v>63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1.9</v>
      </c>
      <c r="M10" s="3">
        <v>4.7</v>
      </c>
      <c r="N10" s="3">
        <v>0</v>
      </c>
      <c r="O10" s="4">
        <f t="shared" si="1"/>
        <v>6.6</v>
      </c>
      <c r="P10" s="3">
        <v>2.5</v>
      </c>
      <c r="Q10" s="3">
        <v>5.0659999999999998</v>
      </c>
      <c r="R10" s="3">
        <v>0</v>
      </c>
      <c r="S10" s="4">
        <f t="shared" si="2"/>
        <v>7.5659999999999998</v>
      </c>
      <c r="T10" s="3">
        <v>4</v>
      </c>
      <c r="U10" s="3">
        <v>7.4660000000000002</v>
      </c>
      <c r="V10" s="3">
        <v>0</v>
      </c>
      <c r="W10" s="4">
        <f t="shared" si="3"/>
        <v>11.466000000000001</v>
      </c>
      <c r="X10" s="22">
        <f t="shared" si="4"/>
        <v>25.632000000000001</v>
      </c>
      <c r="Y10" s="4"/>
    </row>
    <row r="11" spans="1:28" x14ac:dyDescent="0.25">
      <c r="A11" s="6">
        <f>COUNTA($D$7:$D11)</f>
        <v>5</v>
      </c>
      <c r="D11" s="5" t="s">
        <v>121</v>
      </c>
      <c r="E11">
        <v>2013</v>
      </c>
      <c r="F11" s="5" t="s">
        <v>106</v>
      </c>
      <c r="G11" s="5" t="s">
        <v>112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1.1000000000000001</v>
      </c>
      <c r="M11" s="3">
        <v>6.1</v>
      </c>
      <c r="N11" s="3">
        <v>0</v>
      </c>
      <c r="O11" s="4">
        <f t="shared" si="1"/>
        <v>7.1999999999999993</v>
      </c>
      <c r="P11" s="3">
        <v>1.8</v>
      </c>
      <c r="Q11" s="3">
        <v>6.8659999999999997</v>
      </c>
      <c r="R11" s="3">
        <v>0</v>
      </c>
      <c r="S11" s="4">
        <f t="shared" si="2"/>
        <v>8.6660000000000004</v>
      </c>
      <c r="T11" s="3">
        <v>2.6</v>
      </c>
      <c r="U11" s="3">
        <v>7.3330000000000002</v>
      </c>
      <c r="V11" s="3">
        <v>0.5</v>
      </c>
      <c r="W11" s="4">
        <f t="shared" si="3"/>
        <v>9.4329999999999998</v>
      </c>
      <c r="X11" s="22">
        <f t="shared" si="4"/>
        <v>25.298999999999999</v>
      </c>
      <c r="Y11" s="4"/>
    </row>
    <row r="12" spans="1:28" x14ac:dyDescent="0.25">
      <c r="A12" s="6">
        <f>COUNTA($D$7:$D12)</f>
        <v>6</v>
      </c>
      <c r="B12" s="6">
        <v>749839</v>
      </c>
      <c r="C12" s="6">
        <v>2402</v>
      </c>
      <c r="D12" t="s">
        <v>82</v>
      </c>
      <c r="E12">
        <v>2013</v>
      </c>
      <c r="F12" t="s">
        <v>27</v>
      </c>
      <c r="G12" t="s">
        <v>83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1.3</v>
      </c>
      <c r="M12" s="3">
        <v>6.5</v>
      </c>
      <c r="N12" s="3">
        <v>0</v>
      </c>
      <c r="O12" s="4">
        <f t="shared" si="1"/>
        <v>7.8</v>
      </c>
      <c r="P12" s="3">
        <v>1.8</v>
      </c>
      <c r="Q12" s="3">
        <v>4.9329999999999998</v>
      </c>
      <c r="R12" s="3">
        <v>0</v>
      </c>
      <c r="S12" s="4">
        <f t="shared" si="2"/>
        <v>6.7329999999999997</v>
      </c>
      <c r="T12" s="3">
        <v>1.4</v>
      </c>
      <c r="U12" s="3">
        <v>7.4</v>
      </c>
      <c r="V12" s="3">
        <v>0</v>
      </c>
      <c r="W12" s="4">
        <f t="shared" si="3"/>
        <v>8.8000000000000007</v>
      </c>
      <c r="X12" s="22">
        <f t="shared" si="4"/>
        <v>23.332999999999998</v>
      </c>
      <c r="Y12" s="4"/>
    </row>
    <row r="13" spans="1:28" x14ac:dyDescent="0.25">
      <c r="A13" s="6">
        <f>COUNTA($D$7:$D13)</f>
        <v>7</v>
      </c>
      <c r="D13" t="s">
        <v>123</v>
      </c>
      <c r="E13">
        <v>2013</v>
      </c>
      <c r="F13" t="s">
        <v>117</v>
      </c>
      <c r="G13" t="s">
        <v>113</v>
      </c>
      <c r="H13">
        <v>0</v>
      </c>
      <c r="I13">
        <v>0</v>
      </c>
      <c r="J13">
        <v>0</v>
      </c>
      <c r="K13">
        <f t="shared" si="0"/>
        <v>0</v>
      </c>
      <c r="L13" s="3">
        <v>1.2</v>
      </c>
      <c r="M13" s="3">
        <v>4.4667000000000003</v>
      </c>
      <c r="N13" s="3">
        <v>0</v>
      </c>
      <c r="O13" s="21">
        <f t="shared" si="1"/>
        <v>5.6667000000000005</v>
      </c>
      <c r="P13" s="3">
        <v>1.8</v>
      </c>
      <c r="Q13" s="3">
        <v>5.9329999999999998</v>
      </c>
      <c r="R13" s="3">
        <v>0</v>
      </c>
      <c r="S13" s="21">
        <f t="shared" si="2"/>
        <v>7.7329999999999997</v>
      </c>
      <c r="T13" s="3">
        <v>2</v>
      </c>
      <c r="U13" s="3">
        <v>7.2329999999999997</v>
      </c>
      <c r="V13" s="3">
        <v>0</v>
      </c>
      <c r="W13" s="21">
        <f t="shared" si="3"/>
        <v>9.2330000000000005</v>
      </c>
      <c r="X13" s="22">
        <f t="shared" si="4"/>
        <v>22.6327</v>
      </c>
    </row>
    <row r="14" spans="1:28" x14ac:dyDescent="0.25">
      <c r="A14" s="6">
        <f>COUNTA($D$7:$D14)</f>
        <v>8</v>
      </c>
      <c r="B14" s="6">
        <v>777052</v>
      </c>
      <c r="C14" s="6">
        <v>5965</v>
      </c>
      <c r="D14" t="s">
        <v>84</v>
      </c>
      <c r="E14">
        <v>2013</v>
      </c>
      <c r="F14" t="s">
        <v>43</v>
      </c>
      <c r="G14" t="s">
        <v>44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1.8</v>
      </c>
      <c r="M14" s="3">
        <v>6.2332999999999998</v>
      </c>
      <c r="N14" s="3">
        <v>0</v>
      </c>
      <c r="O14" s="4">
        <f t="shared" si="1"/>
        <v>8.0333000000000006</v>
      </c>
      <c r="P14" s="3">
        <v>1.8</v>
      </c>
      <c r="Q14" s="3">
        <v>5.1660000000000004</v>
      </c>
      <c r="R14" s="3">
        <v>0</v>
      </c>
      <c r="S14" s="4">
        <f t="shared" si="2"/>
        <v>6.9660000000000002</v>
      </c>
      <c r="T14" s="3">
        <v>1.3</v>
      </c>
      <c r="U14" s="3">
        <v>6.3</v>
      </c>
      <c r="V14" s="3">
        <v>0</v>
      </c>
      <c r="W14" s="4">
        <f t="shared" si="3"/>
        <v>7.6</v>
      </c>
      <c r="X14" s="22">
        <f t="shared" si="4"/>
        <v>22.599299999999999</v>
      </c>
      <c r="Y14" s="4"/>
    </row>
    <row r="15" spans="1:28" x14ac:dyDescent="0.25">
      <c r="A15" s="6">
        <f>COUNTA($D$7:$D15)</f>
        <v>9</v>
      </c>
      <c r="B15" s="6">
        <v>555498</v>
      </c>
      <c r="C15" s="6">
        <v>6843</v>
      </c>
      <c r="D15" t="s">
        <v>65</v>
      </c>
      <c r="E15">
        <v>2013</v>
      </c>
      <c r="F15" t="s">
        <v>62</v>
      </c>
      <c r="G15" t="s">
        <v>63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0</v>
      </c>
      <c r="Q15" s="3">
        <v>0</v>
      </c>
      <c r="R15" s="3">
        <v>0</v>
      </c>
      <c r="S15" s="4">
        <f t="shared" si="2"/>
        <v>0</v>
      </c>
      <c r="T15" s="3">
        <v>0</v>
      </c>
      <c r="U15" s="3">
        <v>0</v>
      </c>
      <c r="V15" s="3">
        <v>0</v>
      </c>
      <c r="W15" s="4">
        <f t="shared" si="3"/>
        <v>0</v>
      </c>
      <c r="X15" s="22">
        <f t="shared" si="4"/>
        <v>0</v>
      </c>
      <c r="Y15" s="4"/>
    </row>
    <row r="16" spans="1:28" x14ac:dyDescent="0.25">
      <c r="A16" s="6">
        <f>COUNTA($D$7:$D16)</f>
        <v>10</v>
      </c>
      <c r="B16" s="6">
        <v>834285</v>
      </c>
      <c r="C16" s="6">
        <v>5965</v>
      </c>
      <c r="D16" t="s">
        <v>85</v>
      </c>
      <c r="E16">
        <v>2012</v>
      </c>
      <c r="F16" t="s">
        <v>43</v>
      </c>
      <c r="G16" t="s">
        <v>44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0</v>
      </c>
      <c r="Q16" s="3">
        <v>0</v>
      </c>
      <c r="R16" s="3">
        <v>0</v>
      </c>
      <c r="S16" s="4">
        <f t="shared" si="2"/>
        <v>0</v>
      </c>
      <c r="T16" s="3">
        <v>0</v>
      </c>
      <c r="U16" s="3">
        <v>0</v>
      </c>
      <c r="V16" s="3">
        <v>0</v>
      </c>
      <c r="W16" s="4">
        <f t="shared" si="3"/>
        <v>0</v>
      </c>
      <c r="X16" s="22">
        <f t="shared" si="4"/>
        <v>0</v>
      </c>
      <c r="Y16" s="4"/>
    </row>
    <row r="17" spans="1:25" x14ac:dyDescent="0.25">
      <c r="A17" s="6">
        <f>COUNTA($D$7:$D17)</f>
        <v>11</v>
      </c>
      <c r="D17" s="5" t="s">
        <v>122</v>
      </c>
      <c r="E17">
        <v>2013</v>
      </c>
      <c r="F17" s="5" t="s">
        <v>117</v>
      </c>
      <c r="G17" s="5" t="s">
        <v>113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0</v>
      </c>
      <c r="M17" s="3">
        <v>0</v>
      </c>
      <c r="N17" s="3">
        <v>0</v>
      </c>
      <c r="O17" s="4">
        <f t="shared" si="1"/>
        <v>0</v>
      </c>
      <c r="P17" s="3">
        <v>0</v>
      </c>
      <c r="Q17" s="3">
        <v>0</v>
      </c>
      <c r="R17" s="3">
        <v>0</v>
      </c>
      <c r="S17" s="4">
        <f t="shared" si="2"/>
        <v>0</v>
      </c>
      <c r="T17" s="3">
        <v>0</v>
      </c>
      <c r="U17" s="3">
        <v>0</v>
      </c>
      <c r="V17" s="3">
        <v>0</v>
      </c>
      <c r="W17" s="4">
        <f t="shared" si="3"/>
        <v>0</v>
      </c>
      <c r="X17" s="22">
        <f t="shared" si="4"/>
        <v>0</v>
      </c>
      <c r="Y17" s="4"/>
    </row>
    <row r="18" spans="1:25" x14ac:dyDescent="0.25"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5" x14ac:dyDescent="0.25">
      <c r="D19" s="5" t="s">
        <v>143</v>
      </c>
      <c r="L19" s="3"/>
      <c r="M19" s="3"/>
      <c r="N19" s="3"/>
      <c r="O19" s="21">
        <f>L19+M19-N19</f>
        <v>0</v>
      </c>
      <c r="P19" s="3">
        <v>2.6</v>
      </c>
      <c r="Q19" s="3">
        <v>3.8660000000000001</v>
      </c>
      <c r="R19" s="3"/>
      <c r="S19" s="21">
        <f>P19+Q19-R19</f>
        <v>6.4660000000000002</v>
      </c>
      <c r="T19" s="3"/>
      <c r="U19" s="3"/>
      <c r="V19" s="3"/>
      <c r="W19" s="21">
        <f>T19+U19-V19</f>
        <v>0</v>
      </c>
      <c r="X19" s="3">
        <f>O19+S19+W19</f>
        <v>6.4660000000000002</v>
      </c>
    </row>
  </sheetData>
  <sheetProtection formatCells="0" formatColumns="0" formatRows="0" insertColumns="0" insertRows="0" insertHyperlinks="0" deleteColumns="0" deleteRows="0" sort="0" autoFilter="0" pivotTables="0"/>
  <autoFilter ref="A6:AB6">
    <sortState ref="A7:AB17">
      <sortCondition descending="1" ref="X6"/>
    </sortState>
  </autoFilter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zoomScale="130" zoomScaleNormal="13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D16" sqref="D16"/>
    </sheetView>
  </sheetViews>
  <sheetFormatPr defaultRowHeight="15" outlineLevelCol="1" x14ac:dyDescent="0.25"/>
  <cols>
    <col min="1" max="1" width="6.42578125" style="6" customWidth="1"/>
    <col min="2" max="3" width="8.5703125" style="6" hidden="1" customWidth="1" outlineLevel="1"/>
    <col min="4" max="4" width="22.140625" customWidth="1" collapsed="1"/>
    <col min="5" max="5" width="8" customWidth="1"/>
    <col min="6" max="6" width="20.7109375" customWidth="1"/>
    <col min="7" max="7" width="19.85546875" customWidth="1"/>
    <col min="8" max="10" width="7" hidden="1" customWidth="1" outlineLevel="1"/>
    <col min="11" max="11" width="8" hidden="1" customWidth="1" outlineLevel="1"/>
    <col min="12" max="12" width="7" customWidth="1" collapsed="1"/>
    <col min="13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75" x14ac:dyDescent="0.3">
      <c r="D1" s="17" t="s">
        <v>0</v>
      </c>
      <c r="E1" s="1"/>
    </row>
    <row r="2" spans="1:28" ht="18.75" x14ac:dyDescent="0.3">
      <c r="D2" s="17" t="s">
        <v>1</v>
      </c>
      <c r="E2" s="1"/>
    </row>
    <row r="3" spans="1:28" ht="18.75" x14ac:dyDescent="0.3">
      <c r="D3" s="17" t="s">
        <v>45</v>
      </c>
      <c r="E3" s="1"/>
    </row>
    <row r="6" spans="1:28" x14ac:dyDescent="0.25">
      <c r="A6" s="7" t="s">
        <v>4</v>
      </c>
      <c r="B6" s="7" t="s">
        <v>5</v>
      </c>
      <c r="C6" s="7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/>
      <c r="Z6" s="2"/>
      <c r="AA6" s="2"/>
      <c r="AB6" s="2"/>
    </row>
    <row r="7" spans="1:28" x14ac:dyDescent="0.25">
      <c r="A7" s="6">
        <f>COUNTA($D$7:$D7)</f>
        <v>1</v>
      </c>
      <c r="B7" s="6">
        <v>182218</v>
      </c>
      <c r="C7" s="6">
        <v>6843</v>
      </c>
      <c r="D7" t="s">
        <v>66</v>
      </c>
      <c r="E7">
        <v>2008</v>
      </c>
      <c r="F7" t="s">
        <v>62</v>
      </c>
      <c r="G7" t="s">
        <v>63</v>
      </c>
      <c r="H7">
        <v>0</v>
      </c>
      <c r="I7" s="3">
        <v>0</v>
      </c>
      <c r="J7" s="3">
        <v>0</v>
      </c>
      <c r="K7" s="4">
        <f t="shared" ref="K7:K19" si="0">H7+I7-J7</f>
        <v>0</v>
      </c>
      <c r="L7" s="3">
        <v>2.7</v>
      </c>
      <c r="M7" s="3">
        <v>6.5667</v>
      </c>
      <c r="N7" s="3">
        <v>0</v>
      </c>
      <c r="O7" s="4">
        <f t="shared" ref="O7:O19" si="1">L7+M7-N7</f>
        <v>9.2667000000000002</v>
      </c>
      <c r="P7" s="3">
        <v>4</v>
      </c>
      <c r="Q7" s="3">
        <v>7.9660000000000002</v>
      </c>
      <c r="R7" s="3">
        <v>0</v>
      </c>
      <c r="S7" s="4">
        <f t="shared" ref="S7:S19" si="2">P7+Q7-R7</f>
        <v>11.966000000000001</v>
      </c>
      <c r="T7" s="3">
        <v>4</v>
      </c>
      <c r="U7" s="3">
        <v>8</v>
      </c>
      <c r="V7" s="3">
        <v>0</v>
      </c>
      <c r="W7" s="4">
        <f t="shared" ref="W7:W19" si="3">T7+U7-V7</f>
        <v>12</v>
      </c>
      <c r="X7" s="22">
        <f t="shared" ref="X7:X19" si="4">K7+O7+S7+W7</f>
        <v>33.232700000000001</v>
      </c>
      <c r="Y7" s="4"/>
    </row>
    <row r="8" spans="1:28" x14ac:dyDescent="0.25">
      <c r="A8" s="6">
        <f>COUNTA($D$7:$D8)</f>
        <v>2</v>
      </c>
      <c r="B8" s="6">
        <v>634181</v>
      </c>
      <c r="C8" s="6">
        <v>1739</v>
      </c>
      <c r="D8" s="5" t="s">
        <v>76</v>
      </c>
      <c r="E8">
        <v>2010</v>
      </c>
      <c r="F8" s="5" t="s">
        <v>70</v>
      </c>
      <c r="G8" s="5" t="s">
        <v>74</v>
      </c>
      <c r="H8">
        <v>0</v>
      </c>
      <c r="I8" s="3">
        <v>0</v>
      </c>
      <c r="J8" s="3">
        <v>0</v>
      </c>
      <c r="K8" s="4">
        <f t="shared" si="0"/>
        <v>0</v>
      </c>
      <c r="L8" s="3">
        <v>1.8</v>
      </c>
      <c r="M8" s="3">
        <v>7.3666999999999998</v>
      </c>
      <c r="N8" s="3">
        <v>0</v>
      </c>
      <c r="O8" s="4">
        <f t="shared" si="1"/>
        <v>9.1667000000000005</v>
      </c>
      <c r="P8" s="3">
        <v>3.8</v>
      </c>
      <c r="Q8" s="3">
        <v>7.9660000000000002</v>
      </c>
      <c r="R8" s="3">
        <v>0</v>
      </c>
      <c r="S8" s="4">
        <f t="shared" si="2"/>
        <v>11.766</v>
      </c>
      <c r="T8" s="3">
        <v>3.4</v>
      </c>
      <c r="U8" s="3">
        <v>7.8659999999999997</v>
      </c>
      <c r="V8" s="3">
        <v>0</v>
      </c>
      <c r="W8" s="4">
        <f t="shared" si="3"/>
        <v>11.266</v>
      </c>
      <c r="X8" s="22">
        <f t="shared" si="4"/>
        <v>32.198700000000002</v>
      </c>
      <c r="Y8" s="4"/>
    </row>
    <row r="9" spans="1:28" x14ac:dyDescent="0.25">
      <c r="A9" s="6">
        <f>COUNTA($D$7:$D9)</f>
        <v>3</v>
      </c>
      <c r="D9" t="s">
        <v>125</v>
      </c>
      <c r="E9">
        <v>2011</v>
      </c>
      <c r="F9" t="s">
        <v>117</v>
      </c>
      <c r="G9" t="s">
        <v>113</v>
      </c>
      <c r="H9">
        <v>0</v>
      </c>
      <c r="I9">
        <v>0</v>
      </c>
      <c r="J9">
        <v>0</v>
      </c>
      <c r="K9">
        <f t="shared" si="0"/>
        <v>0</v>
      </c>
      <c r="L9" s="3">
        <v>2.2000000000000002</v>
      </c>
      <c r="M9" s="3">
        <v>8.3000000000000007</v>
      </c>
      <c r="N9" s="3">
        <v>0</v>
      </c>
      <c r="O9" s="3">
        <f t="shared" si="1"/>
        <v>10.5</v>
      </c>
      <c r="P9" s="3">
        <v>4.2</v>
      </c>
      <c r="Q9" s="3">
        <v>6.0330000000000004</v>
      </c>
      <c r="R9" s="3">
        <v>0</v>
      </c>
      <c r="S9" s="3">
        <f t="shared" si="2"/>
        <v>10.233000000000001</v>
      </c>
      <c r="T9" s="3">
        <v>3.2</v>
      </c>
      <c r="U9" s="3">
        <v>7.7329999999999997</v>
      </c>
      <c r="V9" s="3">
        <v>0</v>
      </c>
      <c r="W9" s="3">
        <f t="shared" si="3"/>
        <v>10.933</v>
      </c>
      <c r="X9" s="22">
        <f t="shared" si="4"/>
        <v>31.666</v>
      </c>
      <c r="Y9" s="4"/>
    </row>
    <row r="10" spans="1:28" x14ac:dyDescent="0.25">
      <c r="A10" s="6">
        <f>COUNTA($D$7:$D10)</f>
        <v>4</v>
      </c>
      <c r="B10" s="6">
        <v>425937</v>
      </c>
      <c r="C10" s="6">
        <v>1739</v>
      </c>
      <c r="D10" t="s">
        <v>78</v>
      </c>
      <c r="E10">
        <v>2010</v>
      </c>
      <c r="F10" t="s">
        <v>70</v>
      </c>
      <c r="G10" t="s">
        <v>74</v>
      </c>
      <c r="H10">
        <v>0</v>
      </c>
      <c r="I10">
        <v>0</v>
      </c>
      <c r="J10">
        <v>0</v>
      </c>
      <c r="K10">
        <f t="shared" si="0"/>
        <v>0</v>
      </c>
      <c r="L10" s="3">
        <v>1.9</v>
      </c>
      <c r="M10" s="3">
        <v>7.9667000000000003</v>
      </c>
      <c r="N10" s="3">
        <v>0</v>
      </c>
      <c r="O10" s="3">
        <f t="shared" si="1"/>
        <v>9.8666999999999998</v>
      </c>
      <c r="P10" s="3">
        <v>3.4</v>
      </c>
      <c r="Q10" s="3">
        <v>7</v>
      </c>
      <c r="R10" s="3">
        <v>0</v>
      </c>
      <c r="S10" s="3">
        <f t="shared" si="2"/>
        <v>10.4</v>
      </c>
      <c r="T10" s="3">
        <v>3.3</v>
      </c>
      <c r="U10" s="3">
        <v>8.0329999999999995</v>
      </c>
      <c r="V10" s="3">
        <v>0</v>
      </c>
      <c r="W10" s="3">
        <f t="shared" si="3"/>
        <v>11.332999999999998</v>
      </c>
      <c r="X10" s="22">
        <f t="shared" si="4"/>
        <v>31.599699999999999</v>
      </c>
      <c r="Y10" s="4"/>
    </row>
    <row r="11" spans="1:28" x14ac:dyDescent="0.25">
      <c r="A11" s="6">
        <f>COUNTA($D$7:$D11)</f>
        <v>5</v>
      </c>
      <c r="B11" s="6">
        <v>286519</v>
      </c>
      <c r="C11" s="6">
        <v>1739</v>
      </c>
      <c r="D11" t="s">
        <v>73</v>
      </c>
      <c r="E11">
        <v>2008</v>
      </c>
      <c r="F11" t="s">
        <v>70</v>
      </c>
      <c r="G11" t="s">
        <v>74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3.7</v>
      </c>
      <c r="M11" s="3">
        <v>7.4667000000000003</v>
      </c>
      <c r="N11" s="3">
        <v>0</v>
      </c>
      <c r="O11" s="4">
        <f t="shared" si="1"/>
        <v>11.166700000000001</v>
      </c>
      <c r="P11" s="3">
        <v>2.6</v>
      </c>
      <c r="Q11" s="3">
        <v>6.5330000000000004</v>
      </c>
      <c r="R11" s="3">
        <v>0</v>
      </c>
      <c r="S11" s="4">
        <f t="shared" si="2"/>
        <v>9.1330000000000009</v>
      </c>
      <c r="T11" s="3">
        <v>3.2</v>
      </c>
      <c r="U11" s="3">
        <v>7.6</v>
      </c>
      <c r="V11" s="3">
        <v>0</v>
      </c>
      <c r="W11" s="4">
        <f t="shared" si="3"/>
        <v>10.8</v>
      </c>
      <c r="X11" s="22">
        <f t="shared" si="4"/>
        <v>31.099700000000002</v>
      </c>
      <c r="Y11" s="4"/>
    </row>
    <row r="12" spans="1:28" x14ac:dyDescent="0.25">
      <c r="A12" s="6">
        <f>COUNTA($D$7:$D12)</f>
        <v>6</v>
      </c>
      <c r="B12" s="6">
        <v>583108</v>
      </c>
      <c r="C12" s="6">
        <v>1739</v>
      </c>
      <c r="D12" s="5" t="s">
        <v>77</v>
      </c>
      <c r="E12">
        <v>2011</v>
      </c>
      <c r="F12" s="5" t="s">
        <v>70</v>
      </c>
      <c r="G12" s="5" t="s">
        <v>74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1.7</v>
      </c>
      <c r="M12" s="3">
        <v>8.0333000000000006</v>
      </c>
      <c r="N12" s="3">
        <v>0</v>
      </c>
      <c r="O12" s="4">
        <f t="shared" si="1"/>
        <v>9.7332999999999998</v>
      </c>
      <c r="P12" s="3">
        <v>3.1</v>
      </c>
      <c r="Q12" s="3">
        <v>7.5330000000000004</v>
      </c>
      <c r="R12" s="3">
        <v>0</v>
      </c>
      <c r="S12" s="4">
        <f t="shared" si="2"/>
        <v>10.633000000000001</v>
      </c>
      <c r="T12" s="3">
        <v>2.7</v>
      </c>
      <c r="U12" s="3">
        <v>8</v>
      </c>
      <c r="V12" s="3">
        <v>0</v>
      </c>
      <c r="W12" s="4">
        <f t="shared" si="3"/>
        <v>10.7</v>
      </c>
      <c r="X12" s="22">
        <f t="shared" si="4"/>
        <v>31.066300000000002</v>
      </c>
      <c r="Y12" s="4"/>
    </row>
    <row r="13" spans="1:28" x14ac:dyDescent="0.25">
      <c r="A13" s="6">
        <f>COUNTA($D$7:$D13)</f>
        <v>7</v>
      </c>
      <c r="B13" s="6">
        <v>618621</v>
      </c>
      <c r="C13" s="6">
        <v>9512</v>
      </c>
      <c r="D13" t="s">
        <v>57</v>
      </c>
      <c r="E13">
        <v>2010</v>
      </c>
      <c r="F13" t="s">
        <v>55</v>
      </c>
      <c r="G13" t="s">
        <v>56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1.8</v>
      </c>
      <c r="M13" s="3">
        <v>7.5332999999999997</v>
      </c>
      <c r="N13" s="3">
        <v>0</v>
      </c>
      <c r="O13" s="4">
        <f t="shared" si="1"/>
        <v>9.3332999999999995</v>
      </c>
      <c r="P13" s="3">
        <v>3.7</v>
      </c>
      <c r="Q13" s="3">
        <v>6.5330000000000004</v>
      </c>
      <c r="R13" s="3">
        <v>0</v>
      </c>
      <c r="S13" s="4">
        <f t="shared" si="2"/>
        <v>10.233000000000001</v>
      </c>
      <c r="T13" s="3">
        <v>3.6</v>
      </c>
      <c r="U13" s="3">
        <v>7.8659999999999997</v>
      </c>
      <c r="V13" s="3">
        <v>0</v>
      </c>
      <c r="W13" s="4">
        <f t="shared" si="3"/>
        <v>11.465999999999999</v>
      </c>
      <c r="X13" s="22">
        <f t="shared" si="4"/>
        <v>31.032299999999999</v>
      </c>
      <c r="Y13" s="4"/>
    </row>
    <row r="14" spans="1:28" x14ac:dyDescent="0.25">
      <c r="A14" s="6">
        <f>COUNTA($D$7:$D14)</f>
        <v>8</v>
      </c>
      <c r="B14" s="6">
        <v>620518</v>
      </c>
      <c r="C14" s="6">
        <v>9512</v>
      </c>
      <c r="D14" t="s">
        <v>58</v>
      </c>
      <c r="E14">
        <v>2010</v>
      </c>
      <c r="F14" t="s">
        <v>55</v>
      </c>
      <c r="G14" t="s">
        <v>56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2.6</v>
      </c>
      <c r="M14" s="3">
        <v>6.2667000000000002</v>
      </c>
      <c r="N14" s="3">
        <v>0</v>
      </c>
      <c r="O14" s="4">
        <f t="shared" si="1"/>
        <v>8.8666999999999998</v>
      </c>
      <c r="P14" s="3">
        <v>3.4</v>
      </c>
      <c r="Q14" s="3">
        <v>7.0330000000000004</v>
      </c>
      <c r="R14" s="3">
        <v>0</v>
      </c>
      <c r="S14" s="4">
        <f t="shared" si="2"/>
        <v>10.433</v>
      </c>
      <c r="T14" s="3">
        <v>4</v>
      </c>
      <c r="U14" s="3">
        <v>7.7</v>
      </c>
      <c r="V14" s="3">
        <v>0</v>
      </c>
      <c r="W14" s="4">
        <f t="shared" si="3"/>
        <v>11.7</v>
      </c>
      <c r="X14" s="22">
        <f t="shared" si="4"/>
        <v>30.999700000000001</v>
      </c>
      <c r="Y14" s="4"/>
    </row>
    <row r="15" spans="1:28" x14ac:dyDescent="0.25">
      <c r="A15" s="6">
        <f>COUNTA($D$7:$D15)</f>
        <v>9</v>
      </c>
      <c r="B15" s="6">
        <v>535158</v>
      </c>
      <c r="C15" s="6">
        <v>1739</v>
      </c>
      <c r="D15" t="s">
        <v>75</v>
      </c>
      <c r="E15">
        <v>2009</v>
      </c>
      <c r="F15" t="s">
        <v>70</v>
      </c>
      <c r="G15" t="s">
        <v>74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1.9</v>
      </c>
      <c r="M15" s="3">
        <v>7.5</v>
      </c>
      <c r="N15" s="3">
        <v>0</v>
      </c>
      <c r="O15" s="4">
        <f t="shared" si="1"/>
        <v>9.4</v>
      </c>
      <c r="P15" s="3">
        <v>3</v>
      </c>
      <c r="Q15" s="3">
        <v>6.9329999999999998</v>
      </c>
      <c r="R15" s="3">
        <v>0</v>
      </c>
      <c r="S15" s="4">
        <f t="shared" si="2"/>
        <v>9.9329999999999998</v>
      </c>
      <c r="T15" s="3">
        <v>3.5</v>
      </c>
      <c r="U15" s="3">
        <v>8</v>
      </c>
      <c r="V15" s="3">
        <v>0</v>
      </c>
      <c r="W15" s="4">
        <f t="shared" si="3"/>
        <v>11.5</v>
      </c>
      <c r="X15" s="22">
        <f t="shared" si="4"/>
        <v>30.832999999999998</v>
      </c>
      <c r="Y15" s="4"/>
    </row>
    <row r="16" spans="1:28" x14ac:dyDescent="0.25">
      <c r="A16" s="6">
        <f>COUNTA($D$7:$D16)</f>
        <v>10</v>
      </c>
      <c r="D16" t="s">
        <v>124</v>
      </c>
      <c r="E16">
        <v>2011</v>
      </c>
      <c r="F16" t="s">
        <v>106</v>
      </c>
      <c r="G16" t="s">
        <v>112</v>
      </c>
      <c r="H16">
        <v>0</v>
      </c>
      <c r="I16">
        <v>0</v>
      </c>
      <c r="J16">
        <v>0</v>
      </c>
      <c r="K16">
        <f t="shared" si="0"/>
        <v>0</v>
      </c>
      <c r="L16" s="3">
        <v>1.7</v>
      </c>
      <c r="M16" s="3">
        <v>7.1333000000000002</v>
      </c>
      <c r="N16" s="3">
        <v>0</v>
      </c>
      <c r="O16" s="3">
        <f t="shared" si="1"/>
        <v>8.8332999999999995</v>
      </c>
      <c r="P16" s="3">
        <v>3.2</v>
      </c>
      <c r="Q16" s="3">
        <v>7.5330000000000004</v>
      </c>
      <c r="R16" s="3">
        <v>0</v>
      </c>
      <c r="S16" s="3">
        <f t="shared" si="2"/>
        <v>10.733000000000001</v>
      </c>
      <c r="T16" s="3">
        <v>3.4</v>
      </c>
      <c r="U16" s="3">
        <v>7.3330000000000002</v>
      </c>
      <c r="V16" s="3">
        <v>0</v>
      </c>
      <c r="W16" s="3">
        <f t="shared" si="3"/>
        <v>10.733000000000001</v>
      </c>
      <c r="X16" s="22">
        <f t="shared" si="4"/>
        <v>30.299299999999999</v>
      </c>
      <c r="Y16" s="4"/>
    </row>
    <row r="17" spans="1:24" x14ac:dyDescent="0.25">
      <c r="A17" s="6">
        <f>COUNTA($D$7:$D17)</f>
        <v>11</v>
      </c>
      <c r="B17" s="6">
        <v>729311</v>
      </c>
      <c r="C17" s="6">
        <v>9512</v>
      </c>
      <c r="D17" t="s">
        <v>60</v>
      </c>
      <c r="E17">
        <v>2011</v>
      </c>
      <c r="F17" t="s">
        <v>55</v>
      </c>
      <c r="G17" t="s">
        <v>56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1.7</v>
      </c>
      <c r="M17" s="3">
        <v>7.6333000000000002</v>
      </c>
      <c r="N17" s="3">
        <v>0</v>
      </c>
      <c r="O17" s="4">
        <f t="shared" si="1"/>
        <v>9.3332999999999995</v>
      </c>
      <c r="P17" s="3">
        <v>3.3</v>
      </c>
      <c r="Q17" s="3">
        <v>5.4660000000000002</v>
      </c>
      <c r="R17" s="3">
        <v>0</v>
      </c>
      <c r="S17" s="4">
        <f t="shared" si="2"/>
        <v>8.766</v>
      </c>
      <c r="T17" s="3">
        <v>3.4</v>
      </c>
      <c r="U17" s="3">
        <v>7.5</v>
      </c>
      <c r="V17" s="3">
        <v>0</v>
      </c>
      <c r="W17" s="4">
        <f t="shared" si="3"/>
        <v>10.9</v>
      </c>
      <c r="X17" s="22">
        <f t="shared" si="4"/>
        <v>28.999299999999998</v>
      </c>
    </row>
    <row r="18" spans="1:24" x14ac:dyDescent="0.25">
      <c r="A18" s="6">
        <f>COUNTA($D$7:$D18)</f>
        <v>12</v>
      </c>
      <c r="B18" s="6">
        <v>108233</v>
      </c>
      <c r="C18" s="6">
        <v>9512</v>
      </c>
      <c r="D18" t="s">
        <v>54</v>
      </c>
      <c r="E18">
        <v>2007</v>
      </c>
      <c r="F18" t="s">
        <v>55</v>
      </c>
      <c r="G18" t="s">
        <v>56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0</v>
      </c>
      <c r="M18" s="3">
        <v>0</v>
      </c>
      <c r="N18" s="3">
        <v>0</v>
      </c>
      <c r="O18" s="4">
        <f t="shared" si="1"/>
        <v>0</v>
      </c>
      <c r="P18" s="3">
        <v>0</v>
      </c>
      <c r="Q18" s="3">
        <v>0</v>
      </c>
      <c r="R18" s="3">
        <v>0</v>
      </c>
      <c r="S18" s="4">
        <f t="shared" si="2"/>
        <v>0</v>
      </c>
      <c r="T18" s="3">
        <v>0</v>
      </c>
      <c r="U18" s="3">
        <v>0</v>
      </c>
      <c r="V18" s="3">
        <v>0</v>
      </c>
      <c r="W18" s="4">
        <f t="shared" si="3"/>
        <v>0</v>
      </c>
      <c r="X18" s="22">
        <f t="shared" si="4"/>
        <v>0</v>
      </c>
    </row>
    <row r="19" spans="1:24" x14ac:dyDescent="0.25">
      <c r="A19" s="6">
        <f>COUNTA($D$7:$D19)</f>
        <v>13</v>
      </c>
      <c r="B19" s="6">
        <v>459930</v>
      </c>
      <c r="C19" s="6">
        <v>6843</v>
      </c>
      <c r="D19" t="s">
        <v>61</v>
      </c>
      <c r="E19">
        <v>2009</v>
      </c>
      <c r="F19" t="s">
        <v>62</v>
      </c>
      <c r="G19" t="s">
        <v>63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0</v>
      </c>
      <c r="M19" s="3">
        <v>0</v>
      </c>
      <c r="N19" s="3">
        <v>0</v>
      </c>
      <c r="O19" s="4">
        <f t="shared" si="1"/>
        <v>0</v>
      </c>
      <c r="P19" s="3">
        <v>0</v>
      </c>
      <c r="Q19" s="3">
        <v>0</v>
      </c>
      <c r="R19" s="3">
        <v>0</v>
      </c>
      <c r="S19" s="4">
        <f t="shared" si="2"/>
        <v>0</v>
      </c>
      <c r="T19" s="3">
        <v>0</v>
      </c>
      <c r="U19" s="3">
        <v>0</v>
      </c>
      <c r="V19" s="3">
        <v>0</v>
      </c>
      <c r="W19" s="4">
        <f t="shared" si="3"/>
        <v>0</v>
      </c>
      <c r="X19" s="22">
        <f t="shared" si="4"/>
        <v>0</v>
      </c>
    </row>
  </sheetData>
  <autoFilter ref="A6:X19">
    <sortState ref="A7:X19">
      <sortCondition descending="1" ref="X6:X19"/>
    </sortState>
  </autoFilter>
  <pageMargins left="0.7" right="0.7" top="0.78740157499999996" bottom="0.78740157499999996" header="0.3" footer="0.3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A9" sqref="A9"/>
    </sheetView>
  </sheetViews>
  <sheetFormatPr defaultRowHeight="15" x14ac:dyDescent="0.25"/>
  <cols>
    <col min="2" max="2" width="18.28515625" customWidth="1"/>
    <col min="3" max="3" width="19" customWidth="1"/>
    <col min="5" max="5" width="20.42578125" customWidth="1"/>
    <col min="7" max="7" width="18.85546875" customWidth="1"/>
  </cols>
  <sheetData>
    <row r="1" spans="1:9" ht="18.75" x14ac:dyDescent="0.3">
      <c r="D1" s="17" t="s">
        <v>0</v>
      </c>
      <c r="E1" s="20"/>
    </row>
    <row r="2" spans="1:9" ht="18.75" x14ac:dyDescent="0.3">
      <c r="D2" s="17" t="s">
        <v>1</v>
      </c>
      <c r="E2" s="20"/>
    </row>
    <row r="3" spans="1:9" ht="18.75" x14ac:dyDescent="0.3">
      <c r="D3" s="17" t="s">
        <v>45</v>
      </c>
      <c r="E3" s="20"/>
    </row>
    <row r="5" spans="1:9" ht="15.75" thickBot="1" x14ac:dyDescent="0.3">
      <c r="A5" s="5" t="s">
        <v>126</v>
      </c>
    </row>
    <row r="6" spans="1:9" x14ac:dyDescent="0.25">
      <c r="A6" s="8" t="s">
        <v>127</v>
      </c>
      <c r="B6" s="8" t="s">
        <v>128</v>
      </c>
      <c r="C6" s="9" t="s">
        <v>129</v>
      </c>
      <c r="D6" s="10" t="s">
        <v>130</v>
      </c>
      <c r="E6" s="10" t="s">
        <v>131</v>
      </c>
      <c r="F6" s="10" t="s">
        <v>130</v>
      </c>
      <c r="G6" s="10" t="s">
        <v>132</v>
      </c>
      <c r="H6" s="11" t="s">
        <v>130</v>
      </c>
      <c r="I6" s="12" t="s">
        <v>133</v>
      </c>
    </row>
    <row r="7" spans="1:9" x14ac:dyDescent="0.25">
      <c r="A7" s="13" t="s">
        <v>134</v>
      </c>
      <c r="B7" s="13" t="s">
        <v>22</v>
      </c>
      <c r="C7" s="13" t="s">
        <v>24</v>
      </c>
      <c r="D7" s="13">
        <v>33.700000000000003</v>
      </c>
      <c r="E7" s="13" t="s">
        <v>34</v>
      </c>
      <c r="F7" s="13">
        <v>33.732999999999997</v>
      </c>
      <c r="G7" s="13" t="s">
        <v>48</v>
      </c>
      <c r="H7" s="13">
        <v>30.965</v>
      </c>
      <c r="I7" s="13">
        <f t="shared" ref="I7:I12" si="0">SUM(D7,F7,H7)</f>
        <v>98.397999999999996</v>
      </c>
    </row>
    <row r="8" spans="1:9" x14ac:dyDescent="0.25">
      <c r="A8" s="13" t="s">
        <v>135</v>
      </c>
      <c r="B8" s="24" t="s">
        <v>106</v>
      </c>
      <c r="C8" s="24" t="s">
        <v>107</v>
      </c>
      <c r="D8" s="13">
        <v>32.298999999999999</v>
      </c>
      <c r="E8" s="24" t="s">
        <v>111</v>
      </c>
      <c r="F8" s="13">
        <v>29.466000000000001</v>
      </c>
      <c r="G8" s="13" t="s">
        <v>124</v>
      </c>
      <c r="H8" s="13">
        <v>30.298999999999999</v>
      </c>
      <c r="I8" s="13">
        <f t="shared" si="0"/>
        <v>92.063999999999993</v>
      </c>
    </row>
    <row r="9" spans="1:9" x14ac:dyDescent="0.25">
      <c r="A9" s="13" t="s">
        <v>136</v>
      </c>
      <c r="B9" s="13" t="s">
        <v>27</v>
      </c>
      <c r="C9" s="13" t="s">
        <v>29</v>
      </c>
      <c r="D9" s="13">
        <v>33.566000000000003</v>
      </c>
      <c r="E9" s="13" t="s">
        <v>41</v>
      </c>
      <c r="F9" s="13">
        <v>27.3</v>
      </c>
      <c r="G9" s="13" t="s">
        <v>82</v>
      </c>
      <c r="H9" s="13">
        <v>23.332999999999998</v>
      </c>
      <c r="I9" s="13">
        <f t="shared" si="0"/>
        <v>84.198999999999998</v>
      </c>
    </row>
    <row r="10" spans="1:9" x14ac:dyDescent="0.25">
      <c r="A10" s="13" t="s">
        <v>137</v>
      </c>
      <c r="B10" s="13"/>
      <c r="C10" s="13"/>
      <c r="D10" s="13"/>
      <c r="E10" s="13"/>
      <c r="F10" s="13"/>
      <c r="G10" s="13"/>
      <c r="H10" s="13"/>
      <c r="I10" s="13">
        <f t="shared" si="0"/>
        <v>0</v>
      </c>
    </row>
    <row r="11" spans="1:9" x14ac:dyDescent="0.25">
      <c r="A11" s="13" t="s">
        <v>138</v>
      </c>
      <c r="B11" s="13"/>
      <c r="C11" s="13"/>
      <c r="D11" s="13"/>
      <c r="E11" s="13"/>
      <c r="F11" s="13"/>
      <c r="G11" s="13"/>
      <c r="H11" s="13"/>
      <c r="I11" s="13">
        <f t="shared" si="0"/>
        <v>0</v>
      </c>
    </row>
    <row r="12" spans="1:9" x14ac:dyDescent="0.25">
      <c r="A12" s="13" t="s">
        <v>139</v>
      </c>
      <c r="B12" s="13"/>
      <c r="C12" s="13"/>
      <c r="D12" s="13"/>
      <c r="E12" s="13"/>
      <c r="F12" s="13"/>
      <c r="G12" s="13"/>
      <c r="H12" s="13"/>
      <c r="I12" s="13">
        <f t="shared" si="0"/>
        <v>0</v>
      </c>
    </row>
    <row r="13" spans="1:9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15.75" thickBot="1" x14ac:dyDescent="0.3">
      <c r="A14" s="14"/>
      <c r="B14" s="15"/>
      <c r="C14" s="15"/>
      <c r="D14" s="15"/>
      <c r="E14" s="15"/>
      <c r="F14" s="15"/>
      <c r="G14" s="15"/>
      <c r="H14" s="15"/>
      <c r="I14" s="16"/>
    </row>
  </sheetData>
  <autoFilter ref="A6:I12">
    <sortState ref="A7:I12">
      <sortCondition descending="1" ref="I6:I12"/>
    </sortState>
  </autoFilter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J24" sqref="J24"/>
    </sheetView>
  </sheetViews>
  <sheetFormatPr defaultRowHeight="15" x14ac:dyDescent="0.25"/>
  <cols>
    <col min="1" max="1" width="6.42578125" style="6" customWidth="1"/>
    <col min="2" max="3" width="8.5703125" style="6" customWidth="1"/>
    <col min="4" max="4" width="27.7109375" customWidth="1"/>
    <col min="5" max="5" width="8" customWidth="1"/>
    <col min="6" max="6" width="20.7109375" customWidth="1"/>
    <col min="7" max="7" width="19.8554687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75" x14ac:dyDescent="0.3">
      <c r="D1" t="s">
        <v>0</v>
      </c>
      <c r="E1" s="1"/>
    </row>
    <row r="2" spans="1:28" ht="18.75" x14ac:dyDescent="0.3">
      <c r="D2" t="s">
        <v>1</v>
      </c>
      <c r="E2" s="1"/>
    </row>
    <row r="3" spans="1:28" ht="18.75" x14ac:dyDescent="0.3">
      <c r="D3" t="s">
        <v>86</v>
      </c>
      <c r="E3" s="1"/>
    </row>
    <row r="6" spans="1:28" x14ac:dyDescent="0.25">
      <c r="A6" s="7" t="s">
        <v>4</v>
      </c>
      <c r="B6" s="7" t="s">
        <v>5</v>
      </c>
      <c r="C6" s="7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25">
      <c r="A7" s="6">
        <f>COUNTA($D$7:$D7)</f>
        <v>1</v>
      </c>
      <c r="B7" s="6">
        <v>108233</v>
      </c>
      <c r="C7" s="6">
        <v>9512</v>
      </c>
      <c r="D7" t="s">
        <v>54</v>
      </c>
      <c r="E7">
        <v>2007</v>
      </c>
      <c r="F7" t="s">
        <v>55</v>
      </c>
      <c r="G7" t="s">
        <v>56</v>
      </c>
      <c r="H7">
        <v>0</v>
      </c>
      <c r="I7" s="3">
        <v>0</v>
      </c>
      <c r="J7" s="3">
        <v>0</v>
      </c>
      <c r="K7" s="4">
        <f t="shared" ref="K7:K13" si="0">H7+I7-J7</f>
        <v>0</v>
      </c>
      <c r="L7" s="3">
        <v>0</v>
      </c>
      <c r="M7" s="3">
        <v>0</v>
      </c>
      <c r="N7" s="3">
        <v>0</v>
      </c>
      <c r="O7" s="4">
        <f t="shared" ref="O7:O13" si="1">L7+M7-N7</f>
        <v>0</v>
      </c>
      <c r="P7" s="3">
        <v>0</v>
      </c>
      <c r="Q7" s="3">
        <v>0</v>
      </c>
      <c r="R7" s="3">
        <v>0</v>
      </c>
      <c r="S7" s="4">
        <f t="shared" ref="S7:S13" si="2">P7+Q7-R7</f>
        <v>0</v>
      </c>
      <c r="T7" s="3">
        <v>0</v>
      </c>
      <c r="U7" s="3">
        <v>0</v>
      </c>
      <c r="V7" s="3">
        <v>0</v>
      </c>
      <c r="W7" s="4">
        <f t="shared" ref="W7:W13" si="3">T7+U7-V7</f>
        <v>0</v>
      </c>
      <c r="X7" s="3">
        <f t="shared" ref="X7:X13" si="4">K7+O7+S7+W7</f>
        <v>0</v>
      </c>
      <c r="Y7" s="4"/>
    </row>
    <row r="8" spans="1:28" x14ac:dyDescent="0.25">
      <c r="A8" s="6">
        <f>COUNTA($D$7:$D8)</f>
        <v>2</v>
      </c>
      <c r="B8" s="6">
        <v>482467</v>
      </c>
      <c r="C8" s="6">
        <v>9512</v>
      </c>
      <c r="D8" t="s">
        <v>87</v>
      </c>
      <c r="E8">
        <v>2008</v>
      </c>
      <c r="F8" t="s">
        <v>55</v>
      </c>
      <c r="G8" t="s">
        <v>56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0</v>
      </c>
      <c r="Q8" s="3">
        <v>0</v>
      </c>
      <c r="R8" s="3">
        <v>0</v>
      </c>
      <c r="S8" s="4">
        <f t="shared" si="2"/>
        <v>0</v>
      </c>
      <c r="T8" s="3">
        <v>0</v>
      </c>
      <c r="U8" s="3">
        <v>0</v>
      </c>
      <c r="V8" s="3">
        <v>0</v>
      </c>
      <c r="W8" s="4">
        <f t="shared" si="3"/>
        <v>0</v>
      </c>
      <c r="X8" s="3">
        <f t="shared" si="4"/>
        <v>0</v>
      </c>
      <c r="Y8" s="4"/>
    </row>
    <row r="9" spans="1:28" x14ac:dyDescent="0.25">
      <c r="A9" s="6">
        <f>COUNTA($D$7:$D9)</f>
        <v>3</v>
      </c>
      <c r="B9" s="6">
        <v>455783</v>
      </c>
      <c r="C9" s="6">
        <v>9512</v>
      </c>
      <c r="D9" t="s">
        <v>88</v>
      </c>
      <c r="E9">
        <v>1975</v>
      </c>
      <c r="F9" t="s">
        <v>55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0</v>
      </c>
      <c r="Q9" s="3">
        <v>0</v>
      </c>
      <c r="R9" s="3">
        <v>0</v>
      </c>
      <c r="S9" s="4">
        <f t="shared" si="2"/>
        <v>0</v>
      </c>
      <c r="T9" s="3">
        <v>0</v>
      </c>
      <c r="U9" s="3">
        <v>0</v>
      </c>
      <c r="V9" s="3">
        <v>0</v>
      </c>
      <c r="W9" s="4">
        <f t="shared" si="3"/>
        <v>0</v>
      </c>
      <c r="X9" s="3">
        <f t="shared" si="4"/>
        <v>0</v>
      </c>
      <c r="Y9" s="4"/>
    </row>
    <row r="10" spans="1:28" x14ac:dyDescent="0.25">
      <c r="A10" s="6">
        <f>COUNTA($D$7:$D10)</f>
        <v>4</v>
      </c>
      <c r="B10" s="6">
        <v>105313</v>
      </c>
      <c r="C10" s="6">
        <v>9512</v>
      </c>
      <c r="D10" t="s">
        <v>89</v>
      </c>
      <c r="E10">
        <v>1982</v>
      </c>
      <c r="F10" t="s">
        <v>55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0</v>
      </c>
      <c r="Q10" s="3">
        <v>0</v>
      </c>
      <c r="R10" s="3">
        <v>0</v>
      </c>
      <c r="S10" s="4">
        <f t="shared" si="2"/>
        <v>0</v>
      </c>
      <c r="T10" s="3">
        <v>0</v>
      </c>
      <c r="U10" s="3">
        <v>0</v>
      </c>
      <c r="V10" s="3">
        <v>0</v>
      </c>
      <c r="W10" s="4">
        <f t="shared" si="3"/>
        <v>0</v>
      </c>
      <c r="X10" s="3">
        <f t="shared" si="4"/>
        <v>0</v>
      </c>
      <c r="Y10" s="4"/>
    </row>
    <row r="11" spans="1:28" x14ac:dyDescent="0.25">
      <c r="A11" s="6">
        <f>COUNTA($D$7:$D11)</f>
        <v>5</v>
      </c>
      <c r="B11" s="6">
        <v>689318</v>
      </c>
      <c r="C11" s="6">
        <v>1739</v>
      </c>
      <c r="D11" t="s">
        <v>71</v>
      </c>
      <c r="E11">
        <v>1998</v>
      </c>
      <c r="F11" t="s">
        <v>70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0</v>
      </c>
      <c r="Q11" s="3">
        <v>0</v>
      </c>
      <c r="R11" s="3">
        <v>0</v>
      </c>
      <c r="S11" s="4">
        <f t="shared" si="2"/>
        <v>0</v>
      </c>
      <c r="T11" s="3">
        <v>0</v>
      </c>
      <c r="U11" s="3">
        <v>0</v>
      </c>
      <c r="V11" s="3">
        <v>0</v>
      </c>
      <c r="W11" s="4">
        <f t="shared" si="3"/>
        <v>0</v>
      </c>
      <c r="X11" s="3">
        <f t="shared" si="4"/>
        <v>0</v>
      </c>
      <c r="Y11" s="4"/>
    </row>
    <row r="12" spans="1:28" x14ac:dyDescent="0.25">
      <c r="A12" s="6">
        <f>COUNTA($D$7:$D12)</f>
        <v>6</v>
      </c>
      <c r="B12" s="6">
        <v>518299</v>
      </c>
      <c r="C12" s="6">
        <v>1739</v>
      </c>
      <c r="D12" t="s">
        <v>90</v>
      </c>
      <c r="E12">
        <v>2010</v>
      </c>
      <c r="F12" t="s">
        <v>70</v>
      </c>
      <c r="G12" t="s">
        <v>71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0</v>
      </c>
      <c r="Q12" s="3">
        <v>0</v>
      </c>
      <c r="R12" s="3">
        <v>0</v>
      </c>
      <c r="S12" s="4">
        <f t="shared" si="2"/>
        <v>0</v>
      </c>
      <c r="T12" s="3">
        <v>0</v>
      </c>
      <c r="U12" s="3">
        <v>0</v>
      </c>
      <c r="V12" s="3">
        <v>0</v>
      </c>
      <c r="W12" s="4">
        <f t="shared" si="3"/>
        <v>0</v>
      </c>
      <c r="X12" s="3">
        <f t="shared" si="4"/>
        <v>0</v>
      </c>
      <c r="Y12" s="4"/>
    </row>
    <row r="13" spans="1:28" x14ac:dyDescent="0.25">
      <c r="A13" s="6">
        <f>COUNTA($D$7:$D13)</f>
        <v>7</v>
      </c>
      <c r="B13" s="6">
        <v>810273</v>
      </c>
      <c r="C13" s="6">
        <v>2402</v>
      </c>
      <c r="D13" t="s">
        <v>91</v>
      </c>
      <c r="E13">
        <v>1983</v>
      </c>
      <c r="F13" t="s">
        <v>27</v>
      </c>
      <c r="G13">
        <v>24848549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0</v>
      </c>
      <c r="Q13" s="3">
        <v>0</v>
      </c>
      <c r="R13" s="3">
        <v>0</v>
      </c>
      <c r="S13" s="4">
        <f t="shared" si="2"/>
        <v>0</v>
      </c>
      <c r="T13" s="3">
        <v>0</v>
      </c>
      <c r="U13" s="3">
        <v>0</v>
      </c>
      <c r="V13" s="3">
        <v>0</v>
      </c>
      <c r="W13" s="4">
        <f t="shared" si="3"/>
        <v>0</v>
      </c>
      <c r="X13" s="3">
        <f t="shared" si="4"/>
        <v>0</v>
      </c>
      <c r="Y13" s="4"/>
    </row>
    <row r="14" spans="1:28" x14ac:dyDescent="0.25">
      <c r="I14" s="3"/>
      <c r="J14" s="3"/>
      <c r="K14" s="4"/>
      <c r="L14" s="3"/>
      <c r="M14" s="3"/>
      <c r="N14" s="3"/>
      <c r="O14" s="4"/>
      <c r="P14" s="3"/>
      <c r="Q14" s="3"/>
      <c r="R14" s="3"/>
      <c r="S14" s="4"/>
      <c r="T14" s="3"/>
      <c r="U14" s="3"/>
      <c r="V14" s="3"/>
      <c r="W14" s="4"/>
      <c r="X14" s="3"/>
      <c r="Y14" s="4"/>
    </row>
    <row r="15" spans="1:28" x14ac:dyDescent="0.25">
      <c r="D15" s="5"/>
      <c r="F15" s="5"/>
      <c r="G15" s="5"/>
      <c r="I15" s="3"/>
      <c r="J15" s="3"/>
      <c r="K15" s="4"/>
      <c r="L15" s="3"/>
      <c r="M15" s="3"/>
      <c r="N15" s="3"/>
      <c r="O15" s="4"/>
      <c r="P15" s="3"/>
      <c r="Q15" s="3"/>
      <c r="R15" s="3"/>
      <c r="S15" s="4"/>
      <c r="T15" s="3"/>
      <c r="U15" s="3"/>
      <c r="V15" s="3"/>
      <c r="W15" s="4"/>
      <c r="X15" s="3"/>
      <c r="Y15" s="4"/>
    </row>
    <row r="16" spans="1:28" x14ac:dyDescent="0.25">
      <c r="D16" s="5"/>
      <c r="F16" s="5"/>
      <c r="G16" s="5"/>
      <c r="I16" s="3"/>
      <c r="J16" s="3"/>
      <c r="K16" s="4"/>
      <c r="L16" s="3"/>
      <c r="M16" s="3"/>
      <c r="N16" s="3"/>
      <c r="O16" s="4"/>
      <c r="P16" s="3"/>
      <c r="Q16" s="3"/>
      <c r="R16" s="3"/>
      <c r="S16" s="4"/>
      <c r="T16" s="3"/>
      <c r="U16" s="3"/>
      <c r="V16" s="3"/>
      <c r="W16" s="4"/>
      <c r="X16" s="3"/>
      <c r="Y1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sqref="A1:A3"/>
    </sheetView>
  </sheetViews>
  <sheetFormatPr defaultRowHeight="15" x14ac:dyDescent="0.25"/>
  <cols>
    <col min="1" max="4" width="30" customWidth="1"/>
  </cols>
  <sheetData>
    <row r="1" spans="1:6" ht="18.75" x14ac:dyDescent="0.3">
      <c r="A1" s="17" t="s">
        <v>0</v>
      </c>
      <c r="B1" s="1"/>
    </row>
    <row r="2" spans="1:6" ht="18.75" x14ac:dyDescent="0.3">
      <c r="A2" s="17" t="s">
        <v>1</v>
      </c>
      <c r="B2" s="1"/>
    </row>
    <row r="3" spans="1:6" ht="18.75" x14ac:dyDescent="0.3">
      <c r="A3" s="17" t="s">
        <v>92</v>
      </c>
      <c r="B3" s="1"/>
    </row>
    <row r="6" spans="1:6" x14ac:dyDescent="0.25">
      <c r="A6" s="2" t="s">
        <v>7</v>
      </c>
      <c r="B6" s="2" t="s">
        <v>93</v>
      </c>
      <c r="C6" s="2" t="s">
        <v>94</v>
      </c>
      <c r="D6" s="2" t="s">
        <v>95</v>
      </c>
      <c r="E6" s="2" t="s">
        <v>3</v>
      </c>
      <c r="F6" s="2"/>
    </row>
    <row r="7" spans="1:6" x14ac:dyDescent="0.25">
      <c r="A7" t="s">
        <v>96</v>
      </c>
      <c r="B7" s="5" t="s">
        <v>15</v>
      </c>
      <c r="C7" t="s">
        <v>22</v>
      </c>
      <c r="D7" t="s">
        <v>97</v>
      </c>
    </row>
    <row r="8" spans="1:6" x14ac:dyDescent="0.25">
      <c r="A8" t="s">
        <v>48</v>
      </c>
      <c r="B8" s="5" t="s">
        <v>17</v>
      </c>
      <c r="C8" t="s">
        <v>22</v>
      </c>
      <c r="D8" t="s">
        <v>98</v>
      </c>
    </row>
    <row r="9" spans="1:6" x14ac:dyDescent="0.25">
      <c r="A9" t="s">
        <v>99</v>
      </c>
      <c r="B9" s="5" t="s">
        <v>17</v>
      </c>
      <c r="C9" t="s">
        <v>22</v>
      </c>
      <c r="D9" t="s">
        <v>97</v>
      </c>
    </row>
    <row r="10" spans="1:6" x14ac:dyDescent="0.25">
      <c r="A10" t="s">
        <v>100</v>
      </c>
      <c r="B10" s="5" t="s">
        <v>16</v>
      </c>
      <c r="C10" t="s">
        <v>22</v>
      </c>
      <c r="D10" t="s">
        <v>97</v>
      </c>
    </row>
    <row r="11" spans="1:6" x14ac:dyDescent="0.25">
      <c r="A11" t="s">
        <v>101</v>
      </c>
      <c r="B11" s="5" t="s">
        <v>16</v>
      </c>
      <c r="C11" t="s">
        <v>62</v>
      </c>
      <c r="D11" t="s">
        <v>97</v>
      </c>
    </row>
    <row r="12" spans="1:6" x14ac:dyDescent="0.25">
      <c r="A12" t="s">
        <v>66</v>
      </c>
      <c r="B12" s="5" t="s">
        <v>17</v>
      </c>
      <c r="C12" t="s">
        <v>62</v>
      </c>
      <c r="D12" t="s">
        <v>97</v>
      </c>
    </row>
    <row r="13" spans="1:6" x14ac:dyDescent="0.25">
      <c r="A13" t="s">
        <v>102</v>
      </c>
      <c r="B13" s="5" t="s">
        <v>15</v>
      </c>
      <c r="C13" t="s">
        <v>43</v>
      </c>
      <c r="D13" t="s">
        <v>97</v>
      </c>
    </row>
    <row r="14" spans="1:6" x14ac:dyDescent="0.25">
      <c r="A14" t="s">
        <v>54</v>
      </c>
      <c r="B14" s="5" t="s">
        <v>17</v>
      </c>
      <c r="C14" t="s">
        <v>55</v>
      </c>
    </row>
    <row r="15" spans="1:6" x14ac:dyDescent="0.25">
      <c r="A15" t="s">
        <v>87</v>
      </c>
      <c r="B15" s="5" t="s">
        <v>16</v>
      </c>
      <c r="C15" t="s">
        <v>55</v>
      </c>
    </row>
    <row r="16" spans="1:6" x14ac:dyDescent="0.25">
      <c r="A16" t="s">
        <v>88</v>
      </c>
      <c r="B16" s="5" t="s">
        <v>16</v>
      </c>
      <c r="C16" t="s">
        <v>55</v>
      </c>
    </row>
    <row r="17" spans="1:3" x14ac:dyDescent="0.25">
      <c r="A17" t="s">
        <v>89</v>
      </c>
      <c r="B17" s="5" t="s">
        <v>17</v>
      </c>
      <c r="C17" t="s">
        <v>55</v>
      </c>
    </row>
    <row r="18" spans="1:3" x14ac:dyDescent="0.25">
      <c r="A18" t="s">
        <v>71</v>
      </c>
      <c r="B18" s="5" t="s">
        <v>16</v>
      </c>
      <c r="C18" t="s">
        <v>70</v>
      </c>
    </row>
    <row r="19" spans="1:3" x14ac:dyDescent="0.25">
      <c r="A19" t="s">
        <v>90</v>
      </c>
      <c r="B19" s="5" t="s">
        <v>17</v>
      </c>
      <c r="C19" t="s">
        <v>70</v>
      </c>
    </row>
    <row r="20" spans="1:3" x14ac:dyDescent="0.25">
      <c r="A20" t="s">
        <v>91</v>
      </c>
      <c r="B20" s="5" t="s">
        <v>15</v>
      </c>
      <c r="C20" t="s">
        <v>27</v>
      </c>
    </row>
    <row r="21" spans="1:3" x14ac:dyDescent="0.25">
      <c r="A21" s="5" t="s">
        <v>140</v>
      </c>
      <c r="B21" s="5" t="s">
        <v>16</v>
      </c>
      <c r="C21" s="5" t="s">
        <v>106</v>
      </c>
    </row>
    <row r="22" spans="1:3" x14ac:dyDescent="0.25">
      <c r="A22" s="5" t="s">
        <v>141</v>
      </c>
      <c r="B22" s="5" t="s">
        <v>16</v>
      </c>
      <c r="C22" t="s">
        <v>117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:C6"/>
    </sheetView>
  </sheetViews>
  <sheetFormatPr defaultRowHeight="15" x14ac:dyDescent="0.25"/>
  <cols>
    <col min="1" max="2" width="30" customWidth="1"/>
  </cols>
  <sheetData>
    <row r="1" spans="1:3" ht="18.75" x14ac:dyDescent="0.3">
      <c r="A1" t="s">
        <v>0</v>
      </c>
      <c r="B1" s="1"/>
    </row>
    <row r="2" spans="1:3" ht="18.75" x14ac:dyDescent="0.3">
      <c r="A2" t="s">
        <v>1</v>
      </c>
      <c r="B2" s="1"/>
    </row>
    <row r="3" spans="1:3" ht="18.75" x14ac:dyDescent="0.3">
      <c r="A3" t="s">
        <v>103</v>
      </c>
      <c r="B3" s="1"/>
    </row>
    <row r="6" spans="1:3" x14ac:dyDescent="0.25">
      <c r="A6" s="2" t="s">
        <v>94</v>
      </c>
      <c r="B6" s="2" t="s">
        <v>93</v>
      </c>
      <c r="C6" s="2"/>
    </row>
    <row r="7" spans="1:3" x14ac:dyDescent="0.25">
      <c r="A7" t="s">
        <v>62</v>
      </c>
      <c r="B7" t="s">
        <v>104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14826_kategorie I.</vt:lpstr>
      <vt:lpstr>14827_kategorie II.</vt:lpstr>
      <vt:lpstr>14828_kategorie III. 2014-2015</vt:lpstr>
      <vt:lpstr>14828_kategorie III. 2012-2013</vt:lpstr>
      <vt:lpstr>14828_kategorie III. 2011 a sta</vt:lpstr>
      <vt:lpstr>Družstva</vt:lpstr>
      <vt:lpstr>14829_rozhodci</vt:lpstr>
      <vt:lpstr>rozhodci</vt:lpstr>
      <vt:lpstr>poznamky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Jana Žandova</cp:lastModifiedBy>
  <cp:lastPrinted>2026-04-25T11:44:35Z</cp:lastPrinted>
  <dcterms:created xsi:type="dcterms:W3CDTF">2026-04-22T20:28:47Z</dcterms:created>
  <dcterms:modified xsi:type="dcterms:W3CDTF">2026-04-26T12:51:55Z</dcterms:modified>
  <cp:category/>
</cp:coreProperties>
</file>