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10" windowWidth="28455" windowHeight="11955" activeTab="6"/>
  </bookViews>
  <sheets>
    <sheet name="U9" sheetId="9" r:id="rId1"/>
    <sheet name="U11" sheetId="10" r:id="rId2"/>
    <sheet name="U13" sheetId="11" r:id="rId3"/>
    <sheet name="U15" sheetId="12" r:id="rId4"/>
    <sheet name="U18B" sheetId="13" r:id="rId5"/>
    <sheet name="15732_U9" sheetId="14" r:id="rId6"/>
    <sheet name="15733_U11" sheetId="15" r:id="rId7"/>
    <sheet name="15734_U13" sheetId="16" r:id="rId8"/>
    <sheet name="15735_U15" sheetId="17" r:id="rId9"/>
    <sheet name="15737_U18B" sheetId="18" r:id="rId10"/>
    <sheet name="15738_MT" sheetId="19" r:id="rId11"/>
    <sheet name="rozhodci" sheetId="20" r:id="rId12"/>
    <sheet name="poznamky" sheetId="21" r:id="rId13"/>
  </sheets>
  <definedNames>
    <definedName name="_xlnm._FilterDatabase" localSheetId="1" hidden="1">'U11'!$A$1:$AD$21</definedName>
    <definedName name="_xlnm._FilterDatabase" localSheetId="2" hidden="1">'U13'!$A$1:$AD$6</definedName>
    <definedName name="_xlnm._FilterDatabase" localSheetId="3" hidden="1">'U15'!$A$1:$AD$7</definedName>
    <definedName name="_xlnm._FilterDatabase" localSheetId="4" hidden="1">U18B!$A$1:$AD$6</definedName>
    <definedName name="_xlnm._FilterDatabase" localSheetId="0" hidden="1">'U9'!$A$1:$AD$32</definedName>
    <definedName name="_xlnm.Print_Area" localSheetId="5">'15732_U9'!$A$1:$AL$42</definedName>
    <definedName name="_xlnm.Print_Area" localSheetId="6">'15733_U11'!$A$1:$AL$35</definedName>
    <definedName name="_xlnm.Print_Area" localSheetId="7">'15734_U13'!$A$1:$AL$12</definedName>
    <definedName name="_xlnm.Print_Area" localSheetId="8">'15735_U15'!$A$1:$AL$10</definedName>
    <definedName name="_xlnm.Print_Area" localSheetId="9">'15737_U18B'!$A$1:$AL$10</definedName>
  </definedNames>
  <calcPr calcId="124519"/>
</workbook>
</file>

<file path=xl/calcChain.xml><?xml version="1.0" encoding="utf-8"?>
<calcChain xmlns="http://schemas.openxmlformats.org/spreadsheetml/2006/main">
  <c r="AE9" i="17"/>
  <c r="AA9"/>
  <c r="W9"/>
  <c r="S9"/>
  <c r="O9"/>
  <c r="K9"/>
  <c r="AE10"/>
  <c r="AA10"/>
  <c r="W10"/>
  <c r="S10"/>
  <c r="O10"/>
  <c r="K10"/>
  <c r="AE8"/>
  <c r="AA8"/>
  <c r="W8"/>
  <c r="S8"/>
  <c r="O8"/>
  <c r="K8"/>
  <c r="AE7"/>
  <c r="AA7"/>
  <c r="W7"/>
  <c r="S7"/>
  <c r="O7"/>
  <c r="K7"/>
  <c r="AE9" i="18"/>
  <c r="AA9"/>
  <c r="W9"/>
  <c r="S9"/>
  <c r="O9"/>
  <c r="K9"/>
  <c r="AE10"/>
  <c r="AA10"/>
  <c r="W10"/>
  <c r="S10"/>
  <c r="O10"/>
  <c r="K10"/>
  <c r="AE8"/>
  <c r="AA8"/>
  <c r="W8"/>
  <c r="S8"/>
  <c r="O8"/>
  <c r="K8"/>
  <c r="AE7"/>
  <c r="AA7"/>
  <c r="W7"/>
  <c r="S7"/>
  <c r="O7"/>
  <c r="K7"/>
  <c r="AE35" i="15"/>
  <c r="AA35"/>
  <c r="W35"/>
  <c r="S35"/>
  <c r="O35"/>
  <c r="K35"/>
  <c r="AF35" s="1"/>
  <c r="AL35" s="1"/>
  <c r="AE34"/>
  <c r="AA34"/>
  <c r="W34"/>
  <c r="S34"/>
  <c r="O34"/>
  <c r="K34"/>
  <c r="AF34" s="1"/>
  <c r="AL34" s="1"/>
  <c r="AE30"/>
  <c r="AA30"/>
  <c r="W30"/>
  <c r="S30"/>
  <c r="O30"/>
  <c r="K30"/>
  <c r="AF30" s="1"/>
  <c r="AL30" s="1"/>
  <c r="AE33"/>
  <c r="AA33"/>
  <c r="W33"/>
  <c r="S33"/>
  <c r="O33"/>
  <c r="K33"/>
  <c r="AF33" s="1"/>
  <c r="AL33" s="1"/>
  <c r="AE24"/>
  <c r="AA24"/>
  <c r="W24"/>
  <c r="S24"/>
  <c r="O24"/>
  <c r="K24"/>
  <c r="AF24" s="1"/>
  <c r="AL24" s="1"/>
  <c r="AE32"/>
  <c r="AA32"/>
  <c r="W32"/>
  <c r="S32"/>
  <c r="O32"/>
  <c r="K32"/>
  <c r="AF32" s="1"/>
  <c r="AL32" s="1"/>
  <c r="AE21"/>
  <c r="AA21"/>
  <c r="W21"/>
  <c r="S21"/>
  <c r="O21"/>
  <c r="K21"/>
  <c r="AF21" s="1"/>
  <c r="AL21" s="1"/>
  <c r="AE18"/>
  <c r="AA18"/>
  <c r="W18"/>
  <c r="S18"/>
  <c r="O18"/>
  <c r="K18"/>
  <c r="AF18" s="1"/>
  <c r="AL18" s="1"/>
  <c r="AE19"/>
  <c r="AA19"/>
  <c r="W19"/>
  <c r="S19"/>
  <c r="O19"/>
  <c r="K19"/>
  <c r="AF19" s="1"/>
  <c r="AL19" s="1"/>
  <c r="AE23"/>
  <c r="AA23"/>
  <c r="W23"/>
  <c r="S23"/>
  <c r="O23"/>
  <c r="K23"/>
  <c r="AF23" s="1"/>
  <c r="AL23" s="1"/>
  <c r="AE17"/>
  <c r="AA17"/>
  <c r="W17"/>
  <c r="S17"/>
  <c r="O17"/>
  <c r="K17"/>
  <c r="AF17" s="1"/>
  <c r="AL17" s="1"/>
  <c r="AE16"/>
  <c r="AA16"/>
  <c r="W16"/>
  <c r="S16"/>
  <c r="O16"/>
  <c r="K16"/>
  <c r="AF16" s="1"/>
  <c r="AL16" s="1"/>
  <c r="AE22"/>
  <c r="AA22"/>
  <c r="W22"/>
  <c r="S22"/>
  <c r="O22"/>
  <c r="K22"/>
  <c r="AF22" s="1"/>
  <c r="AL22" s="1"/>
  <c r="AE31"/>
  <c r="AA31"/>
  <c r="W31"/>
  <c r="S31"/>
  <c r="O31"/>
  <c r="K31"/>
  <c r="AF31" s="1"/>
  <c r="AL31" s="1"/>
  <c r="AE15"/>
  <c r="AA15"/>
  <c r="W15"/>
  <c r="S15"/>
  <c r="O15"/>
  <c r="K15"/>
  <c r="AF15" s="1"/>
  <c r="AL15" s="1"/>
  <c r="AE29"/>
  <c r="AA29"/>
  <c r="W29"/>
  <c r="S29"/>
  <c r="O29"/>
  <c r="K29"/>
  <c r="AF29" s="1"/>
  <c r="AL29" s="1"/>
  <c r="AE20"/>
  <c r="AA20"/>
  <c r="W20"/>
  <c r="S20"/>
  <c r="O20"/>
  <c r="K20"/>
  <c r="AF20" s="1"/>
  <c r="AL20" s="1"/>
  <c r="AE14"/>
  <c r="AA14"/>
  <c r="W14"/>
  <c r="S14"/>
  <c r="O14"/>
  <c r="K14"/>
  <c r="AF14" s="1"/>
  <c r="AL14" s="1"/>
  <c r="AE12"/>
  <c r="AA12"/>
  <c r="W12"/>
  <c r="S12"/>
  <c r="O12"/>
  <c r="K12"/>
  <c r="AF12" s="1"/>
  <c r="AL12" s="1"/>
  <c r="AE13"/>
  <c r="AA13"/>
  <c r="W13"/>
  <c r="S13"/>
  <c r="O13"/>
  <c r="K13"/>
  <c r="AF13" s="1"/>
  <c r="AL13" s="1"/>
  <c r="AE28"/>
  <c r="AA28"/>
  <c r="W28"/>
  <c r="S28"/>
  <c r="O28"/>
  <c r="K28"/>
  <c r="AF28" s="1"/>
  <c r="AL28" s="1"/>
  <c r="AE11"/>
  <c r="AA11"/>
  <c r="W11"/>
  <c r="S11"/>
  <c r="O11"/>
  <c r="K11"/>
  <c r="AF11" s="1"/>
  <c r="AL11" s="1"/>
  <c r="AE27"/>
  <c r="AA27"/>
  <c r="W27"/>
  <c r="S27"/>
  <c r="O27"/>
  <c r="K27"/>
  <c r="AF27" s="1"/>
  <c r="AL27" s="1"/>
  <c r="AE10"/>
  <c r="AA10"/>
  <c r="W10"/>
  <c r="S10"/>
  <c r="O10"/>
  <c r="K10"/>
  <c r="AF10" s="1"/>
  <c r="AL10" s="1"/>
  <c r="AE9"/>
  <c r="AA9"/>
  <c r="W9"/>
  <c r="S9"/>
  <c r="O9"/>
  <c r="K9"/>
  <c r="AF9" s="1"/>
  <c r="AL9" s="1"/>
  <c r="AE26"/>
  <c r="AA26"/>
  <c r="W26"/>
  <c r="S26"/>
  <c r="O26"/>
  <c r="K26"/>
  <c r="AF26" s="1"/>
  <c r="AL26" s="1"/>
  <c r="AE8"/>
  <c r="AA8"/>
  <c r="W8"/>
  <c r="S8"/>
  <c r="O8"/>
  <c r="K8"/>
  <c r="AF8" s="1"/>
  <c r="AL8" s="1"/>
  <c r="AE7"/>
  <c r="AA7"/>
  <c r="W7"/>
  <c r="S7"/>
  <c r="O7"/>
  <c r="K7"/>
  <c r="AF7" s="1"/>
  <c r="AL7" s="1"/>
  <c r="AE25"/>
  <c r="AA25"/>
  <c r="W25"/>
  <c r="S25"/>
  <c r="O25"/>
  <c r="K25"/>
  <c r="AF25" s="1"/>
  <c r="AL25" s="1"/>
  <c r="AJ12" i="16"/>
  <c r="AK12"/>
  <c r="AE12"/>
  <c r="AA12"/>
  <c r="W12"/>
  <c r="S12"/>
  <c r="O12"/>
  <c r="K12"/>
  <c r="AF12" s="1"/>
  <c r="AE10"/>
  <c r="AA10"/>
  <c r="W10"/>
  <c r="S10"/>
  <c r="O10"/>
  <c r="K10"/>
  <c r="AF10" s="1"/>
  <c r="AE8"/>
  <c r="AA8"/>
  <c r="W8"/>
  <c r="S8"/>
  <c r="O8"/>
  <c r="K8"/>
  <c r="AF8" s="1"/>
  <c r="AE9"/>
  <c r="AA9"/>
  <c r="W9"/>
  <c r="S9"/>
  <c r="O9"/>
  <c r="K9"/>
  <c r="AF9" s="1"/>
  <c r="AL9" s="1"/>
  <c r="AE7"/>
  <c r="AA7"/>
  <c r="W7"/>
  <c r="S7"/>
  <c r="O7"/>
  <c r="K7"/>
  <c r="AF7" s="1"/>
  <c r="AE11"/>
  <c r="AA11"/>
  <c r="W11"/>
  <c r="S11"/>
  <c r="O11"/>
  <c r="K11"/>
  <c r="AF11" s="1"/>
  <c r="AJ8" i="18"/>
  <c r="AK8"/>
  <c r="AJ10"/>
  <c r="AK10"/>
  <c r="AJ9"/>
  <c r="AK9"/>
  <c r="AK7"/>
  <c r="AJ7"/>
  <c r="AJ8" i="17"/>
  <c r="AK8"/>
  <c r="AJ10"/>
  <c r="AK10"/>
  <c r="AJ9"/>
  <c r="AK9"/>
  <c r="AK7"/>
  <c r="AJ7"/>
  <c r="AJ7" i="16"/>
  <c r="AK7"/>
  <c r="AJ9"/>
  <c r="AK9"/>
  <c r="AJ8"/>
  <c r="AK8"/>
  <c r="AJ10"/>
  <c r="AK10"/>
  <c r="AK11"/>
  <c r="AJ11"/>
  <c r="AJ7" i="15"/>
  <c r="AK7"/>
  <c r="AJ8"/>
  <c r="AK8"/>
  <c r="AJ26"/>
  <c r="AK26"/>
  <c r="AJ9"/>
  <c r="AK9"/>
  <c r="AJ10"/>
  <c r="AK10"/>
  <c r="AJ27"/>
  <c r="AK27"/>
  <c r="AJ11"/>
  <c r="AK11"/>
  <c r="AJ28"/>
  <c r="AK28"/>
  <c r="AJ13"/>
  <c r="AK13"/>
  <c r="AJ12"/>
  <c r="AK12"/>
  <c r="AJ14"/>
  <c r="AK14"/>
  <c r="AJ20"/>
  <c r="AK20"/>
  <c r="AJ29"/>
  <c r="AK29"/>
  <c r="AJ15"/>
  <c r="AK15"/>
  <c r="AJ31"/>
  <c r="AK31"/>
  <c r="AJ22"/>
  <c r="AK22"/>
  <c r="AJ16"/>
  <c r="AK16"/>
  <c r="AJ17"/>
  <c r="AK17"/>
  <c r="AJ23"/>
  <c r="AK23"/>
  <c r="AJ19"/>
  <c r="AK19"/>
  <c r="AJ18"/>
  <c r="AK18"/>
  <c r="AJ21"/>
  <c r="AK21"/>
  <c r="AJ32"/>
  <c r="AK32"/>
  <c r="AJ24"/>
  <c r="AK24"/>
  <c r="AJ33"/>
  <c r="AK33"/>
  <c r="AJ30"/>
  <c r="AK30"/>
  <c r="AJ34"/>
  <c r="AK34"/>
  <c r="AJ35"/>
  <c r="AK35"/>
  <c r="AK25"/>
  <c r="AJ25"/>
  <c r="AJ26" i="14"/>
  <c r="AL26" s="1"/>
  <c r="AK26"/>
  <c r="AJ27"/>
  <c r="AL27" s="1"/>
  <c r="AK27"/>
  <c r="AJ28"/>
  <c r="AL28" s="1"/>
  <c r="AK28"/>
  <c r="AJ29"/>
  <c r="AL29" s="1"/>
  <c r="AK29"/>
  <c r="AJ30"/>
  <c r="AL30" s="1"/>
  <c r="AK30"/>
  <c r="AJ8"/>
  <c r="AL8" s="1"/>
  <c r="AK8"/>
  <c r="AJ9"/>
  <c r="AL9" s="1"/>
  <c r="AK9"/>
  <c r="AJ11"/>
  <c r="AL11" s="1"/>
  <c r="AK11"/>
  <c r="AJ10"/>
  <c r="AL10" s="1"/>
  <c r="AK10"/>
  <c r="AJ13"/>
  <c r="AL13" s="1"/>
  <c r="AK13"/>
  <c r="AJ12"/>
  <c r="AL12" s="1"/>
  <c r="AK12"/>
  <c r="AJ31"/>
  <c r="AL31" s="1"/>
  <c r="AK31"/>
  <c r="AJ32"/>
  <c r="AL32" s="1"/>
  <c r="AK32"/>
  <c r="AJ14"/>
  <c r="AL14" s="1"/>
  <c r="AK14"/>
  <c r="AJ33"/>
  <c r="AL33" s="1"/>
  <c r="AK33"/>
  <c r="AJ16"/>
  <c r="AL16" s="1"/>
  <c r="AK16"/>
  <c r="AJ18"/>
  <c r="AL18" s="1"/>
  <c r="AK18"/>
  <c r="AJ15"/>
  <c r="AL15" s="1"/>
  <c r="AK15"/>
  <c r="AJ34"/>
  <c r="AL34" s="1"/>
  <c r="AK34"/>
  <c r="AJ35"/>
  <c r="AL35" s="1"/>
  <c r="AK35"/>
  <c r="AJ19"/>
  <c r="AL19" s="1"/>
  <c r="AK19"/>
  <c r="AJ21"/>
  <c r="AL21" s="1"/>
  <c r="AK21"/>
  <c r="AJ20"/>
  <c r="AL20" s="1"/>
  <c r="AK20"/>
  <c r="AJ25"/>
  <c r="AL25" s="1"/>
  <c r="AK25"/>
  <c r="AJ17"/>
  <c r="AL17" s="1"/>
  <c r="AK17"/>
  <c r="AJ22"/>
  <c r="AL22" s="1"/>
  <c r="AK22"/>
  <c r="AJ36"/>
  <c r="AL36" s="1"/>
  <c r="AK36"/>
  <c r="AJ24"/>
  <c r="AL24" s="1"/>
  <c r="AK24"/>
  <c r="AJ37"/>
  <c r="AL37" s="1"/>
  <c r="AK37"/>
  <c r="AJ23"/>
  <c r="AL23" s="1"/>
  <c r="AK23"/>
  <c r="AJ38"/>
  <c r="AL38" s="1"/>
  <c r="AK38"/>
  <c r="AJ39"/>
  <c r="AL39" s="1"/>
  <c r="AK39"/>
  <c r="AJ41"/>
  <c r="AL41" s="1"/>
  <c r="AK41"/>
  <c r="AJ40"/>
  <c r="AL40" s="1"/>
  <c r="AK40"/>
  <c r="AJ42"/>
  <c r="AL42" s="1"/>
  <c r="AK42"/>
  <c r="AK7"/>
  <c r="AJ7"/>
  <c r="AL7" s="1"/>
  <c r="AE7" i="19"/>
  <c r="AA7"/>
  <c r="W7"/>
  <c r="S7"/>
  <c r="O7"/>
  <c r="K7"/>
  <c r="AF7" s="1"/>
  <c r="AF7" i="17" l="1"/>
  <c r="AL7" s="1"/>
  <c r="AF8"/>
  <c r="AL8" s="1"/>
  <c r="AF10"/>
  <c r="AL10" s="1"/>
  <c r="AF9"/>
  <c r="AL9" s="1"/>
  <c r="AF7" i="18"/>
  <c r="AL7" s="1"/>
  <c r="AF8"/>
  <c r="AL8" s="1"/>
  <c r="AF10"/>
  <c r="AL10" s="1"/>
  <c r="AF9"/>
  <c r="AL9" s="1"/>
  <c r="AL12" i="16"/>
  <c r="AL7"/>
  <c r="AL11"/>
  <c r="AL8"/>
  <c r="AL10"/>
</calcChain>
</file>

<file path=xl/sharedStrings.xml><?xml version="1.0" encoding="utf-8"?>
<sst xmlns="http://schemas.openxmlformats.org/spreadsheetml/2006/main" count="856" uniqueCount="180">
  <si>
    <t>Moravská liga 2026 2.kolo</t>
  </si>
  <si>
    <t>3.10.2026</t>
  </si>
  <si>
    <t>U9</t>
  </si>
  <si>
    <t>pořadí</t>
  </si>
  <si>
    <t>ev. č.</t>
  </si>
  <si>
    <t>č. oddilu</t>
  </si>
  <si>
    <t>jméno</t>
  </si>
  <si>
    <t>ročnik</t>
  </si>
  <si>
    <t>oddíl</t>
  </si>
  <si>
    <t>trenér</t>
  </si>
  <si>
    <t>D</t>
  </si>
  <si>
    <t>E</t>
  </si>
  <si>
    <t>pen</t>
  </si>
  <si>
    <t>prostná</t>
  </si>
  <si>
    <t>kůň</t>
  </si>
  <si>
    <t>kruhy</t>
  </si>
  <si>
    <t>přeskok</t>
  </si>
  <si>
    <t>bradla</t>
  </si>
  <si>
    <t>hrazda</t>
  </si>
  <si>
    <t>celkem</t>
  </si>
  <si>
    <t>pozn</t>
  </si>
  <si>
    <t>přihlášeno po uzávěrce</t>
  </si>
  <si>
    <t>lékařská prohlídka</t>
  </si>
  <si>
    <t>Korec Sebastian</t>
  </si>
  <si>
    <t>Gymnastika Zlín</t>
  </si>
  <si>
    <t>Vyoral David</t>
  </si>
  <si>
    <t>30.9.2026 20:46</t>
  </si>
  <si>
    <t>Lutonský Lukáš</t>
  </si>
  <si>
    <t>Vychopeň Tomáš</t>
  </si>
  <si>
    <t>Zelík Mathias</t>
  </si>
  <si>
    <t>Mádl Alex</t>
  </si>
  <si>
    <t>KSG Moravská Slavia Brno</t>
  </si>
  <si>
    <t>Toman</t>
  </si>
  <si>
    <t>30.9.2026 18:36</t>
  </si>
  <si>
    <t>Malena Ferdinand</t>
  </si>
  <si>
    <t>Orava Jindřich</t>
  </si>
  <si>
    <t>Anisimov Gleb</t>
  </si>
  <si>
    <t>KSG Rosice</t>
  </si>
  <si>
    <t>Kolektiv</t>
  </si>
  <si>
    <t>Malý Oliver</t>
  </si>
  <si>
    <t>Vlach Adam</t>
  </si>
  <si>
    <t>Dohnalík Antonín</t>
  </si>
  <si>
    <t>KSG SK Přerov</t>
  </si>
  <si>
    <t>manželé Dohnalíkovi</t>
  </si>
  <si>
    <t>Pazdera Sebastian</t>
  </si>
  <si>
    <t>Eller Matyáš</t>
  </si>
  <si>
    <t>KSG Znojmo</t>
  </si>
  <si>
    <t>Kostik</t>
  </si>
  <si>
    <t>Starosta Eduard</t>
  </si>
  <si>
    <t>SGC Ostrava</t>
  </si>
  <si>
    <t>Kalinová</t>
  </si>
  <si>
    <t>Tomáš Adam</t>
  </si>
  <si>
    <t>Faltýnková</t>
  </si>
  <si>
    <t>Kvaček Tomáš</t>
  </si>
  <si>
    <t>T.J. Sokol Brno I</t>
  </si>
  <si>
    <t>Hron</t>
  </si>
  <si>
    <t>Beneš Patrik</t>
  </si>
  <si>
    <t>Adamus, Šácha</t>
  </si>
  <si>
    <t>Eliáš Artur</t>
  </si>
  <si>
    <t>Henry Oliver</t>
  </si>
  <si>
    <t>Kincl Eduard</t>
  </si>
  <si>
    <t>Linhárek Jan</t>
  </si>
  <si>
    <t>Streit Filip</t>
  </si>
  <si>
    <t>Svoboda Maxian</t>
  </si>
  <si>
    <t>Šebela Erik</t>
  </si>
  <si>
    <t>Šedo Ignác</t>
  </si>
  <si>
    <t>Otruba Jindřich</t>
  </si>
  <si>
    <t>T.J. Sokol Bučovice</t>
  </si>
  <si>
    <t>kolektiv</t>
  </si>
  <si>
    <t>Puk Jakub</t>
  </si>
  <si>
    <t>Zaika Daniel</t>
  </si>
  <si>
    <t>Opluštil Viktor</t>
  </si>
  <si>
    <t>T.J. Sokol Šternberk</t>
  </si>
  <si>
    <t>Kryl Zbyněk</t>
  </si>
  <si>
    <t>Peřina Jan</t>
  </si>
  <si>
    <t>Tavlaridis Timon</t>
  </si>
  <si>
    <t>Vítámvás Jan</t>
  </si>
  <si>
    <t>Vrublovský Lukáš</t>
  </si>
  <si>
    <t>Gurský Oliver</t>
  </si>
  <si>
    <t>T.J. Sokol Zlín</t>
  </si>
  <si>
    <t>kolektiv trenérů</t>
  </si>
  <si>
    <t>Otáhal Jáchym</t>
  </si>
  <si>
    <t>Pavel Daněk</t>
  </si>
  <si>
    <t>Podhajský Martin</t>
  </si>
  <si>
    <t>U11</t>
  </si>
  <si>
    <t>Halfar Tobiáš</t>
  </si>
  <si>
    <t>30.9.2026 18:37</t>
  </si>
  <si>
    <t>Anisimov Klim</t>
  </si>
  <si>
    <t>Hakl Michael</t>
  </si>
  <si>
    <t>Kalousek Matyáš</t>
  </si>
  <si>
    <t>Kraus Adam</t>
  </si>
  <si>
    <t>Matoušek Filip</t>
  </si>
  <si>
    <t>Prchal Bartoloměj</t>
  </si>
  <si>
    <t>Sládeček Vladimír</t>
  </si>
  <si>
    <t>Dresler Pavel</t>
  </si>
  <si>
    <t>Janda Adam</t>
  </si>
  <si>
    <t>Faltýnková, Pospíšilová</t>
  </si>
  <si>
    <t>Jurášek Florián</t>
  </si>
  <si>
    <t>Florinskij Nikolaj</t>
  </si>
  <si>
    <t>SK UP Olomouc</t>
  </si>
  <si>
    <t>Buben</t>
  </si>
  <si>
    <t>Hemerka Hubert</t>
  </si>
  <si>
    <t>Vyhnálek Josef</t>
  </si>
  <si>
    <t>Denysyk Illia</t>
  </si>
  <si>
    <t>Hanhur Nazar</t>
  </si>
  <si>
    <t>Hrozek Mikuláš</t>
  </si>
  <si>
    <t>Lauterbach Tobias</t>
  </si>
  <si>
    <t>Perros Eleftherios</t>
  </si>
  <si>
    <t>Dvořák Viktor</t>
  </si>
  <si>
    <t>Rýznar Viliam</t>
  </si>
  <si>
    <t>Hedbávný, Šácha</t>
  </si>
  <si>
    <t>1.10.2026 12:10</t>
  </si>
  <si>
    <t>Kos Matyáš</t>
  </si>
  <si>
    <t>Vejmola</t>
  </si>
  <si>
    <t>Šedivý Patrick</t>
  </si>
  <si>
    <t>Tichý Ondřej</t>
  </si>
  <si>
    <t>Bosák Maxim</t>
  </si>
  <si>
    <t>Flášar Tobiáš</t>
  </si>
  <si>
    <t>Opletal Ondřej</t>
  </si>
  <si>
    <t>Vrublovský Matyáš</t>
  </si>
  <si>
    <t>Bednařík Jonáš</t>
  </si>
  <si>
    <t>U13</t>
  </si>
  <si>
    <t>Hájek Benjamin</t>
  </si>
  <si>
    <t>Kostka a kol.</t>
  </si>
  <si>
    <t>Fučík Tobias</t>
  </si>
  <si>
    <t>kol.</t>
  </si>
  <si>
    <t>Košťál Teodor</t>
  </si>
  <si>
    <t>Kořenek Karel</t>
  </si>
  <si>
    <t>Černý Vít</t>
  </si>
  <si>
    <t>U15</t>
  </si>
  <si>
    <t>Eliášek Jakub</t>
  </si>
  <si>
    <t>30.9.2026 18:38</t>
  </si>
  <si>
    <t>Helia Leo</t>
  </si>
  <si>
    <t>Konečný Lukáš</t>
  </si>
  <si>
    <t>Pospíšil Jan</t>
  </si>
  <si>
    <t>Fried Václav</t>
  </si>
  <si>
    <t>U18B</t>
  </si>
  <si>
    <t>Kalovský Vladimír</t>
  </si>
  <si>
    <t>Polák Vít</t>
  </si>
  <si>
    <t>Vykopal Matouš</t>
  </si>
  <si>
    <t>Kořenek Antonín</t>
  </si>
  <si>
    <t>MT</t>
  </si>
  <si>
    <t>Krakeš Kryštof</t>
  </si>
  <si>
    <t>30.9.2026 18:39</t>
  </si>
  <si>
    <t>Rozhodčí</t>
  </si>
  <si>
    <t>poznámka</t>
  </si>
  <si>
    <t>oddil</t>
  </si>
  <si>
    <t>kvalifikace</t>
  </si>
  <si>
    <t>Poznámky</t>
  </si>
  <si>
    <t>rozhodčí: Vratislav Řezáč</t>
  </si>
  <si>
    <t>Jméno</t>
  </si>
  <si>
    <t>Ročník</t>
  </si>
  <si>
    <t>Oddíl</t>
  </si>
  <si>
    <t>Trenér</t>
  </si>
  <si>
    <t>Celkem</t>
  </si>
  <si>
    <t>Löffler Július</t>
  </si>
  <si>
    <t>Pospíšil Mikuláš</t>
  </si>
  <si>
    <t>Pavlík Daniel</t>
  </si>
  <si>
    <t>Jech Filip</t>
  </si>
  <si>
    <t>Lutonský</t>
  </si>
  <si>
    <t>Kalina Štěpán</t>
  </si>
  <si>
    <t>Hrabánková</t>
  </si>
  <si>
    <t>Gleb Anisimov</t>
  </si>
  <si>
    <t>Lehár Adam</t>
  </si>
  <si>
    <t>Pavlík Matyáš</t>
  </si>
  <si>
    <t>Zapletal Zapletalová</t>
  </si>
  <si>
    <t>Nagy Félix</t>
  </si>
  <si>
    <t>Girschek Martin</t>
  </si>
  <si>
    <t>Krumplovič Jan</t>
  </si>
  <si>
    <t>Šimr Richard</t>
  </si>
  <si>
    <t>David Vyoral</t>
  </si>
  <si>
    <t>Slezák Martin</t>
  </si>
  <si>
    <t>Jurij Bezručko</t>
  </si>
  <si>
    <t>Slezák David</t>
  </si>
  <si>
    <t>Faltýnková. Pospíšilová</t>
  </si>
  <si>
    <t>1.kolo</t>
  </si>
  <si>
    <t>2.kolo</t>
  </si>
  <si>
    <t>Kovář Lukáš</t>
  </si>
  <si>
    <t>Sokol Vsetín</t>
  </si>
  <si>
    <t>Moravská liga 2026 CELKEM</t>
  </si>
</sst>
</file>

<file path=xl/styles.xml><?xml version="1.0" encoding="utf-8"?>
<styleSheet xmlns="http://schemas.openxmlformats.org/spreadsheetml/2006/main">
  <numFmts count="1">
    <numFmt numFmtId="164" formatCode="0.000"/>
  </numFmts>
  <fonts count="15">
    <font>
      <sz val="11"/>
      <color rgb="FF000000"/>
      <name val="Calibri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</font>
    <font>
      <sz val="11"/>
      <color rgb="FF0061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rgb="FF1B1B1B"/>
      <name val="Arial"/>
      <family val="2"/>
      <charset val="238"/>
    </font>
    <font>
      <sz val="10"/>
      <color rgb="FF3D3D3D"/>
      <name val="Arial"/>
      <family val="2"/>
      <charset val="238"/>
    </font>
    <font>
      <b/>
      <sz val="10"/>
      <color rgb="FF3D3D3D"/>
      <name val="Arial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rgb="FFCDCDCD"/>
        <bgColor indexed="64"/>
      </patternFill>
    </fill>
    <fill>
      <patternFill patternType="solid">
        <fgColor rgb="FFE6EEEE"/>
        <bgColor indexed="64"/>
      </patternFill>
    </fill>
    <fill>
      <patternFill patternType="solid">
        <fgColor rgb="FFF0F0F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6">
    <xf numFmtId="0" fontId="0" fillId="0" borderId="0"/>
    <xf numFmtId="0" fontId="3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34">
    <xf numFmtId="0" fontId="0" fillId="0" borderId="0" xfId="0"/>
    <xf numFmtId="164" fontId="0" fillId="0" borderId="0" xfId="0" applyNumberFormat="1"/>
    <xf numFmtId="164" fontId="2" fillId="0" borderId="0" xfId="0" applyNumberFormat="1" applyFont="1"/>
    <xf numFmtId="0" fontId="0" fillId="6" borderId="0" xfId="0" applyFill="1"/>
    <xf numFmtId="0" fontId="5" fillId="7" borderId="1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vertical="top"/>
    </xf>
    <xf numFmtId="0" fontId="9" fillId="8" borderId="2" xfId="4" applyFill="1" applyBorder="1" applyAlignment="1" applyProtection="1">
      <alignment vertical="top"/>
    </xf>
    <xf numFmtId="0" fontId="6" fillId="9" borderId="2" xfId="0" applyFont="1" applyFill="1" applyBorder="1" applyAlignment="1">
      <alignment vertical="top"/>
    </xf>
    <xf numFmtId="0" fontId="9" fillId="9" borderId="2" xfId="4" applyFill="1" applyBorder="1" applyAlignment="1" applyProtection="1">
      <alignment vertical="top"/>
    </xf>
    <xf numFmtId="0" fontId="6" fillId="10" borderId="2" xfId="0" applyFont="1" applyFill="1" applyBorder="1" applyAlignment="1">
      <alignment vertical="top"/>
    </xf>
    <xf numFmtId="0" fontId="9" fillId="10" borderId="2" xfId="4" applyFill="1" applyBorder="1" applyAlignment="1" applyProtection="1">
      <alignment vertical="top"/>
    </xf>
    <xf numFmtId="2" fontId="6" fillId="8" borderId="2" xfId="0" applyNumberFormat="1" applyFont="1" applyFill="1" applyBorder="1" applyAlignment="1">
      <alignment vertical="top"/>
    </xf>
    <xf numFmtId="2" fontId="7" fillId="8" borderId="2" xfId="0" applyNumberFormat="1" applyFont="1" applyFill="1" applyBorder="1" applyAlignment="1">
      <alignment vertical="top"/>
    </xf>
    <xf numFmtId="2" fontId="6" fillId="9" borderId="2" xfId="0" applyNumberFormat="1" applyFont="1" applyFill="1" applyBorder="1" applyAlignment="1">
      <alignment vertical="top"/>
    </xf>
    <xf numFmtId="2" fontId="7" fillId="9" borderId="2" xfId="0" applyNumberFormat="1" applyFont="1" applyFill="1" applyBorder="1" applyAlignment="1">
      <alignment vertical="top"/>
    </xf>
    <xf numFmtId="2" fontId="6" fillId="10" borderId="2" xfId="0" applyNumberFormat="1" applyFont="1" applyFill="1" applyBorder="1" applyAlignment="1">
      <alignment vertical="top"/>
    </xf>
    <xf numFmtId="2" fontId="7" fillId="10" borderId="2" xfId="0" applyNumberFormat="1" applyFont="1" applyFill="1" applyBorder="1" applyAlignment="1">
      <alignment vertical="top"/>
    </xf>
    <xf numFmtId="0" fontId="8" fillId="0" borderId="0" xfId="5"/>
    <xf numFmtId="0" fontId="10" fillId="0" borderId="0" xfId="5" applyFont="1" applyAlignment="1">
      <alignment horizontal="left"/>
    </xf>
    <xf numFmtId="0" fontId="11" fillId="2" borderId="0" xfId="5" applyFont="1" applyFill="1"/>
    <xf numFmtId="164" fontId="8" fillId="0" borderId="0" xfId="5" applyNumberFormat="1"/>
    <xf numFmtId="164" fontId="11" fillId="0" borderId="0" xfId="5" applyNumberFormat="1" applyFont="1"/>
    <xf numFmtId="2" fontId="8" fillId="0" borderId="0" xfId="5" applyNumberFormat="1"/>
    <xf numFmtId="0" fontId="1" fillId="4" borderId="0" xfId="2"/>
    <xf numFmtId="0" fontId="4" fillId="0" borderId="0" xfId="2" applyFont="1" applyFill="1"/>
    <xf numFmtId="0" fontId="11" fillId="0" borderId="0" xfId="5" applyFont="1" applyFill="1"/>
    <xf numFmtId="164" fontId="11" fillId="0" borderId="0" xfId="0" applyNumberFormat="1" applyFont="1"/>
    <xf numFmtId="0" fontId="1" fillId="5" borderId="0" xfId="3"/>
    <xf numFmtId="0" fontId="12" fillId="0" borderId="0" xfId="1" applyFont="1" applyFill="1"/>
    <xf numFmtId="164" fontId="12" fillId="0" borderId="0" xfId="1" applyNumberFormat="1" applyFont="1" applyFill="1"/>
    <xf numFmtId="0" fontId="3" fillId="3" borderId="0" xfId="1"/>
    <xf numFmtId="0" fontId="13" fillId="0" borderId="0" xfId="0" applyFont="1" applyFill="1"/>
    <xf numFmtId="164" fontId="13" fillId="0" borderId="0" xfId="0" applyNumberFormat="1" applyFont="1" applyFill="1"/>
    <xf numFmtId="164" fontId="14" fillId="0" borderId="0" xfId="0" applyNumberFormat="1" applyFont="1" applyFill="1"/>
  </cellXfs>
  <cellStyles count="6">
    <cellStyle name="20 % – Zvýraznění1" xfId="2" builtinId="30"/>
    <cellStyle name="40 % – Zvýraznění1" xfId="3" builtinId="31"/>
    <cellStyle name="Hypertextový odkaz" xfId="4" builtinId="8"/>
    <cellStyle name="normální" xfId="0" builtinId="0"/>
    <cellStyle name="normální 2" xfId="5"/>
    <cellStyle name="Správně" xfId="1" builtinId="26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gymfed.cz/osoby/519934" TargetMode="External"/><Relationship Id="rId18" Type="http://schemas.openxmlformats.org/officeDocument/2006/relationships/hyperlink" Target="https://www.gymfed.cz/adresar/oddil/7949" TargetMode="External"/><Relationship Id="rId26" Type="http://schemas.openxmlformats.org/officeDocument/2006/relationships/hyperlink" Target="https://www.gymfed.cz/adresar/oddil/8512" TargetMode="External"/><Relationship Id="rId39" Type="http://schemas.openxmlformats.org/officeDocument/2006/relationships/hyperlink" Target="https://www.gymfed.cz/osoby/642600" TargetMode="External"/><Relationship Id="rId21" Type="http://schemas.openxmlformats.org/officeDocument/2006/relationships/hyperlink" Target="https://www.gymfed.cz/osoby/369558" TargetMode="External"/><Relationship Id="rId34" Type="http://schemas.openxmlformats.org/officeDocument/2006/relationships/hyperlink" Target="https://www.gymfed.cz/adresar/oddil/7949" TargetMode="External"/><Relationship Id="rId42" Type="http://schemas.openxmlformats.org/officeDocument/2006/relationships/hyperlink" Target="https://www.gymfed.cz/adresar/oddil/3198" TargetMode="External"/><Relationship Id="rId47" Type="http://schemas.openxmlformats.org/officeDocument/2006/relationships/hyperlink" Target="https://www.gymfed.cz/adresar/oddil/2876" TargetMode="External"/><Relationship Id="rId50" Type="http://schemas.openxmlformats.org/officeDocument/2006/relationships/hyperlink" Target="https://www.gymfed.cz/osoby/934469" TargetMode="External"/><Relationship Id="rId55" Type="http://schemas.openxmlformats.org/officeDocument/2006/relationships/hyperlink" Target="https://www.gymfed.cz/adresar/oddil/3198" TargetMode="External"/><Relationship Id="rId7" Type="http://schemas.openxmlformats.org/officeDocument/2006/relationships/hyperlink" Target="https://www.gymfed.cz/osoby/440541" TargetMode="External"/><Relationship Id="rId12" Type="http://schemas.openxmlformats.org/officeDocument/2006/relationships/hyperlink" Target="https://www.gymfed.cz/adresar/oddil/9512" TargetMode="External"/><Relationship Id="rId17" Type="http://schemas.openxmlformats.org/officeDocument/2006/relationships/hyperlink" Target="https://www.gymfed.cz/osoby/799381" TargetMode="External"/><Relationship Id="rId25" Type="http://schemas.openxmlformats.org/officeDocument/2006/relationships/hyperlink" Target="https://www.gymfed.cz/osoby/623379" TargetMode="External"/><Relationship Id="rId33" Type="http://schemas.openxmlformats.org/officeDocument/2006/relationships/hyperlink" Target="https://www.gymfed.cz/osoby/906520" TargetMode="External"/><Relationship Id="rId38" Type="http://schemas.openxmlformats.org/officeDocument/2006/relationships/hyperlink" Target="https://www.gymfed.cz/adresar/oddil/2876" TargetMode="External"/><Relationship Id="rId46" Type="http://schemas.openxmlformats.org/officeDocument/2006/relationships/hyperlink" Target="https://www.gymfed.cz/osoby/205601" TargetMode="External"/><Relationship Id="rId2" Type="http://schemas.openxmlformats.org/officeDocument/2006/relationships/hyperlink" Target="https://www.gymfed.cz/adresar/oddil/9512" TargetMode="External"/><Relationship Id="rId16" Type="http://schemas.openxmlformats.org/officeDocument/2006/relationships/hyperlink" Target="https://www.gymfed.cz/adresar/oddil/2040" TargetMode="External"/><Relationship Id="rId20" Type="http://schemas.openxmlformats.org/officeDocument/2006/relationships/hyperlink" Target="https://www.gymfed.cz/adresar/oddil/2975" TargetMode="External"/><Relationship Id="rId29" Type="http://schemas.openxmlformats.org/officeDocument/2006/relationships/hyperlink" Target="https://www.gymfed.cz/osoby/190849" TargetMode="External"/><Relationship Id="rId41" Type="http://schemas.openxmlformats.org/officeDocument/2006/relationships/hyperlink" Target="https://www.gymfed.cz/osoby/598034" TargetMode="External"/><Relationship Id="rId54" Type="http://schemas.openxmlformats.org/officeDocument/2006/relationships/hyperlink" Target="https://www.gymfed.cz/osoby/559643" TargetMode="External"/><Relationship Id="rId1" Type="http://schemas.openxmlformats.org/officeDocument/2006/relationships/hyperlink" Target="https://www.gymfed.cz/osoby/190491" TargetMode="External"/><Relationship Id="rId6" Type="http://schemas.openxmlformats.org/officeDocument/2006/relationships/hyperlink" Target="https://www.gymfed.cz/adresar/oddil/2975" TargetMode="External"/><Relationship Id="rId11" Type="http://schemas.openxmlformats.org/officeDocument/2006/relationships/hyperlink" Target="https://www.gymfed.cz/osoby/446788" TargetMode="External"/><Relationship Id="rId24" Type="http://schemas.openxmlformats.org/officeDocument/2006/relationships/hyperlink" Target="https://www.gymfed.cz/adresar/oddil/9978" TargetMode="External"/><Relationship Id="rId32" Type="http://schemas.openxmlformats.org/officeDocument/2006/relationships/hyperlink" Target="https://www.gymfed.cz/adresar/oddil/9978" TargetMode="External"/><Relationship Id="rId37" Type="http://schemas.openxmlformats.org/officeDocument/2006/relationships/hyperlink" Target="https://www.gymfed.cz/osoby/357371" TargetMode="External"/><Relationship Id="rId40" Type="http://schemas.openxmlformats.org/officeDocument/2006/relationships/hyperlink" Target="https://www.gymfed.cz/adresar/oddil/2040" TargetMode="External"/><Relationship Id="rId45" Type="http://schemas.openxmlformats.org/officeDocument/2006/relationships/hyperlink" Target="https://www.gymfed.cz/adresar/oddil/2876" TargetMode="External"/><Relationship Id="rId53" Type="http://schemas.openxmlformats.org/officeDocument/2006/relationships/hyperlink" Target="https://www.gymfed.cz/adresar/oddil/3198" TargetMode="External"/><Relationship Id="rId58" Type="http://schemas.openxmlformats.org/officeDocument/2006/relationships/printerSettings" Target="../printerSettings/printerSettings1.bin"/><Relationship Id="rId5" Type="http://schemas.openxmlformats.org/officeDocument/2006/relationships/hyperlink" Target="https://www.gymfed.cz/osoby/200748" TargetMode="External"/><Relationship Id="rId15" Type="http://schemas.openxmlformats.org/officeDocument/2006/relationships/hyperlink" Target="https://www.gymfed.cz/osoby/353861" TargetMode="External"/><Relationship Id="rId23" Type="http://schemas.openxmlformats.org/officeDocument/2006/relationships/hyperlink" Target="https://www.gymfed.cz/osoby/245865" TargetMode="External"/><Relationship Id="rId28" Type="http://schemas.openxmlformats.org/officeDocument/2006/relationships/hyperlink" Target="https://www.gymfed.cz/adresar/oddil/8512" TargetMode="External"/><Relationship Id="rId36" Type="http://schemas.openxmlformats.org/officeDocument/2006/relationships/hyperlink" Target="https://www.gymfed.cz/adresar/oddil/9512" TargetMode="External"/><Relationship Id="rId49" Type="http://schemas.openxmlformats.org/officeDocument/2006/relationships/hyperlink" Target="https://www.gymfed.cz/adresar/oddil/9553" TargetMode="External"/><Relationship Id="rId57" Type="http://schemas.openxmlformats.org/officeDocument/2006/relationships/hyperlink" Target="https://www.gymfed.cz/adresar/oddil/9978" TargetMode="External"/><Relationship Id="rId10" Type="http://schemas.openxmlformats.org/officeDocument/2006/relationships/hyperlink" Target="https://www.gymfed.cz/adresar/oddil/9512" TargetMode="External"/><Relationship Id="rId19" Type="http://schemas.openxmlformats.org/officeDocument/2006/relationships/hyperlink" Target="https://www.gymfed.cz/osoby/530932" TargetMode="External"/><Relationship Id="rId31" Type="http://schemas.openxmlformats.org/officeDocument/2006/relationships/hyperlink" Target="https://www.gymfed.cz/osoby/663055" TargetMode="External"/><Relationship Id="rId44" Type="http://schemas.openxmlformats.org/officeDocument/2006/relationships/hyperlink" Target="https://www.gymfed.cz/osoby/525836" TargetMode="External"/><Relationship Id="rId52" Type="http://schemas.openxmlformats.org/officeDocument/2006/relationships/hyperlink" Target="https://www.gymfed.cz/osoby/685631" TargetMode="External"/><Relationship Id="rId4" Type="http://schemas.openxmlformats.org/officeDocument/2006/relationships/hyperlink" Target="https://www.gymfed.cz/adresar/oddil/7949" TargetMode="External"/><Relationship Id="rId9" Type="http://schemas.openxmlformats.org/officeDocument/2006/relationships/hyperlink" Target="https://www.gymfed.cz/osoby/774859" TargetMode="External"/><Relationship Id="rId14" Type="http://schemas.openxmlformats.org/officeDocument/2006/relationships/hyperlink" Target="https://www.gymfed.cz/adresar/oddil/9512" TargetMode="External"/><Relationship Id="rId22" Type="http://schemas.openxmlformats.org/officeDocument/2006/relationships/hyperlink" Target="https://www.gymfed.cz/adresar/oddil/2040" TargetMode="External"/><Relationship Id="rId27" Type="http://schemas.openxmlformats.org/officeDocument/2006/relationships/hyperlink" Target="https://www.gymfed.cz/osoby/973069" TargetMode="External"/><Relationship Id="rId30" Type="http://schemas.openxmlformats.org/officeDocument/2006/relationships/hyperlink" Target="https://www.gymfed.cz/adresar/oddil/9978" TargetMode="External"/><Relationship Id="rId35" Type="http://schemas.openxmlformats.org/officeDocument/2006/relationships/hyperlink" Target="https://www.gymfed.cz/osoby/588016" TargetMode="External"/><Relationship Id="rId43" Type="http://schemas.openxmlformats.org/officeDocument/2006/relationships/hyperlink" Target="https://www.gymfed.cz/adresar/oddil/8512" TargetMode="External"/><Relationship Id="rId48" Type="http://schemas.openxmlformats.org/officeDocument/2006/relationships/hyperlink" Target="https://www.gymfed.cz/osoby/862443" TargetMode="External"/><Relationship Id="rId56" Type="http://schemas.openxmlformats.org/officeDocument/2006/relationships/hyperlink" Target="https://www.gymfed.cz/osoby/622910" TargetMode="External"/><Relationship Id="rId8" Type="http://schemas.openxmlformats.org/officeDocument/2006/relationships/hyperlink" Target="https://www.gymfed.cz/adresar/oddil/2975" TargetMode="External"/><Relationship Id="rId51" Type="http://schemas.openxmlformats.org/officeDocument/2006/relationships/hyperlink" Target="https://www.gymfed.cz/adresar/oddil/2040" TargetMode="External"/><Relationship Id="rId3" Type="http://schemas.openxmlformats.org/officeDocument/2006/relationships/hyperlink" Target="https://www.gymfed.cz/osoby/983218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ymfed.cz/adresar/oddil/2040" TargetMode="External"/><Relationship Id="rId13" Type="http://schemas.openxmlformats.org/officeDocument/2006/relationships/hyperlink" Target="https://www.gymfed.cz/osoby/424415" TargetMode="External"/><Relationship Id="rId18" Type="http://schemas.openxmlformats.org/officeDocument/2006/relationships/hyperlink" Target="https://www.gymfed.cz/adresar/oddil/9553" TargetMode="External"/><Relationship Id="rId26" Type="http://schemas.openxmlformats.org/officeDocument/2006/relationships/hyperlink" Target="https://www.gymfed.cz/adresar/oddil/2876" TargetMode="External"/><Relationship Id="rId39" Type="http://schemas.openxmlformats.org/officeDocument/2006/relationships/hyperlink" Target="https://www.gymfed.cz/osoby/595309" TargetMode="External"/><Relationship Id="rId3" Type="http://schemas.openxmlformats.org/officeDocument/2006/relationships/hyperlink" Target="https://www.gymfed.cz/osoby/751928" TargetMode="External"/><Relationship Id="rId21" Type="http://schemas.openxmlformats.org/officeDocument/2006/relationships/hyperlink" Target="https://www.gymfed.cz/osoby/403508" TargetMode="External"/><Relationship Id="rId34" Type="http://schemas.openxmlformats.org/officeDocument/2006/relationships/hyperlink" Target="https://www.gymfed.cz/adresar/oddil/9553" TargetMode="External"/><Relationship Id="rId7" Type="http://schemas.openxmlformats.org/officeDocument/2006/relationships/hyperlink" Target="https://www.gymfed.cz/osoby/413555" TargetMode="External"/><Relationship Id="rId12" Type="http://schemas.openxmlformats.org/officeDocument/2006/relationships/hyperlink" Target="https://www.gymfed.cz/adresar/oddil/9978" TargetMode="External"/><Relationship Id="rId17" Type="http://schemas.openxmlformats.org/officeDocument/2006/relationships/hyperlink" Target="https://www.gymfed.cz/osoby/762649" TargetMode="External"/><Relationship Id="rId25" Type="http://schemas.openxmlformats.org/officeDocument/2006/relationships/hyperlink" Target="https://www.gymfed.cz/osoby/192257" TargetMode="External"/><Relationship Id="rId33" Type="http://schemas.openxmlformats.org/officeDocument/2006/relationships/hyperlink" Target="https://www.gymfed.cz/osoby/896660" TargetMode="External"/><Relationship Id="rId38" Type="http://schemas.openxmlformats.org/officeDocument/2006/relationships/hyperlink" Target="https://www.gymfed.cz/adresar/oddil/3198" TargetMode="External"/><Relationship Id="rId2" Type="http://schemas.openxmlformats.org/officeDocument/2006/relationships/hyperlink" Target="https://www.gymfed.cz/adresar/oddil/2040" TargetMode="External"/><Relationship Id="rId16" Type="http://schemas.openxmlformats.org/officeDocument/2006/relationships/hyperlink" Target="https://www.gymfed.cz/adresar/oddil/8512" TargetMode="External"/><Relationship Id="rId20" Type="http://schemas.openxmlformats.org/officeDocument/2006/relationships/hyperlink" Target="https://www.gymfed.cz/adresar/oddil/2040" TargetMode="External"/><Relationship Id="rId29" Type="http://schemas.openxmlformats.org/officeDocument/2006/relationships/hyperlink" Target="https://www.gymfed.cz/osoby/358533" TargetMode="External"/><Relationship Id="rId1" Type="http://schemas.openxmlformats.org/officeDocument/2006/relationships/hyperlink" Target="https://www.gymfed.cz/osoby/879159" TargetMode="External"/><Relationship Id="rId6" Type="http://schemas.openxmlformats.org/officeDocument/2006/relationships/hyperlink" Target="https://www.gymfed.cz/adresar/oddil/2040" TargetMode="External"/><Relationship Id="rId11" Type="http://schemas.openxmlformats.org/officeDocument/2006/relationships/hyperlink" Target="https://www.gymfed.cz/osoby/810883" TargetMode="External"/><Relationship Id="rId24" Type="http://schemas.openxmlformats.org/officeDocument/2006/relationships/hyperlink" Target="https://www.gymfed.cz/adresar/oddil/8512" TargetMode="External"/><Relationship Id="rId32" Type="http://schemas.openxmlformats.org/officeDocument/2006/relationships/hyperlink" Target="https://www.gymfed.cz/adresar/oddil/2876" TargetMode="External"/><Relationship Id="rId37" Type="http://schemas.openxmlformats.org/officeDocument/2006/relationships/hyperlink" Target="https://www.gymfed.cz/osoby/141594" TargetMode="External"/><Relationship Id="rId40" Type="http://schemas.openxmlformats.org/officeDocument/2006/relationships/hyperlink" Target="https://www.gymfed.cz/adresar/oddil/9553" TargetMode="External"/><Relationship Id="rId5" Type="http://schemas.openxmlformats.org/officeDocument/2006/relationships/hyperlink" Target="https://www.gymfed.cz/osoby/558051" TargetMode="External"/><Relationship Id="rId15" Type="http://schemas.openxmlformats.org/officeDocument/2006/relationships/hyperlink" Target="https://www.gymfed.cz/osoby/210580" TargetMode="External"/><Relationship Id="rId23" Type="http://schemas.openxmlformats.org/officeDocument/2006/relationships/hyperlink" Target="https://www.gymfed.cz/osoby/623075" TargetMode="External"/><Relationship Id="rId28" Type="http://schemas.openxmlformats.org/officeDocument/2006/relationships/hyperlink" Target="https://www.gymfed.cz/adresar/oddil/9978" TargetMode="External"/><Relationship Id="rId36" Type="http://schemas.openxmlformats.org/officeDocument/2006/relationships/hyperlink" Target="https://www.gymfed.cz/adresar/oddil/9978" TargetMode="External"/><Relationship Id="rId10" Type="http://schemas.openxmlformats.org/officeDocument/2006/relationships/hyperlink" Target="https://www.gymfed.cz/adresar/oddil/8512" TargetMode="External"/><Relationship Id="rId19" Type="http://schemas.openxmlformats.org/officeDocument/2006/relationships/hyperlink" Target="https://www.gymfed.cz/osoby/955367" TargetMode="External"/><Relationship Id="rId31" Type="http://schemas.openxmlformats.org/officeDocument/2006/relationships/hyperlink" Target="https://www.gymfed.cz/osoby/217785" TargetMode="External"/><Relationship Id="rId4" Type="http://schemas.openxmlformats.org/officeDocument/2006/relationships/hyperlink" Target="https://www.gymfed.cz/adresar/oddil/3198" TargetMode="External"/><Relationship Id="rId9" Type="http://schemas.openxmlformats.org/officeDocument/2006/relationships/hyperlink" Target="https://www.gymfed.cz/osoby/540099" TargetMode="External"/><Relationship Id="rId14" Type="http://schemas.openxmlformats.org/officeDocument/2006/relationships/hyperlink" Target="https://www.gymfed.cz/adresar/oddil/2975" TargetMode="External"/><Relationship Id="rId22" Type="http://schemas.openxmlformats.org/officeDocument/2006/relationships/hyperlink" Target="https://www.gymfed.cz/adresar/oddil/7949" TargetMode="External"/><Relationship Id="rId27" Type="http://schemas.openxmlformats.org/officeDocument/2006/relationships/hyperlink" Target="https://www.gymfed.cz/osoby/134906" TargetMode="External"/><Relationship Id="rId30" Type="http://schemas.openxmlformats.org/officeDocument/2006/relationships/hyperlink" Target="https://www.gymfed.cz/adresar/oddil/3198" TargetMode="External"/><Relationship Id="rId35" Type="http://schemas.openxmlformats.org/officeDocument/2006/relationships/hyperlink" Target="https://www.gymfed.cz/osoby/688495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ymfed.cz/adresar/oddil/7949" TargetMode="External"/><Relationship Id="rId3" Type="http://schemas.openxmlformats.org/officeDocument/2006/relationships/hyperlink" Target="https://www.gymfed.cz/osoby/714304" TargetMode="External"/><Relationship Id="rId7" Type="http://schemas.openxmlformats.org/officeDocument/2006/relationships/hyperlink" Target="https://www.gymfed.cz/osoby/433198" TargetMode="External"/><Relationship Id="rId2" Type="http://schemas.openxmlformats.org/officeDocument/2006/relationships/hyperlink" Target="https://www.gymfed.cz/adresar/oddil/2040" TargetMode="External"/><Relationship Id="rId1" Type="http://schemas.openxmlformats.org/officeDocument/2006/relationships/hyperlink" Target="https://www.gymfed.cz/osoby/512079" TargetMode="External"/><Relationship Id="rId6" Type="http://schemas.openxmlformats.org/officeDocument/2006/relationships/hyperlink" Target="https://www.gymfed.cz/adresar/oddil/2975" TargetMode="External"/><Relationship Id="rId5" Type="http://schemas.openxmlformats.org/officeDocument/2006/relationships/hyperlink" Target="https://www.gymfed.cz/osoby/523509" TargetMode="External"/><Relationship Id="rId10" Type="http://schemas.openxmlformats.org/officeDocument/2006/relationships/hyperlink" Target="https://www.gymfed.cz/adresar/oddil/3198" TargetMode="External"/><Relationship Id="rId4" Type="http://schemas.openxmlformats.org/officeDocument/2006/relationships/hyperlink" Target="https://www.gymfed.cz/adresar/oddil/3198" TargetMode="External"/><Relationship Id="rId9" Type="http://schemas.openxmlformats.org/officeDocument/2006/relationships/hyperlink" Target="https://www.gymfed.cz/osoby/643276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ymfed.cz/adresar/oddil/7949" TargetMode="External"/><Relationship Id="rId3" Type="http://schemas.openxmlformats.org/officeDocument/2006/relationships/hyperlink" Target="https://www.gymfed.cz/osoby/997787" TargetMode="External"/><Relationship Id="rId7" Type="http://schemas.openxmlformats.org/officeDocument/2006/relationships/hyperlink" Target="https://www.gymfed.cz/osoby/676676" TargetMode="External"/><Relationship Id="rId12" Type="http://schemas.openxmlformats.org/officeDocument/2006/relationships/hyperlink" Target="https://www.gymfed.cz/adresar/oddil/7949" TargetMode="External"/><Relationship Id="rId2" Type="http://schemas.openxmlformats.org/officeDocument/2006/relationships/hyperlink" Target="https://www.gymfed.cz/adresar/oddil/9512" TargetMode="External"/><Relationship Id="rId1" Type="http://schemas.openxmlformats.org/officeDocument/2006/relationships/hyperlink" Target="https://www.gymfed.cz/osoby/404178" TargetMode="External"/><Relationship Id="rId6" Type="http://schemas.openxmlformats.org/officeDocument/2006/relationships/hyperlink" Target="https://www.gymfed.cz/adresar/oddil/7949" TargetMode="External"/><Relationship Id="rId11" Type="http://schemas.openxmlformats.org/officeDocument/2006/relationships/hyperlink" Target="https://www.gymfed.cz/osoby/795559" TargetMode="External"/><Relationship Id="rId5" Type="http://schemas.openxmlformats.org/officeDocument/2006/relationships/hyperlink" Target="https://www.gymfed.cz/osoby/655101" TargetMode="External"/><Relationship Id="rId10" Type="http://schemas.openxmlformats.org/officeDocument/2006/relationships/hyperlink" Target="https://www.gymfed.cz/adresar/oddil/7949" TargetMode="External"/><Relationship Id="rId4" Type="http://schemas.openxmlformats.org/officeDocument/2006/relationships/hyperlink" Target="https://www.gymfed.cz/adresar/oddil/9512" TargetMode="External"/><Relationship Id="rId9" Type="http://schemas.openxmlformats.org/officeDocument/2006/relationships/hyperlink" Target="https://www.gymfed.cz/osoby/842154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ymfed.cz/adresar/oddil/9553" TargetMode="External"/><Relationship Id="rId3" Type="http://schemas.openxmlformats.org/officeDocument/2006/relationships/hyperlink" Target="https://www.gymfed.cz/osoby/465621" TargetMode="External"/><Relationship Id="rId7" Type="http://schemas.openxmlformats.org/officeDocument/2006/relationships/hyperlink" Target="https://www.gymfed.cz/osoby/208785" TargetMode="External"/><Relationship Id="rId2" Type="http://schemas.openxmlformats.org/officeDocument/2006/relationships/hyperlink" Target="https://www.gymfed.cz/adresar/oddil/7949" TargetMode="External"/><Relationship Id="rId1" Type="http://schemas.openxmlformats.org/officeDocument/2006/relationships/hyperlink" Target="https://www.gymfed.cz/osoby/130638" TargetMode="External"/><Relationship Id="rId6" Type="http://schemas.openxmlformats.org/officeDocument/2006/relationships/hyperlink" Target="https://www.gymfed.cz/adresar/oddil/9512" TargetMode="External"/><Relationship Id="rId5" Type="http://schemas.openxmlformats.org/officeDocument/2006/relationships/hyperlink" Target="https://www.gymfed.cz/osoby/980231" TargetMode="External"/><Relationship Id="rId10" Type="http://schemas.openxmlformats.org/officeDocument/2006/relationships/hyperlink" Target="https://www.gymfed.cz/adresar/oddil/9553" TargetMode="External"/><Relationship Id="rId4" Type="http://schemas.openxmlformats.org/officeDocument/2006/relationships/hyperlink" Target="https://www.gymfed.cz/adresar/oddil/2040" TargetMode="External"/><Relationship Id="rId9" Type="http://schemas.openxmlformats.org/officeDocument/2006/relationships/hyperlink" Target="https://www.gymfed.cz/osoby/593213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30"/>
  <sheetViews>
    <sheetView workbookViewId="0">
      <selection activeCell="L32" sqref="L32"/>
    </sheetView>
  </sheetViews>
  <sheetFormatPr defaultRowHeight="15"/>
  <cols>
    <col min="1" max="1" width="3" bestFit="1" customWidth="1"/>
    <col min="2" max="2" width="17.28515625" bestFit="1" customWidth="1"/>
    <col min="3" max="3" width="7.140625" bestFit="1" customWidth="1"/>
    <col min="4" max="4" width="23.85546875" bestFit="1" customWidth="1"/>
    <col min="5" max="5" width="18.140625" bestFit="1" customWidth="1"/>
    <col min="6" max="8" width="4.5703125" bestFit="1" customWidth="1"/>
    <col min="9" max="9" width="7.7109375" bestFit="1" customWidth="1"/>
    <col min="10" max="12" width="4.5703125" bestFit="1" customWidth="1"/>
    <col min="13" max="13" width="5.5703125" bestFit="1" customWidth="1"/>
    <col min="14" max="16" width="4.5703125" bestFit="1" customWidth="1"/>
    <col min="17" max="17" width="6" bestFit="1" customWidth="1"/>
    <col min="18" max="20" width="4.5703125" bestFit="1" customWidth="1"/>
    <col min="21" max="21" width="8" bestFit="1" customWidth="1"/>
    <col min="22" max="24" width="4.5703125" bestFit="1" customWidth="1"/>
    <col min="25" max="25" width="6.85546875" bestFit="1" customWidth="1"/>
    <col min="26" max="28" width="4.5703125" bestFit="1" customWidth="1"/>
    <col min="29" max="29" width="7.28515625" bestFit="1" customWidth="1"/>
    <col min="30" max="30" width="7.85546875" bestFit="1" customWidth="1"/>
  </cols>
  <sheetData>
    <row r="1" spans="1:31" ht="15.75" thickBot="1">
      <c r="B1" s="4" t="s">
        <v>150</v>
      </c>
      <c r="C1" s="4" t="s">
        <v>151</v>
      </c>
      <c r="D1" s="4" t="s">
        <v>152</v>
      </c>
      <c r="E1" s="4" t="s">
        <v>153</v>
      </c>
      <c r="F1" s="4" t="s">
        <v>10</v>
      </c>
      <c r="G1" s="4" t="s">
        <v>11</v>
      </c>
      <c r="H1" s="4" t="s">
        <v>12</v>
      </c>
      <c r="I1" s="4" t="s">
        <v>13</v>
      </c>
      <c r="J1" s="4" t="s">
        <v>10</v>
      </c>
      <c r="K1" s="4" t="s">
        <v>11</v>
      </c>
      <c r="L1" s="4" t="s">
        <v>12</v>
      </c>
      <c r="M1" s="4" t="s">
        <v>14</v>
      </c>
      <c r="N1" s="4" t="s">
        <v>10</v>
      </c>
      <c r="O1" s="4" t="s">
        <v>11</v>
      </c>
      <c r="P1" s="4" t="s">
        <v>12</v>
      </c>
      <c r="Q1" s="4" t="s">
        <v>15</v>
      </c>
      <c r="R1" s="4" t="s">
        <v>10</v>
      </c>
      <c r="S1" s="4" t="s">
        <v>11</v>
      </c>
      <c r="T1" s="4" t="s">
        <v>12</v>
      </c>
      <c r="U1" s="4" t="s">
        <v>16</v>
      </c>
      <c r="V1" s="4" t="s">
        <v>10</v>
      </c>
      <c r="W1" s="4" t="s">
        <v>11</v>
      </c>
      <c r="X1" s="4" t="s">
        <v>12</v>
      </c>
      <c r="Y1" s="4" t="s">
        <v>17</v>
      </c>
      <c r="Z1" s="4" t="s">
        <v>10</v>
      </c>
      <c r="AA1" s="4" t="s">
        <v>11</v>
      </c>
      <c r="AB1" s="4" t="s">
        <v>12</v>
      </c>
      <c r="AC1" s="4" t="s">
        <v>18</v>
      </c>
      <c r="AD1" s="4" t="s">
        <v>154</v>
      </c>
      <c r="AE1" s="3"/>
    </row>
    <row r="2" spans="1:31" ht="15.75" thickBot="1">
      <c r="A2" s="7">
        <v>24</v>
      </c>
      <c r="B2" s="8" t="s">
        <v>41</v>
      </c>
      <c r="C2" s="7">
        <v>2017</v>
      </c>
      <c r="D2" s="8" t="s">
        <v>42</v>
      </c>
      <c r="E2" s="7" t="s">
        <v>43</v>
      </c>
      <c r="F2" s="13">
        <v>4.5</v>
      </c>
      <c r="G2" s="13">
        <v>6.8</v>
      </c>
      <c r="H2" s="13">
        <v>0</v>
      </c>
      <c r="I2" s="14">
        <v>11.3</v>
      </c>
      <c r="J2" s="13">
        <v>4.5</v>
      </c>
      <c r="K2" s="13">
        <v>7.8</v>
      </c>
      <c r="L2" s="13">
        <v>0</v>
      </c>
      <c r="M2" s="14">
        <v>12.3</v>
      </c>
      <c r="N2" s="13">
        <v>5.5</v>
      </c>
      <c r="O2" s="13">
        <v>8.4</v>
      </c>
      <c r="P2" s="13">
        <v>0</v>
      </c>
      <c r="Q2" s="14">
        <v>13.9</v>
      </c>
      <c r="R2" s="13">
        <v>2</v>
      </c>
      <c r="S2" s="13">
        <v>7.7</v>
      </c>
      <c r="T2" s="13">
        <v>0</v>
      </c>
      <c r="U2" s="14">
        <v>9.6999999999999993</v>
      </c>
      <c r="V2" s="13">
        <v>5</v>
      </c>
      <c r="W2" s="13">
        <v>8.6</v>
      </c>
      <c r="X2" s="13">
        <v>0</v>
      </c>
      <c r="Y2" s="14">
        <v>13.6</v>
      </c>
      <c r="Z2" s="13">
        <v>0</v>
      </c>
      <c r="AA2" s="13">
        <v>0</v>
      </c>
      <c r="AB2" s="13">
        <v>0</v>
      </c>
      <c r="AC2" s="14">
        <v>0</v>
      </c>
      <c r="AD2" s="13">
        <v>60.8</v>
      </c>
    </row>
    <row r="3" spans="1:31" ht="15.75" thickBot="1">
      <c r="A3" s="7">
        <v>22</v>
      </c>
      <c r="B3" s="7" t="s">
        <v>162</v>
      </c>
      <c r="C3" s="7">
        <v>2019</v>
      </c>
      <c r="D3" s="8" t="s">
        <v>37</v>
      </c>
      <c r="E3" s="7" t="s">
        <v>38</v>
      </c>
      <c r="F3" s="13">
        <v>4.5</v>
      </c>
      <c r="G3" s="13">
        <v>7.5</v>
      </c>
      <c r="H3" s="13">
        <v>0</v>
      </c>
      <c r="I3" s="14">
        <v>12</v>
      </c>
      <c r="J3" s="13">
        <v>5</v>
      </c>
      <c r="K3" s="13">
        <v>8.1</v>
      </c>
      <c r="L3" s="13">
        <v>0</v>
      </c>
      <c r="M3" s="14">
        <v>13.1</v>
      </c>
      <c r="N3" s="13">
        <v>5.5</v>
      </c>
      <c r="O3" s="13">
        <v>8</v>
      </c>
      <c r="P3" s="13">
        <v>0</v>
      </c>
      <c r="Q3" s="14">
        <v>13.5</v>
      </c>
      <c r="R3" s="13">
        <v>1.5</v>
      </c>
      <c r="S3" s="13">
        <v>8.8000000000000007</v>
      </c>
      <c r="T3" s="13">
        <v>0</v>
      </c>
      <c r="U3" s="14">
        <v>10.3</v>
      </c>
      <c r="V3" s="13">
        <v>5</v>
      </c>
      <c r="W3" s="13">
        <v>7.5</v>
      </c>
      <c r="X3" s="13">
        <v>0</v>
      </c>
      <c r="Y3" s="14">
        <v>12.5</v>
      </c>
      <c r="Z3" s="13">
        <v>0</v>
      </c>
      <c r="AA3" s="13">
        <v>0</v>
      </c>
      <c r="AB3" s="13">
        <v>0</v>
      </c>
      <c r="AC3" s="14">
        <v>0</v>
      </c>
      <c r="AD3" s="13">
        <v>61.4</v>
      </c>
    </row>
    <row r="4" spans="1:31" ht="15.75" thickBot="1">
      <c r="A4" s="5">
        <v>17</v>
      </c>
      <c r="B4" s="6" t="s">
        <v>158</v>
      </c>
      <c r="C4" s="5">
        <v>2017</v>
      </c>
      <c r="D4" s="6" t="s">
        <v>31</v>
      </c>
      <c r="E4" s="5" t="s">
        <v>32</v>
      </c>
      <c r="F4" s="11">
        <v>5</v>
      </c>
      <c r="G4" s="11">
        <v>7.3</v>
      </c>
      <c r="H4" s="11">
        <v>0</v>
      </c>
      <c r="I4" s="12">
        <v>12.3</v>
      </c>
      <c r="J4" s="11">
        <v>5</v>
      </c>
      <c r="K4" s="11">
        <v>8.6</v>
      </c>
      <c r="L4" s="11">
        <v>0</v>
      </c>
      <c r="M4" s="12">
        <v>13.6</v>
      </c>
      <c r="N4" s="11">
        <v>5</v>
      </c>
      <c r="O4" s="11">
        <v>8.5</v>
      </c>
      <c r="P4" s="11">
        <v>0</v>
      </c>
      <c r="Q4" s="12">
        <v>13.5</v>
      </c>
      <c r="R4" s="11">
        <v>2</v>
      </c>
      <c r="S4" s="11">
        <v>7.9</v>
      </c>
      <c r="T4" s="11">
        <v>0</v>
      </c>
      <c r="U4" s="12">
        <v>9.9</v>
      </c>
      <c r="V4" s="11">
        <v>4.5</v>
      </c>
      <c r="W4" s="11">
        <v>8.9</v>
      </c>
      <c r="X4" s="11">
        <v>0</v>
      </c>
      <c r="Y4" s="12">
        <v>13.4</v>
      </c>
      <c r="Z4" s="11">
        <v>0</v>
      </c>
      <c r="AA4" s="11">
        <v>0</v>
      </c>
      <c r="AB4" s="11">
        <v>0</v>
      </c>
      <c r="AC4" s="12">
        <v>0</v>
      </c>
      <c r="AD4" s="11">
        <v>62.7</v>
      </c>
    </row>
    <row r="5" spans="1:31" ht="15.75" thickBot="1">
      <c r="A5" s="5">
        <v>21</v>
      </c>
      <c r="B5" s="6" t="s">
        <v>160</v>
      </c>
      <c r="C5" s="5">
        <v>2019</v>
      </c>
      <c r="D5" s="6" t="s">
        <v>49</v>
      </c>
      <c r="E5" s="5" t="s">
        <v>161</v>
      </c>
      <c r="F5" s="11">
        <v>5.5</v>
      </c>
      <c r="G5" s="11">
        <v>6.8</v>
      </c>
      <c r="H5" s="11">
        <v>0</v>
      </c>
      <c r="I5" s="12">
        <v>12.3</v>
      </c>
      <c r="J5" s="11">
        <v>5</v>
      </c>
      <c r="K5" s="11">
        <v>8.25</v>
      </c>
      <c r="L5" s="11">
        <v>0</v>
      </c>
      <c r="M5" s="12">
        <v>13.25</v>
      </c>
      <c r="N5" s="11">
        <v>5</v>
      </c>
      <c r="O5" s="11">
        <v>8.8000000000000007</v>
      </c>
      <c r="P5" s="11">
        <v>0</v>
      </c>
      <c r="Q5" s="12">
        <v>13.8</v>
      </c>
      <c r="R5" s="11">
        <v>1.5</v>
      </c>
      <c r="S5" s="11">
        <v>8.3000000000000007</v>
      </c>
      <c r="T5" s="11">
        <v>0</v>
      </c>
      <c r="U5" s="12">
        <v>9.8000000000000007</v>
      </c>
      <c r="V5" s="11">
        <v>4.5</v>
      </c>
      <c r="W5" s="11">
        <v>8.1</v>
      </c>
      <c r="X5" s="11">
        <v>0</v>
      </c>
      <c r="Y5" s="12">
        <v>12.6</v>
      </c>
      <c r="Z5" s="11">
        <v>0</v>
      </c>
      <c r="AA5" s="11">
        <v>0</v>
      </c>
      <c r="AB5" s="11">
        <v>0</v>
      </c>
      <c r="AC5" s="12">
        <v>0</v>
      </c>
      <c r="AD5" s="11">
        <v>61.75</v>
      </c>
    </row>
    <row r="6" spans="1:31" ht="15.75" thickBot="1">
      <c r="A6" s="7">
        <v>18</v>
      </c>
      <c r="B6" s="8" t="s">
        <v>23</v>
      </c>
      <c r="C6" s="7">
        <v>2019</v>
      </c>
      <c r="D6" s="8" t="s">
        <v>24</v>
      </c>
      <c r="E6" s="7" t="s">
        <v>159</v>
      </c>
      <c r="F6" s="13">
        <v>5</v>
      </c>
      <c r="G6" s="13">
        <v>7</v>
      </c>
      <c r="H6" s="13">
        <v>0</v>
      </c>
      <c r="I6" s="14">
        <v>12</v>
      </c>
      <c r="J6" s="13">
        <v>5</v>
      </c>
      <c r="K6" s="13">
        <v>9.1999999999999993</v>
      </c>
      <c r="L6" s="13">
        <v>0</v>
      </c>
      <c r="M6" s="14">
        <v>14.2</v>
      </c>
      <c r="N6" s="13">
        <v>5</v>
      </c>
      <c r="O6" s="13">
        <v>8.4</v>
      </c>
      <c r="P6" s="13">
        <v>0</v>
      </c>
      <c r="Q6" s="14">
        <v>13.4</v>
      </c>
      <c r="R6" s="13">
        <v>2</v>
      </c>
      <c r="S6" s="13">
        <v>8</v>
      </c>
      <c r="T6" s="13">
        <v>0</v>
      </c>
      <c r="U6" s="14">
        <v>10</v>
      </c>
      <c r="V6" s="13">
        <v>5</v>
      </c>
      <c r="W6" s="13">
        <v>7.7</v>
      </c>
      <c r="X6" s="13">
        <v>0</v>
      </c>
      <c r="Y6" s="14">
        <v>12.7</v>
      </c>
      <c r="Z6" s="13">
        <v>0</v>
      </c>
      <c r="AA6" s="13">
        <v>0</v>
      </c>
      <c r="AB6" s="13">
        <v>0</v>
      </c>
      <c r="AC6" s="14">
        <v>0</v>
      </c>
      <c r="AD6" s="13">
        <v>62.3</v>
      </c>
    </row>
    <row r="7" spans="1:31" ht="15.75" thickBot="1">
      <c r="A7" s="5">
        <v>23</v>
      </c>
      <c r="B7" s="6" t="s">
        <v>163</v>
      </c>
      <c r="C7" s="5">
        <v>2017</v>
      </c>
      <c r="D7" s="6" t="s">
        <v>42</v>
      </c>
      <c r="E7" s="5" t="s">
        <v>43</v>
      </c>
      <c r="F7" s="11">
        <v>5</v>
      </c>
      <c r="G7" s="11">
        <v>7.5</v>
      </c>
      <c r="H7" s="11">
        <v>0</v>
      </c>
      <c r="I7" s="12">
        <v>12.5</v>
      </c>
      <c r="J7" s="11">
        <v>4.5</v>
      </c>
      <c r="K7" s="11">
        <v>8.5500000000000007</v>
      </c>
      <c r="L7" s="11">
        <v>0</v>
      </c>
      <c r="M7" s="12">
        <v>13.05</v>
      </c>
      <c r="N7" s="11">
        <v>4.5</v>
      </c>
      <c r="O7" s="11">
        <v>8.1999999999999993</v>
      </c>
      <c r="P7" s="11">
        <v>0</v>
      </c>
      <c r="Q7" s="12">
        <v>12.7</v>
      </c>
      <c r="R7" s="11">
        <v>1.75</v>
      </c>
      <c r="S7" s="11">
        <v>7.6</v>
      </c>
      <c r="T7" s="11">
        <v>0</v>
      </c>
      <c r="U7" s="12">
        <v>9.35</v>
      </c>
      <c r="V7" s="11">
        <v>5</v>
      </c>
      <c r="W7" s="11">
        <v>8.3000000000000007</v>
      </c>
      <c r="X7" s="11">
        <v>0</v>
      </c>
      <c r="Y7" s="12">
        <v>13.3</v>
      </c>
      <c r="Z7" s="11">
        <v>0</v>
      </c>
      <c r="AA7" s="11">
        <v>0</v>
      </c>
      <c r="AB7" s="11">
        <v>0</v>
      </c>
      <c r="AC7" s="12">
        <v>0</v>
      </c>
      <c r="AD7" s="11">
        <v>60.9</v>
      </c>
    </row>
    <row r="8" spans="1:31" ht="15.75" thickBot="1">
      <c r="A8" s="5">
        <v>7</v>
      </c>
      <c r="B8" s="6" t="s">
        <v>155</v>
      </c>
      <c r="C8" s="5">
        <v>2017</v>
      </c>
      <c r="D8" s="6" t="s">
        <v>24</v>
      </c>
      <c r="E8" s="5" t="s">
        <v>25</v>
      </c>
      <c r="F8" s="11">
        <v>5.5</v>
      </c>
      <c r="G8" s="11">
        <v>8.5</v>
      </c>
      <c r="H8" s="11">
        <v>0</v>
      </c>
      <c r="I8" s="12">
        <v>14</v>
      </c>
      <c r="J8" s="11">
        <v>5</v>
      </c>
      <c r="K8" s="11">
        <v>9.35</v>
      </c>
      <c r="L8" s="11">
        <v>0</v>
      </c>
      <c r="M8" s="12">
        <v>14.35</v>
      </c>
      <c r="N8" s="11">
        <v>5</v>
      </c>
      <c r="O8" s="11">
        <v>8</v>
      </c>
      <c r="P8" s="11">
        <v>0</v>
      </c>
      <c r="Q8" s="12">
        <v>13</v>
      </c>
      <c r="R8" s="11">
        <v>3</v>
      </c>
      <c r="S8" s="11">
        <v>8.6</v>
      </c>
      <c r="T8" s="11">
        <v>0</v>
      </c>
      <c r="U8" s="12">
        <v>11.6</v>
      </c>
      <c r="V8" s="11">
        <v>5</v>
      </c>
      <c r="W8" s="11">
        <v>8.9</v>
      </c>
      <c r="X8" s="11">
        <v>0</v>
      </c>
      <c r="Y8" s="12">
        <v>13.9</v>
      </c>
      <c r="Z8" s="11">
        <v>0</v>
      </c>
      <c r="AA8" s="11">
        <v>0</v>
      </c>
      <c r="AB8" s="11">
        <v>0</v>
      </c>
      <c r="AC8" s="12">
        <v>0</v>
      </c>
      <c r="AD8" s="11">
        <v>66.849999999999994</v>
      </c>
    </row>
    <row r="9" spans="1:31" ht="15.75" thickBot="1">
      <c r="A9" s="7">
        <v>6</v>
      </c>
      <c r="B9" s="8" t="s">
        <v>27</v>
      </c>
      <c r="C9" s="7">
        <v>2017</v>
      </c>
      <c r="D9" s="8" t="s">
        <v>24</v>
      </c>
      <c r="E9" s="7" t="s">
        <v>25</v>
      </c>
      <c r="F9" s="13">
        <v>5</v>
      </c>
      <c r="G9" s="13">
        <v>7.75</v>
      </c>
      <c r="H9" s="13">
        <v>0</v>
      </c>
      <c r="I9" s="14">
        <v>12.75</v>
      </c>
      <c r="J9" s="13">
        <v>6.5</v>
      </c>
      <c r="K9" s="13">
        <v>8.65</v>
      </c>
      <c r="L9" s="13">
        <v>0</v>
      </c>
      <c r="M9" s="14">
        <v>15.15</v>
      </c>
      <c r="N9" s="13">
        <v>5</v>
      </c>
      <c r="O9" s="13">
        <v>8.6999999999999993</v>
      </c>
      <c r="P9" s="13">
        <v>0</v>
      </c>
      <c r="Q9" s="14">
        <v>13.7</v>
      </c>
      <c r="R9" s="13">
        <v>3</v>
      </c>
      <c r="S9" s="13">
        <v>8.1999999999999993</v>
      </c>
      <c r="T9" s="13">
        <v>0</v>
      </c>
      <c r="U9" s="14">
        <v>11.2</v>
      </c>
      <c r="V9" s="13">
        <v>5.5</v>
      </c>
      <c r="W9" s="13">
        <v>9</v>
      </c>
      <c r="X9" s="13">
        <v>0</v>
      </c>
      <c r="Y9" s="14">
        <v>14.5</v>
      </c>
      <c r="Z9" s="13">
        <v>0</v>
      </c>
      <c r="AA9" s="13">
        <v>0</v>
      </c>
      <c r="AB9" s="13">
        <v>0</v>
      </c>
      <c r="AC9" s="14">
        <v>0</v>
      </c>
      <c r="AD9" s="13">
        <v>67.3</v>
      </c>
    </row>
    <row r="10" spans="1:31" ht="15.75" thickBot="1">
      <c r="A10" s="7">
        <v>2</v>
      </c>
      <c r="B10" s="8" t="s">
        <v>30</v>
      </c>
      <c r="C10" s="7">
        <v>2018</v>
      </c>
      <c r="D10" s="8" t="s">
        <v>31</v>
      </c>
      <c r="E10" s="7" t="s">
        <v>32</v>
      </c>
      <c r="F10" s="13">
        <v>6.5</v>
      </c>
      <c r="G10" s="13">
        <v>8</v>
      </c>
      <c r="H10" s="13">
        <v>0</v>
      </c>
      <c r="I10" s="14">
        <v>14.5</v>
      </c>
      <c r="J10" s="13">
        <v>5</v>
      </c>
      <c r="K10" s="13">
        <v>9.3000000000000007</v>
      </c>
      <c r="L10" s="13">
        <v>0</v>
      </c>
      <c r="M10" s="14">
        <v>14.3</v>
      </c>
      <c r="N10" s="13">
        <v>5.5</v>
      </c>
      <c r="O10" s="13">
        <v>8.9</v>
      </c>
      <c r="P10" s="13">
        <v>0</v>
      </c>
      <c r="Q10" s="14">
        <v>14.4</v>
      </c>
      <c r="R10" s="13">
        <v>2</v>
      </c>
      <c r="S10" s="13">
        <v>8.6999999999999993</v>
      </c>
      <c r="T10" s="13">
        <v>0</v>
      </c>
      <c r="U10" s="14">
        <v>10.7</v>
      </c>
      <c r="V10" s="13">
        <v>5.5</v>
      </c>
      <c r="W10" s="13">
        <v>8.6999999999999993</v>
      </c>
      <c r="X10" s="13">
        <v>0</v>
      </c>
      <c r="Y10" s="14">
        <v>14.2</v>
      </c>
      <c r="Z10" s="13">
        <v>0</v>
      </c>
      <c r="AA10" s="13">
        <v>0</v>
      </c>
      <c r="AB10" s="13">
        <v>0</v>
      </c>
      <c r="AC10" s="14">
        <v>0</v>
      </c>
      <c r="AD10" s="13">
        <v>68.099999999999994</v>
      </c>
    </row>
    <row r="11" spans="1:31" ht="15.75" thickBot="1">
      <c r="A11" s="5">
        <v>8</v>
      </c>
      <c r="B11" s="6" t="s">
        <v>34</v>
      </c>
      <c r="C11" s="5">
        <v>2018</v>
      </c>
      <c r="D11" s="6" t="s">
        <v>31</v>
      </c>
      <c r="E11" s="5" t="s">
        <v>32</v>
      </c>
      <c r="F11" s="11">
        <v>5.5</v>
      </c>
      <c r="G11" s="11">
        <v>7.9</v>
      </c>
      <c r="H11" s="11">
        <v>0</v>
      </c>
      <c r="I11" s="12">
        <v>13.4</v>
      </c>
      <c r="J11" s="11">
        <v>5</v>
      </c>
      <c r="K11" s="11">
        <v>9</v>
      </c>
      <c r="L11" s="11">
        <v>0</v>
      </c>
      <c r="M11" s="12">
        <v>14</v>
      </c>
      <c r="N11" s="11">
        <v>6</v>
      </c>
      <c r="O11" s="11">
        <v>8.4</v>
      </c>
      <c r="P11" s="11">
        <v>0</v>
      </c>
      <c r="Q11" s="12">
        <v>14.4</v>
      </c>
      <c r="R11" s="11">
        <v>2</v>
      </c>
      <c r="S11" s="11">
        <v>8.6999999999999993</v>
      </c>
      <c r="T11" s="11">
        <v>0</v>
      </c>
      <c r="U11" s="12">
        <v>10.7</v>
      </c>
      <c r="V11" s="11">
        <v>5</v>
      </c>
      <c r="W11" s="11">
        <v>8.8000000000000007</v>
      </c>
      <c r="X11" s="11">
        <v>0</v>
      </c>
      <c r="Y11" s="12">
        <v>13.8</v>
      </c>
      <c r="Z11" s="11">
        <v>0</v>
      </c>
      <c r="AA11" s="11">
        <v>0</v>
      </c>
      <c r="AB11" s="11">
        <v>0</v>
      </c>
      <c r="AC11" s="12">
        <v>0</v>
      </c>
      <c r="AD11" s="11">
        <v>66.3</v>
      </c>
    </row>
    <row r="12" spans="1:31" ht="15.75" thickBot="1">
      <c r="A12" s="9">
        <v>29</v>
      </c>
      <c r="B12" s="10" t="s">
        <v>166</v>
      </c>
      <c r="C12" s="9">
        <v>2019</v>
      </c>
      <c r="D12" s="10" t="s">
        <v>67</v>
      </c>
      <c r="E12" s="9" t="s">
        <v>68</v>
      </c>
      <c r="F12" s="15">
        <v>4</v>
      </c>
      <c r="G12" s="15">
        <v>5.4</v>
      </c>
      <c r="H12" s="15">
        <v>0</v>
      </c>
      <c r="I12" s="16">
        <v>9.4</v>
      </c>
      <c r="J12" s="15">
        <v>5</v>
      </c>
      <c r="K12" s="15">
        <v>5.2</v>
      </c>
      <c r="L12" s="15">
        <v>0</v>
      </c>
      <c r="M12" s="16">
        <v>10.199999999999999</v>
      </c>
      <c r="N12" s="15">
        <v>5.5</v>
      </c>
      <c r="O12" s="15">
        <v>6.8</v>
      </c>
      <c r="P12" s="15">
        <v>0</v>
      </c>
      <c r="Q12" s="16">
        <v>12.3</v>
      </c>
      <c r="R12" s="15">
        <v>1.5</v>
      </c>
      <c r="S12" s="15">
        <v>6.5</v>
      </c>
      <c r="T12" s="15">
        <v>0</v>
      </c>
      <c r="U12" s="16">
        <v>8</v>
      </c>
      <c r="V12" s="15">
        <v>4.5</v>
      </c>
      <c r="W12" s="15">
        <v>7.4</v>
      </c>
      <c r="X12" s="15">
        <v>0</v>
      </c>
      <c r="Y12" s="16">
        <v>11.9</v>
      </c>
      <c r="Z12" s="15">
        <v>0</v>
      </c>
      <c r="AA12" s="15">
        <v>0</v>
      </c>
      <c r="AB12" s="15">
        <v>0</v>
      </c>
      <c r="AC12" s="16">
        <v>0</v>
      </c>
      <c r="AD12" s="15">
        <v>51.8</v>
      </c>
    </row>
    <row r="13" spans="1:31" ht="15.75" thickBot="1">
      <c r="A13" s="7">
        <v>4</v>
      </c>
      <c r="B13" s="8" t="s">
        <v>81</v>
      </c>
      <c r="C13" s="7">
        <v>2018</v>
      </c>
      <c r="D13" s="8" t="s">
        <v>79</v>
      </c>
      <c r="E13" s="7" t="s">
        <v>82</v>
      </c>
      <c r="F13" s="13">
        <v>5.5</v>
      </c>
      <c r="G13" s="13">
        <v>7.7</v>
      </c>
      <c r="H13" s="13">
        <v>0</v>
      </c>
      <c r="I13" s="14">
        <v>13.2</v>
      </c>
      <c r="J13" s="13">
        <v>5.5</v>
      </c>
      <c r="K13" s="13">
        <v>9.0500000000000007</v>
      </c>
      <c r="L13" s="13">
        <v>0</v>
      </c>
      <c r="M13" s="14">
        <v>14.55</v>
      </c>
      <c r="N13" s="13">
        <v>6</v>
      </c>
      <c r="O13" s="13">
        <v>9.1</v>
      </c>
      <c r="P13" s="13">
        <v>0</v>
      </c>
      <c r="Q13" s="14">
        <v>15.1</v>
      </c>
      <c r="R13" s="13">
        <v>2</v>
      </c>
      <c r="S13" s="13">
        <v>8.3000000000000007</v>
      </c>
      <c r="T13" s="13">
        <v>0</v>
      </c>
      <c r="U13" s="14">
        <v>10.3</v>
      </c>
      <c r="V13" s="13">
        <v>5</v>
      </c>
      <c r="W13" s="13">
        <v>9.1999999999999993</v>
      </c>
      <c r="X13" s="13">
        <v>0</v>
      </c>
      <c r="Y13" s="14">
        <v>14.2</v>
      </c>
      <c r="Z13" s="13">
        <v>0</v>
      </c>
      <c r="AA13" s="13">
        <v>0</v>
      </c>
      <c r="AB13" s="13">
        <v>0</v>
      </c>
      <c r="AC13" s="14">
        <v>0</v>
      </c>
      <c r="AD13" s="13">
        <v>67.349999999999994</v>
      </c>
    </row>
    <row r="14" spans="1:31" ht="15.75" thickBot="1">
      <c r="A14" s="7">
        <v>16</v>
      </c>
      <c r="B14" s="8" t="s">
        <v>66</v>
      </c>
      <c r="C14" s="7">
        <v>2019</v>
      </c>
      <c r="D14" s="8" t="s">
        <v>67</v>
      </c>
      <c r="E14" s="7" t="s">
        <v>68</v>
      </c>
      <c r="F14" s="13">
        <v>6.5</v>
      </c>
      <c r="G14" s="13">
        <v>7.2</v>
      </c>
      <c r="H14" s="13">
        <v>0</v>
      </c>
      <c r="I14" s="14">
        <v>13.7</v>
      </c>
      <c r="J14" s="13">
        <v>5</v>
      </c>
      <c r="K14" s="13">
        <v>8.5500000000000007</v>
      </c>
      <c r="L14" s="13">
        <v>0</v>
      </c>
      <c r="M14" s="14">
        <v>13.55</v>
      </c>
      <c r="N14" s="13">
        <v>6</v>
      </c>
      <c r="O14" s="13">
        <v>7.8</v>
      </c>
      <c r="P14" s="13">
        <v>0</v>
      </c>
      <c r="Q14" s="14">
        <v>13.8</v>
      </c>
      <c r="R14" s="13">
        <v>1.5</v>
      </c>
      <c r="S14" s="13">
        <v>7</v>
      </c>
      <c r="T14" s="13">
        <v>0</v>
      </c>
      <c r="U14" s="14">
        <v>8.5</v>
      </c>
      <c r="V14" s="13">
        <v>5</v>
      </c>
      <c r="W14" s="13">
        <v>8.5</v>
      </c>
      <c r="X14" s="13">
        <v>0</v>
      </c>
      <c r="Y14" s="14">
        <v>13.5</v>
      </c>
      <c r="Z14" s="13">
        <v>0</v>
      </c>
      <c r="AA14" s="13">
        <v>0</v>
      </c>
      <c r="AB14" s="13">
        <v>0</v>
      </c>
      <c r="AC14" s="14">
        <v>0</v>
      </c>
      <c r="AD14" s="13">
        <v>63.05</v>
      </c>
    </row>
    <row r="15" spans="1:31" ht="15.75" thickBot="1">
      <c r="A15" s="7">
        <v>14</v>
      </c>
      <c r="B15" s="8" t="s">
        <v>157</v>
      </c>
      <c r="C15" s="7">
        <v>2018</v>
      </c>
      <c r="D15" s="8" t="s">
        <v>37</v>
      </c>
      <c r="E15" s="7" t="s">
        <v>38</v>
      </c>
      <c r="F15" s="13">
        <v>4.5</v>
      </c>
      <c r="G15" s="13">
        <v>8.6</v>
      </c>
      <c r="H15" s="13">
        <v>0</v>
      </c>
      <c r="I15" s="14">
        <v>13.1</v>
      </c>
      <c r="J15" s="13">
        <v>5</v>
      </c>
      <c r="K15" s="13">
        <v>9</v>
      </c>
      <c r="L15" s="13">
        <v>0</v>
      </c>
      <c r="M15" s="14">
        <v>14</v>
      </c>
      <c r="N15" s="13">
        <v>5</v>
      </c>
      <c r="O15" s="13">
        <v>9</v>
      </c>
      <c r="P15" s="13">
        <v>0</v>
      </c>
      <c r="Q15" s="14">
        <v>14</v>
      </c>
      <c r="R15" s="13">
        <v>1.5</v>
      </c>
      <c r="S15" s="13">
        <v>7.8</v>
      </c>
      <c r="T15" s="13">
        <v>0</v>
      </c>
      <c r="U15" s="14">
        <v>9.3000000000000007</v>
      </c>
      <c r="V15" s="13">
        <v>5</v>
      </c>
      <c r="W15" s="13">
        <v>8.9</v>
      </c>
      <c r="X15" s="13">
        <v>0</v>
      </c>
      <c r="Y15" s="14">
        <v>13.9</v>
      </c>
      <c r="Z15" s="13">
        <v>0</v>
      </c>
      <c r="AA15" s="13">
        <v>0</v>
      </c>
      <c r="AB15" s="13">
        <v>0</v>
      </c>
      <c r="AC15" s="14">
        <v>0</v>
      </c>
      <c r="AD15" s="13">
        <v>64.3</v>
      </c>
    </row>
    <row r="16" spans="1:31" ht="15.75" thickBot="1">
      <c r="A16" s="5">
        <v>25</v>
      </c>
      <c r="B16" s="6" t="s">
        <v>164</v>
      </c>
      <c r="C16" s="5">
        <v>2017</v>
      </c>
      <c r="D16" s="6" t="s">
        <v>99</v>
      </c>
      <c r="E16" s="5" t="s">
        <v>165</v>
      </c>
      <c r="F16" s="11">
        <v>4</v>
      </c>
      <c r="G16" s="11">
        <v>7.1</v>
      </c>
      <c r="H16" s="11">
        <v>0</v>
      </c>
      <c r="I16" s="12">
        <v>11.1</v>
      </c>
      <c r="J16" s="11">
        <v>5</v>
      </c>
      <c r="K16" s="11">
        <v>8.9</v>
      </c>
      <c r="L16" s="11">
        <v>0</v>
      </c>
      <c r="M16" s="12">
        <v>13.9</v>
      </c>
      <c r="N16" s="11">
        <v>4</v>
      </c>
      <c r="O16" s="11">
        <v>8.9</v>
      </c>
      <c r="P16" s="11">
        <v>0</v>
      </c>
      <c r="Q16" s="12">
        <v>12.9</v>
      </c>
      <c r="R16" s="11">
        <v>1.5</v>
      </c>
      <c r="S16" s="11">
        <v>8.5</v>
      </c>
      <c r="T16" s="11">
        <v>0</v>
      </c>
      <c r="U16" s="12">
        <v>10</v>
      </c>
      <c r="V16" s="11">
        <v>4</v>
      </c>
      <c r="W16" s="11">
        <v>8.5</v>
      </c>
      <c r="X16" s="11">
        <v>0</v>
      </c>
      <c r="Y16" s="12">
        <v>12.5</v>
      </c>
      <c r="Z16" s="11">
        <v>0</v>
      </c>
      <c r="AA16" s="11">
        <v>0</v>
      </c>
      <c r="AB16" s="11">
        <v>0</v>
      </c>
      <c r="AC16" s="12">
        <v>0</v>
      </c>
      <c r="AD16" s="11">
        <v>60.4</v>
      </c>
    </row>
    <row r="17" spans="1:30" ht="15.75" thickBot="1">
      <c r="A17" s="5">
        <v>19</v>
      </c>
      <c r="B17" s="6" t="s">
        <v>44</v>
      </c>
      <c r="C17" s="5">
        <v>2018</v>
      </c>
      <c r="D17" s="6" t="s">
        <v>42</v>
      </c>
      <c r="E17" s="5" t="s">
        <v>43</v>
      </c>
      <c r="F17" s="11">
        <v>4.5</v>
      </c>
      <c r="G17" s="11">
        <v>7.9</v>
      </c>
      <c r="H17" s="11">
        <v>0</v>
      </c>
      <c r="I17" s="12">
        <v>12.4</v>
      </c>
      <c r="J17" s="11">
        <v>5</v>
      </c>
      <c r="K17" s="11">
        <v>7.7</v>
      </c>
      <c r="L17" s="11">
        <v>0</v>
      </c>
      <c r="M17" s="12">
        <v>12.7</v>
      </c>
      <c r="N17" s="11">
        <v>5.5</v>
      </c>
      <c r="O17" s="11">
        <v>8.1999999999999993</v>
      </c>
      <c r="P17" s="11">
        <v>0</v>
      </c>
      <c r="Q17" s="12">
        <v>13.7</v>
      </c>
      <c r="R17" s="11">
        <v>2</v>
      </c>
      <c r="S17" s="11">
        <v>7.9</v>
      </c>
      <c r="T17" s="11">
        <v>0</v>
      </c>
      <c r="U17" s="12">
        <v>9.9</v>
      </c>
      <c r="V17" s="11">
        <v>5</v>
      </c>
      <c r="W17" s="11">
        <v>8.35</v>
      </c>
      <c r="X17" s="11">
        <v>0</v>
      </c>
      <c r="Y17" s="12">
        <v>13.35</v>
      </c>
      <c r="Z17" s="11">
        <v>0</v>
      </c>
      <c r="AA17" s="11">
        <v>0</v>
      </c>
      <c r="AB17" s="11">
        <v>0</v>
      </c>
      <c r="AC17" s="12">
        <v>0</v>
      </c>
      <c r="AD17" s="11">
        <v>62.05</v>
      </c>
    </row>
    <row r="18" spans="1:30" ht="15.75" thickBot="1">
      <c r="A18" s="7">
        <v>8</v>
      </c>
      <c r="B18" s="8" t="s">
        <v>74</v>
      </c>
      <c r="C18" s="7">
        <v>2017</v>
      </c>
      <c r="D18" s="8" t="s">
        <v>72</v>
      </c>
      <c r="E18" s="7" t="s">
        <v>73</v>
      </c>
      <c r="F18" s="13">
        <v>5</v>
      </c>
      <c r="G18" s="13">
        <v>7.9</v>
      </c>
      <c r="H18" s="13">
        <v>0</v>
      </c>
      <c r="I18" s="14">
        <v>12.9</v>
      </c>
      <c r="J18" s="13">
        <v>5</v>
      </c>
      <c r="K18" s="13">
        <v>8.9</v>
      </c>
      <c r="L18" s="13">
        <v>0</v>
      </c>
      <c r="M18" s="14">
        <v>13.9</v>
      </c>
      <c r="N18" s="13">
        <v>6</v>
      </c>
      <c r="O18" s="13">
        <v>8.5</v>
      </c>
      <c r="P18" s="13">
        <v>0</v>
      </c>
      <c r="Q18" s="14">
        <v>14.5</v>
      </c>
      <c r="R18" s="13">
        <v>2</v>
      </c>
      <c r="S18" s="13">
        <v>8.8000000000000007</v>
      </c>
      <c r="T18" s="13">
        <v>0</v>
      </c>
      <c r="U18" s="14">
        <v>10.8</v>
      </c>
      <c r="V18" s="13">
        <v>5</v>
      </c>
      <c r="W18" s="13">
        <v>9.1999999999999993</v>
      </c>
      <c r="X18" s="13">
        <v>0</v>
      </c>
      <c r="Y18" s="14">
        <v>14.2</v>
      </c>
      <c r="Z18" s="13">
        <v>0</v>
      </c>
      <c r="AA18" s="13">
        <v>0</v>
      </c>
      <c r="AB18" s="13">
        <v>0</v>
      </c>
      <c r="AC18" s="14">
        <v>0</v>
      </c>
      <c r="AD18" s="13">
        <v>66.3</v>
      </c>
    </row>
    <row r="19" spans="1:30" ht="15.75" thickBot="1">
      <c r="A19" s="5">
        <v>3</v>
      </c>
      <c r="B19" s="6" t="s">
        <v>83</v>
      </c>
      <c r="C19" s="5">
        <v>2017</v>
      </c>
      <c r="D19" s="6" t="s">
        <v>79</v>
      </c>
      <c r="E19" s="5" t="s">
        <v>82</v>
      </c>
      <c r="F19" s="11">
        <v>5.5</v>
      </c>
      <c r="G19" s="11">
        <v>8.6</v>
      </c>
      <c r="H19" s="11">
        <v>0</v>
      </c>
      <c r="I19" s="12">
        <v>14.1</v>
      </c>
      <c r="J19" s="11">
        <v>5</v>
      </c>
      <c r="K19" s="11">
        <v>9.1999999999999993</v>
      </c>
      <c r="L19" s="11">
        <v>0</v>
      </c>
      <c r="M19" s="12">
        <v>14.2</v>
      </c>
      <c r="N19" s="11">
        <v>6</v>
      </c>
      <c r="O19" s="11">
        <v>8.1999999999999993</v>
      </c>
      <c r="P19" s="11">
        <v>0</v>
      </c>
      <c r="Q19" s="12">
        <v>14.2</v>
      </c>
      <c r="R19" s="11">
        <v>2</v>
      </c>
      <c r="S19" s="11">
        <v>8.8000000000000007</v>
      </c>
      <c r="T19" s="11">
        <v>0</v>
      </c>
      <c r="U19" s="12">
        <v>10.8</v>
      </c>
      <c r="V19" s="11">
        <v>5</v>
      </c>
      <c r="W19" s="11">
        <v>9.3000000000000007</v>
      </c>
      <c r="X19" s="11">
        <v>0</v>
      </c>
      <c r="Y19" s="12">
        <v>14.3</v>
      </c>
      <c r="Z19" s="11">
        <v>0</v>
      </c>
      <c r="AA19" s="11">
        <v>0</v>
      </c>
      <c r="AB19" s="11">
        <v>0</v>
      </c>
      <c r="AC19" s="12">
        <v>0</v>
      </c>
      <c r="AD19" s="11">
        <v>67.599999999999994</v>
      </c>
    </row>
    <row r="20" spans="1:30" ht="15.75" thickBot="1">
      <c r="A20" s="7">
        <v>10</v>
      </c>
      <c r="B20" s="8" t="s">
        <v>156</v>
      </c>
      <c r="C20" s="7">
        <v>2017</v>
      </c>
      <c r="D20" s="8" t="s">
        <v>79</v>
      </c>
      <c r="E20" s="7" t="s">
        <v>82</v>
      </c>
      <c r="F20" s="13">
        <v>5.5</v>
      </c>
      <c r="G20" s="13">
        <v>7.8</v>
      </c>
      <c r="H20" s="13">
        <v>0</v>
      </c>
      <c r="I20" s="14">
        <v>13.3</v>
      </c>
      <c r="J20" s="13">
        <v>5</v>
      </c>
      <c r="K20" s="13">
        <v>8.65</v>
      </c>
      <c r="L20" s="13">
        <v>0</v>
      </c>
      <c r="M20" s="14">
        <v>13.65</v>
      </c>
      <c r="N20" s="13">
        <v>5.5</v>
      </c>
      <c r="O20" s="13">
        <v>8.5</v>
      </c>
      <c r="P20" s="13">
        <v>0</v>
      </c>
      <c r="Q20" s="14">
        <v>14</v>
      </c>
      <c r="R20" s="13">
        <v>2</v>
      </c>
      <c r="S20" s="13">
        <v>9</v>
      </c>
      <c r="T20" s="13">
        <v>0</v>
      </c>
      <c r="U20" s="14">
        <v>11</v>
      </c>
      <c r="V20" s="13">
        <v>5</v>
      </c>
      <c r="W20" s="13">
        <v>8.6</v>
      </c>
      <c r="X20" s="13">
        <v>0</v>
      </c>
      <c r="Y20" s="14">
        <v>13.6</v>
      </c>
      <c r="Z20" s="13">
        <v>0</v>
      </c>
      <c r="AA20" s="13">
        <v>0</v>
      </c>
      <c r="AB20" s="13">
        <v>0</v>
      </c>
      <c r="AC20" s="14">
        <v>0</v>
      </c>
      <c r="AD20" s="13">
        <v>65.55</v>
      </c>
    </row>
    <row r="21" spans="1:30" ht="15.75" thickBot="1">
      <c r="A21" s="5">
        <v>15</v>
      </c>
      <c r="B21" s="6" t="s">
        <v>69</v>
      </c>
      <c r="C21" s="5">
        <v>2017</v>
      </c>
      <c r="D21" s="6" t="s">
        <v>67</v>
      </c>
      <c r="E21" s="5" t="s">
        <v>68</v>
      </c>
      <c r="F21" s="11">
        <v>5</v>
      </c>
      <c r="G21" s="11">
        <v>7.5</v>
      </c>
      <c r="H21" s="11">
        <v>0</v>
      </c>
      <c r="I21" s="12">
        <v>12.5</v>
      </c>
      <c r="J21" s="11">
        <v>5</v>
      </c>
      <c r="K21" s="11">
        <v>8.6</v>
      </c>
      <c r="L21" s="11">
        <v>0</v>
      </c>
      <c r="M21" s="12">
        <v>13.6</v>
      </c>
      <c r="N21" s="11">
        <v>6</v>
      </c>
      <c r="O21" s="11">
        <v>8.4</v>
      </c>
      <c r="P21" s="11">
        <v>0</v>
      </c>
      <c r="Q21" s="12">
        <v>14.4</v>
      </c>
      <c r="R21" s="11">
        <v>2</v>
      </c>
      <c r="S21" s="11">
        <v>8</v>
      </c>
      <c r="T21" s="11">
        <v>0</v>
      </c>
      <c r="U21" s="12">
        <v>10</v>
      </c>
      <c r="V21" s="11">
        <v>5</v>
      </c>
      <c r="W21" s="11">
        <v>8.5</v>
      </c>
      <c r="X21" s="11">
        <v>0</v>
      </c>
      <c r="Y21" s="12">
        <v>13.5</v>
      </c>
      <c r="Z21" s="11">
        <v>0</v>
      </c>
      <c r="AA21" s="11">
        <v>0</v>
      </c>
      <c r="AB21" s="11">
        <v>0</v>
      </c>
      <c r="AC21" s="12">
        <v>0</v>
      </c>
      <c r="AD21" s="11">
        <v>64</v>
      </c>
    </row>
    <row r="22" spans="1:30" ht="15.75" thickBot="1">
      <c r="A22" s="5">
        <v>27</v>
      </c>
      <c r="B22" s="6" t="s">
        <v>48</v>
      </c>
      <c r="C22" s="5">
        <v>2019</v>
      </c>
      <c r="D22" s="6" t="s">
        <v>49</v>
      </c>
      <c r="E22" s="5" t="s">
        <v>50</v>
      </c>
      <c r="F22" s="11">
        <v>4.5</v>
      </c>
      <c r="G22" s="11">
        <v>5.5</v>
      </c>
      <c r="H22" s="11">
        <v>0</v>
      </c>
      <c r="I22" s="12">
        <v>10</v>
      </c>
      <c r="J22" s="11">
        <v>5</v>
      </c>
      <c r="K22" s="11">
        <v>7.75</v>
      </c>
      <c r="L22" s="11">
        <v>0</v>
      </c>
      <c r="M22" s="12">
        <v>12.75</v>
      </c>
      <c r="N22" s="11">
        <v>4.5</v>
      </c>
      <c r="O22" s="11">
        <v>8.9</v>
      </c>
      <c r="P22" s="11">
        <v>0.5</v>
      </c>
      <c r="Q22" s="12">
        <v>12.9</v>
      </c>
      <c r="R22" s="11">
        <v>1.5</v>
      </c>
      <c r="S22" s="11">
        <v>7.3</v>
      </c>
      <c r="T22" s="11">
        <v>0</v>
      </c>
      <c r="U22" s="12">
        <v>8.8000000000000007</v>
      </c>
      <c r="V22" s="11">
        <v>4</v>
      </c>
      <c r="W22" s="11">
        <v>7.8</v>
      </c>
      <c r="X22" s="11">
        <v>0</v>
      </c>
      <c r="Y22" s="12">
        <v>11.8</v>
      </c>
      <c r="Z22" s="11">
        <v>0</v>
      </c>
      <c r="AA22" s="11">
        <v>0</v>
      </c>
      <c r="AB22" s="11">
        <v>0</v>
      </c>
      <c r="AC22" s="12">
        <v>0</v>
      </c>
      <c r="AD22" s="11">
        <v>56.25</v>
      </c>
    </row>
    <row r="23" spans="1:30" ht="15.75" thickBot="1">
      <c r="A23" s="7">
        <v>26</v>
      </c>
      <c r="B23" s="8" t="s">
        <v>75</v>
      </c>
      <c r="C23" s="7">
        <v>2019</v>
      </c>
      <c r="D23" s="8" t="s">
        <v>72</v>
      </c>
      <c r="E23" s="7" t="s">
        <v>73</v>
      </c>
      <c r="F23" s="13">
        <v>4</v>
      </c>
      <c r="G23" s="13">
        <v>7.2</v>
      </c>
      <c r="H23" s="13">
        <v>0</v>
      </c>
      <c r="I23" s="14">
        <v>11.2</v>
      </c>
      <c r="J23" s="13">
        <v>5</v>
      </c>
      <c r="K23" s="13">
        <v>7.6</v>
      </c>
      <c r="L23" s="13">
        <v>0</v>
      </c>
      <c r="M23" s="14">
        <v>12.6</v>
      </c>
      <c r="N23" s="13">
        <v>5</v>
      </c>
      <c r="O23" s="13">
        <v>7.7</v>
      </c>
      <c r="P23" s="13">
        <v>0</v>
      </c>
      <c r="Q23" s="14">
        <v>12.7</v>
      </c>
      <c r="R23" s="13">
        <v>2</v>
      </c>
      <c r="S23" s="13">
        <v>8.1999999999999993</v>
      </c>
      <c r="T23" s="13">
        <v>0</v>
      </c>
      <c r="U23" s="14">
        <v>10.199999999999999</v>
      </c>
      <c r="V23" s="13">
        <v>5</v>
      </c>
      <c r="W23" s="13">
        <v>7.9</v>
      </c>
      <c r="X23" s="13">
        <v>0</v>
      </c>
      <c r="Y23" s="14">
        <v>12.9</v>
      </c>
      <c r="Z23" s="13">
        <v>0</v>
      </c>
      <c r="AA23" s="13">
        <v>0</v>
      </c>
      <c r="AB23" s="13">
        <v>0</v>
      </c>
      <c r="AC23" s="14">
        <v>0</v>
      </c>
      <c r="AD23" s="13">
        <v>59.6</v>
      </c>
    </row>
    <row r="24" spans="1:30" ht="15.75" thickBot="1">
      <c r="A24" s="7">
        <v>28</v>
      </c>
      <c r="B24" s="8" t="s">
        <v>51</v>
      </c>
      <c r="C24" s="7">
        <v>2019</v>
      </c>
      <c r="D24" s="8" t="s">
        <v>49</v>
      </c>
      <c r="E24" s="7" t="s">
        <v>52</v>
      </c>
      <c r="F24" s="13">
        <v>4</v>
      </c>
      <c r="G24" s="13">
        <v>6</v>
      </c>
      <c r="H24" s="13">
        <v>0</v>
      </c>
      <c r="I24" s="14">
        <v>10</v>
      </c>
      <c r="J24" s="13">
        <v>5</v>
      </c>
      <c r="K24" s="13">
        <v>5.9</v>
      </c>
      <c r="L24" s="13">
        <v>0</v>
      </c>
      <c r="M24" s="14">
        <v>10.9</v>
      </c>
      <c r="N24" s="13">
        <v>4</v>
      </c>
      <c r="O24" s="13">
        <v>7.8</v>
      </c>
      <c r="P24" s="13">
        <v>0</v>
      </c>
      <c r="Q24" s="14">
        <v>11.8</v>
      </c>
      <c r="R24" s="13">
        <v>1.5</v>
      </c>
      <c r="S24" s="13">
        <v>6.8</v>
      </c>
      <c r="T24" s="13">
        <v>0</v>
      </c>
      <c r="U24" s="14">
        <v>8.3000000000000007</v>
      </c>
      <c r="V24" s="13">
        <v>4.5</v>
      </c>
      <c r="W24" s="13">
        <v>7</v>
      </c>
      <c r="X24" s="13">
        <v>0</v>
      </c>
      <c r="Y24" s="14">
        <v>11.5</v>
      </c>
      <c r="Z24" s="13">
        <v>0</v>
      </c>
      <c r="AA24" s="13">
        <v>0</v>
      </c>
      <c r="AB24" s="13">
        <v>0</v>
      </c>
      <c r="AC24" s="14">
        <v>0</v>
      </c>
      <c r="AD24" s="13">
        <v>52.5</v>
      </c>
    </row>
    <row r="25" spans="1:30" ht="15.75" thickBot="1">
      <c r="A25" s="7">
        <v>20</v>
      </c>
      <c r="B25" s="8" t="s">
        <v>76</v>
      </c>
      <c r="C25" s="7">
        <v>2017</v>
      </c>
      <c r="D25" s="8" t="s">
        <v>72</v>
      </c>
      <c r="E25" s="7" t="s">
        <v>73</v>
      </c>
      <c r="F25" s="13">
        <v>4.5</v>
      </c>
      <c r="G25" s="13">
        <v>7.4</v>
      </c>
      <c r="H25" s="13">
        <v>0</v>
      </c>
      <c r="I25" s="14">
        <v>11.9</v>
      </c>
      <c r="J25" s="13">
        <v>5</v>
      </c>
      <c r="K25" s="13">
        <v>8.5</v>
      </c>
      <c r="L25" s="13">
        <v>0</v>
      </c>
      <c r="M25" s="14">
        <v>13.5</v>
      </c>
      <c r="N25" s="13">
        <v>5.5</v>
      </c>
      <c r="O25" s="13">
        <v>7.7</v>
      </c>
      <c r="P25" s="13">
        <v>0</v>
      </c>
      <c r="Q25" s="14">
        <v>13.2</v>
      </c>
      <c r="R25" s="13">
        <v>2</v>
      </c>
      <c r="S25" s="13">
        <v>7.7</v>
      </c>
      <c r="T25" s="13">
        <v>0</v>
      </c>
      <c r="U25" s="14">
        <v>9.6999999999999993</v>
      </c>
      <c r="V25" s="13">
        <v>5</v>
      </c>
      <c r="W25" s="13">
        <v>8.5500000000000007</v>
      </c>
      <c r="X25" s="13">
        <v>0</v>
      </c>
      <c r="Y25" s="14">
        <v>13.55</v>
      </c>
      <c r="Z25" s="13">
        <v>0</v>
      </c>
      <c r="AA25" s="13">
        <v>0</v>
      </c>
      <c r="AB25" s="13">
        <v>0</v>
      </c>
      <c r="AC25" s="14">
        <v>0</v>
      </c>
      <c r="AD25" s="13">
        <v>61.85</v>
      </c>
    </row>
    <row r="26" spans="1:30" ht="15.75" thickBot="1">
      <c r="A26" s="5">
        <v>13</v>
      </c>
      <c r="B26" s="6" t="s">
        <v>40</v>
      </c>
      <c r="C26" s="5">
        <v>2017</v>
      </c>
      <c r="D26" s="6" t="s">
        <v>37</v>
      </c>
      <c r="E26" s="5" t="s">
        <v>38</v>
      </c>
      <c r="F26" s="11">
        <v>5</v>
      </c>
      <c r="G26" s="11">
        <v>8.5</v>
      </c>
      <c r="H26" s="11">
        <v>0</v>
      </c>
      <c r="I26" s="12">
        <v>13.5</v>
      </c>
      <c r="J26" s="11">
        <v>5</v>
      </c>
      <c r="K26" s="11">
        <v>8.85</v>
      </c>
      <c r="L26" s="11">
        <v>0</v>
      </c>
      <c r="M26" s="12">
        <v>13.85</v>
      </c>
      <c r="N26" s="11">
        <v>5.5</v>
      </c>
      <c r="O26" s="11">
        <v>8.1</v>
      </c>
      <c r="P26" s="11">
        <v>0</v>
      </c>
      <c r="Q26" s="12">
        <v>13.6</v>
      </c>
      <c r="R26" s="11">
        <v>2</v>
      </c>
      <c r="S26" s="11">
        <v>8</v>
      </c>
      <c r="T26" s="11">
        <v>0</v>
      </c>
      <c r="U26" s="12">
        <v>10</v>
      </c>
      <c r="V26" s="11">
        <v>5</v>
      </c>
      <c r="W26" s="11">
        <v>8.6</v>
      </c>
      <c r="X26" s="11">
        <v>0</v>
      </c>
      <c r="Y26" s="12">
        <v>13.6</v>
      </c>
      <c r="Z26" s="11">
        <v>0</v>
      </c>
      <c r="AA26" s="11">
        <v>0</v>
      </c>
      <c r="AB26" s="11">
        <v>0</v>
      </c>
      <c r="AC26" s="12">
        <v>0</v>
      </c>
      <c r="AD26" s="11">
        <v>64.55</v>
      </c>
    </row>
    <row r="27" spans="1:30" ht="15.75" thickBot="1">
      <c r="A27" s="5">
        <v>11</v>
      </c>
      <c r="B27" s="6" t="s">
        <v>77</v>
      </c>
      <c r="C27" s="5">
        <v>2018</v>
      </c>
      <c r="D27" s="6" t="s">
        <v>72</v>
      </c>
      <c r="E27" s="5" t="s">
        <v>73</v>
      </c>
      <c r="F27" s="11">
        <v>4.5</v>
      </c>
      <c r="G27" s="11">
        <v>7.8</v>
      </c>
      <c r="H27" s="11">
        <v>0</v>
      </c>
      <c r="I27" s="12">
        <v>12.3</v>
      </c>
      <c r="J27" s="11">
        <v>5</v>
      </c>
      <c r="K27" s="11">
        <v>8.8000000000000007</v>
      </c>
      <c r="L27" s="11">
        <v>0</v>
      </c>
      <c r="M27" s="12">
        <v>13.8</v>
      </c>
      <c r="N27" s="11">
        <v>6</v>
      </c>
      <c r="O27" s="11">
        <v>8.9</v>
      </c>
      <c r="P27" s="11">
        <v>0</v>
      </c>
      <c r="Q27" s="12">
        <v>14.9</v>
      </c>
      <c r="R27" s="11">
        <v>2</v>
      </c>
      <c r="S27" s="11">
        <v>8.6</v>
      </c>
      <c r="T27" s="11">
        <v>0</v>
      </c>
      <c r="U27" s="12">
        <v>10.6</v>
      </c>
      <c r="V27" s="11">
        <v>5</v>
      </c>
      <c r="W27" s="11">
        <v>8.8000000000000007</v>
      </c>
      <c r="X27" s="11">
        <v>0</v>
      </c>
      <c r="Y27" s="12">
        <v>13.8</v>
      </c>
      <c r="Z27" s="11">
        <v>0</v>
      </c>
      <c r="AA27" s="11">
        <v>0</v>
      </c>
      <c r="AB27" s="11">
        <v>0</v>
      </c>
      <c r="AC27" s="12">
        <v>0</v>
      </c>
      <c r="AD27" s="11">
        <v>65.400000000000006</v>
      </c>
    </row>
    <row r="28" spans="1:30" ht="15.75" thickBot="1">
      <c r="A28" s="5">
        <v>4</v>
      </c>
      <c r="B28" s="6" t="s">
        <v>28</v>
      </c>
      <c r="C28" s="5">
        <v>2017</v>
      </c>
      <c r="D28" s="6" t="s">
        <v>24</v>
      </c>
      <c r="E28" s="5" t="s">
        <v>25</v>
      </c>
      <c r="F28" s="11">
        <v>5</v>
      </c>
      <c r="G28" s="11">
        <v>8.1999999999999993</v>
      </c>
      <c r="H28" s="11">
        <v>0</v>
      </c>
      <c r="I28" s="12">
        <v>13.2</v>
      </c>
      <c r="J28" s="11">
        <v>6.5</v>
      </c>
      <c r="K28" s="11">
        <v>9.4499999999999993</v>
      </c>
      <c r="L28" s="11">
        <v>0</v>
      </c>
      <c r="M28" s="12">
        <v>15.95</v>
      </c>
      <c r="N28" s="11">
        <v>5.5</v>
      </c>
      <c r="O28" s="11">
        <v>8.9</v>
      </c>
      <c r="P28" s="11">
        <v>0</v>
      </c>
      <c r="Q28" s="12">
        <v>14.4</v>
      </c>
      <c r="R28" s="11">
        <v>2</v>
      </c>
      <c r="S28" s="11">
        <v>8.6999999999999993</v>
      </c>
      <c r="T28" s="11">
        <v>0</v>
      </c>
      <c r="U28" s="12">
        <v>10.7</v>
      </c>
      <c r="V28" s="11">
        <v>4</v>
      </c>
      <c r="W28" s="11">
        <v>9.1</v>
      </c>
      <c r="X28" s="11">
        <v>0</v>
      </c>
      <c r="Y28" s="12">
        <v>13.1</v>
      </c>
      <c r="Z28" s="11">
        <v>0</v>
      </c>
      <c r="AA28" s="11">
        <v>0</v>
      </c>
      <c r="AB28" s="11">
        <v>0</v>
      </c>
      <c r="AC28" s="12">
        <v>0</v>
      </c>
      <c r="AD28" s="11">
        <v>67.349999999999994</v>
      </c>
    </row>
    <row r="29" spans="1:30" ht="15.75" thickBot="1">
      <c r="A29" s="7">
        <v>12</v>
      </c>
      <c r="B29" s="8" t="s">
        <v>70</v>
      </c>
      <c r="C29" s="7">
        <v>2018</v>
      </c>
      <c r="D29" s="8" t="s">
        <v>67</v>
      </c>
      <c r="E29" s="7" t="s">
        <v>68</v>
      </c>
      <c r="F29" s="13">
        <v>5.5</v>
      </c>
      <c r="G29" s="13">
        <v>7.7</v>
      </c>
      <c r="H29" s="13">
        <v>0</v>
      </c>
      <c r="I29" s="14">
        <v>13.2</v>
      </c>
      <c r="J29" s="13">
        <v>5</v>
      </c>
      <c r="K29" s="13">
        <v>8.65</v>
      </c>
      <c r="L29" s="13">
        <v>0</v>
      </c>
      <c r="M29" s="14">
        <v>13.65</v>
      </c>
      <c r="N29" s="13">
        <v>6</v>
      </c>
      <c r="O29" s="13">
        <v>8.6</v>
      </c>
      <c r="P29" s="13">
        <v>0</v>
      </c>
      <c r="Q29" s="14">
        <v>14.6</v>
      </c>
      <c r="R29" s="13">
        <v>1.5</v>
      </c>
      <c r="S29" s="13">
        <v>8.4</v>
      </c>
      <c r="T29" s="13">
        <v>0</v>
      </c>
      <c r="U29" s="14">
        <v>9.9</v>
      </c>
      <c r="V29" s="13">
        <v>5</v>
      </c>
      <c r="W29" s="13">
        <v>8.6</v>
      </c>
      <c r="X29" s="13">
        <v>0</v>
      </c>
      <c r="Y29" s="14">
        <v>13.6</v>
      </c>
      <c r="Z29" s="13">
        <v>0</v>
      </c>
      <c r="AA29" s="13">
        <v>0</v>
      </c>
      <c r="AB29" s="13">
        <v>0</v>
      </c>
      <c r="AC29" s="14">
        <v>0</v>
      </c>
      <c r="AD29" s="13">
        <v>64.95</v>
      </c>
    </row>
    <row r="30" spans="1:30" ht="15.75" thickBot="1">
      <c r="A30" s="5">
        <v>1</v>
      </c>
      <c r="B30" s="6" t="s">
        <v>29</v>
      </c>
      <c r="C30" s="5">
        <v>2018</v>
      </c>
      <c r="D30" s="6" t="s">
        <v>24</v>
      </c>
      <c r="E30" s="5" t="s">
        <v>25</v>
      </c>
      <c r="F30" s="11">
        <v>5</v>
      </c>
      <c r="G30" s="11">
        <v>8.6</v>
      </c>
      <c r="H30" s="11">
        <v>0</v>
      </c>
      <c r="I30" s="12">
        <v>13.6</v>
      </c>
      <c r="J30" s="11">
        <v>6.5</v>
      </c>
      <c r="K30" s="11">
        <v>9.35</v>
      </c>
      <c r="L30" s="11">
        <v>0</v>
      </c>
      <c r="M30" s="12">
        <v>15.85</v>
      </c>
      <c r="N30" s="11">
        <v>6</v>
      </c>
      <c r="O30" s="11">
        <v>9.4</v>
      </c>
      <c r="P30" s="11">
        <v>0</v>
      </c>
      <c r="Q30" s="12">
        <v>15.4</v>
      </c>
      <c r="R30" s="11">
        <v>2</v>
      </c>
      <c r="S30" s="11">
        <v>8.6</v>
      </c>
      <c r="T30" s="11">
        <v>0</v>
      </c>
      <c r="U30" s="12">
        <v>10.6</v>
      </c>
      <c r="V30" s="11">
        <v>5.5</v>
      </c>
      <c r="W30" s="11">
        <v>9.4</v>
      </c>
      <c r="X30" s="11">
        <v>0</v>
      </c>
      <c r="Y30" s="12">
        <v>14.9</v>
      </c>
      <c r="Z30" s="11">
        <v>0</v>
      </c>
      <c r="AA30" s="11">
        <v>0</v>
      </c>
      <c r="AB30" s="11">
        <v>0</v>
      </c>
      <c r="AC30" s="12">
        <v>0</v>
      </c>
      <c r="AD30" s="11">
        <v>70.349999999999994</v>
      </c>
    </row>
  </sheetData>
  <autoFilter ref="A1:AD32">
    <sortState ref="A2:AD32">
      <sortCondition ref="B1:B32"/>
    </sortState>
  </autoFilter>
  <hyperlinks>
    <hyperlink ref="B30" r:id="rId1" display="https://www.gymfed.cz/osoby/190491"/>
    <hyperlink ref="D30" r:id="rId2" display="https://www.gymfed.cz/adresar/oddil/9512"/>
    <hyperlink ref="B10" r:id="rId3" display="https://www.gymfed.cz/osoby/983218"/>
    <hyperlink ref="D10" r:id="rId4" display="https://www.gymfed.cz/adresar/oddil/7949"/>
    <hyperlink ref="B19" r:id="rId5" display="https://www.gymfed.cz/osoby/200748"/>
    <hyperlink ref="D19" r:id="rId6" display="https://www.gymfed.cz/adresar/oddil/2975"/>
    <hyperlink ref="B13" r:id="rId7" display="https://www.gymfed.cz/osoby/440541"/>
    <hyperlink ref="D13" r:id="rId8" display="https://www.gymfed.cz/adresar/oddil/2975"/>
    <hyperlink ref="B28" r:id="rId9" display="https://www.gymfed.cz/osoby/774859"/>
    <hyperlink ref="D28" r:id="rId10" display="https://www.gymfed.cz/adresar/oddil/9512"/>
    <hyperlink ref="B9" r:id="rId11" display="https://www.gymfed.cz/osoby/446788"/>
    <hyperlink ref="D9" r:id="rId12" display="https://www.gymfed.cz/adresar/oddil/9512"/>
    <hyperlink ref="B8" r:id="rId13" display="https://www.gymfed.cz/osoby/519934"/>
    <hyperlink ref="D8" r:id="rId14" display="https://www.gymfed.cz/adresar/oddil/9512"/>
    <hyperlink ref="B18" r:id="rId15" display="https://www.gymfed.cz/osoby/353861"/>
    <hyperlink ref="D18" r:id="rId16" display="https://www.gymfed.cz/adresar/oddil/2040"/>
    <hyperlink ref="B11" r:id="rId17" display="https://www.gymfed.cz/osoby/799381"/>
    <hyperlink ref="D11" r:id="rId18" display="https://www.gymfed.cz/adresar/oddil/7949"/>
    <hyperlink ref="B20" r:id="rId19" display="https://www.gymfed.cz/osoby/530932"/>
    <hyperlink ref="D20" r:id="rId20" display="https://www.gymfed.cz/adresar/oddil/2975"/>
    <hyperlink ref="B27" r:id="rId21" display="https://www.gymfed.cz/osoby/369558"/>
    <hyperlink ref="D27" r:id="rId22" display="https://www.gymfed.cz/adresar/oddil/2040"/>
    <hyperlink ref="B29" r:id="rId23" display="https://www.gymfed.cz/osoby/245865"/>
    <hyperlink ref="D29" r:id="rId24" display="https://www.gymfed.cz/adresar/oddil/9978"/>
    <hyperlink ref="B26" r:id="rId25" display="https://www.gymfed.cz/osoby/623379"/>
    <hyperlink ref="D26" r:id="rId26" display="https://www.gymfed.cz/adresar/oddil/8512"/>
    <hyperlink ref="B15" r:id="rId27" display="https://www.gymfed.cz/osoby/973069"/>
    <hyperlink ref="D15" r:id="rId28" display="https://www.gymfed.cz/adresar/oddil/8512"/>
    <hyperlink ref="B21" r:id="rId29" display="https://www.gymfed.cz/osoby/190849"/>
    <hyperlink ref="D21" r:id="rId30" display="https://www.gymfed.cz/adresar/oddil/9978"/>
    <hyperlink ref="B14" r:id="rId31" display="https://www.gymfed.cz/osoby/663055"/>
    <hyperlink ref="D14" r:id="rId32" display="https://www.gymfed.cz/adresar/oddil/9978"/>
    <hyperlink ref="B4" r:id="rId33" display="https://www.gymfed.cz/osoby/906520"/>
    <hyperlink ref="D4" r:id="rId34" display="https://www.gymfed.cz/adresar/oddil/7949"/>
    <hyperlink ref="B6" r:id="rId35" display="https://www.gymfed.cz/osoby/588016"/>
    <hyperlink ref="D6" r:id="rId36" display="https://www.gymfed.cz/adresar/oddil/9512"/>
    <hyperlink ref="B17" r:id="rId37" display="https://www.gymfed.cz/osoby/357371"/>
    <hyperlink ref="D17" r:id="rId38" display="https://www.gymfed.cz/adresar/oddil/2876"/>
    <hyperlink ref="B25" r:id="rId39" display="https://www.gymfed.cz/osoby/642600"/>
    <hyperlink ref="D25" r:id="rId40" display="https://www.gymfed.cz/adresar/oddil/2040"/>
    <hyperlink ref="B5" r:id="rId41" display="https://www.gymfed.cz/osoby/598034"/>
    <hyperlink ref="D5" r:id="rId42" display="https://www.gymfed.cz/adresar/oddil/3198"/>
    <hyperlink ref="D3" r:id="rId43" display="https://www.gymfed.cz/adresar/oddil/8512"/>
    <hyperlink ref="B7" r:id="rId44" display="https://www.gymfed.cz/osoby/525836"/>
    <hyperlink ref="D7" r:id="rId45" display="https://www.gymfed.cz/adresar/oddil/2876"/>
    <hyperlink ref="B2" r:id="rId46" display="https://www.gymfed.cz/osoby/205601"/>
    <hyperlink ref="D2" r:id="rId47" display="https://www.gymfed.cz/adresar/oddil/2876"/>
    <hyperlink ref="B16" r:id="rId48" display="https://www.gymfed.cz/osoby/862443"/>
    <hyperlink ref="D16" r:id="rId49" display="https://www.gymfed.cz/adresar/oddil/9553"/>
    <hyperlink ref="B23" r:id="rId50" display="https://www.gymfed.cz/osoby/934469"/>
    <hyperlink ref="D23" r:id="rId51" display="https://www.gymfed.cz/adresar/oddil/2040"/>
    <hyperlink ref="B22" r:id="rId52" display="https://www.gymfed.cz/osoby/685631"/>
    <hyperlink ref="D22" r:id="rId53" display="https://www.gymfed.cz/adresar/oddil/3198"/>
    <hyperlink ref="B24" r:id="rId54" display="https://www.gymfed.cz/osoby/559643"/>
    <hyperlink ref="D24" r:id="rId55" display="https://www.gymfed.cz/adresar/oddil/3198"/>
    <hyperlink ref="B12" r:id="rId56" display="https://www.gymfed.cz/osoby/622910"/>
    <hyperlink ref="D12" r:id="rId57" display="https://www.gymfed.cz/adresar/oddil/9978"/>
  </hyperlinks>
  <pageMargins left="0.7" right="0.7" top="0.78740157499999996" bottom="0.78740157499999996" header="0.3" footer="0.3"/>
  <pageSetup paperSize="9" orientation="portrait" r:id="rId58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21"/>
  <sheetViews>
    <sheetView workbookViewId="0">
      <selection activeCell="E25" sqref="E25"/>
    </sheetView>
  </sheetViews>
  <sheetFormatPr defaultRowHeight="15"/>
  <cols>
    <col min="1" max="1" width="3" bestFit="1" customWidth="1"/>
    <col min="2" max="2" width="17.85546875" bestFit="1" customWidth="1"/>
    <col min="3" max="3" width="7.140625" bestFit="1" customWidth="1"/>
    <col min="4" max="4" width="23.85546875" bestFit="1" customWidth="1"/>
    <col min="5" max="5" width="20.5703125" bestFit="1" customWidth="1"/>
    <col min="6" max="8" width="4.5703125" bestFit="1" customWidth="1"/>
    <col min="9" max="9" width="7.7109375" bestFit="1" customWidth="1"/>
    <col min="10" max="16" width="4.5703125" bestFit="1" customWidth="1"/>
    <col min="17" max="17" width="6" bestFit="1" customWidth="1"/>
    <col min="18" max="20" width="4.5703125" bestFit="1" customWidth="1"/>
    <col min="21" max="21" width="8" bestFit="1" customWidth="1"/>
    <col min="22" max="24" width="4.5703125" bestFit="1" customWidth="1"/>
    <col min="25" max="25" width="6.85546875" bestFit="1" customWidth="1"/>
    <col min="26" max="28" width="4.5703125" bestFit="1" customWidth="1"/>
    <col min="29" max="29" width="7.28515625" bestFit="1" customWidth="1"/>
    <col min="30" max="30" width="7.85546875" bestFit="1" customWidth="1"/>
  </cols>
  <sheetData>
    <row r="1" spans="1:31" ht="15.75" thickBot="1">
      <c r="B1" s="4" t="s">
        <v>150</v>
      </c>
      <c r="C1" s="4" t="s">
        <v>151</v>
      </c>
      <c r="D1" s="4" t="s">
        <v>152</v>
      </c>
      <c r="E1" s="4" t="s">
        <v>153</v>
      </c>
      <c r="F1" s="4" t="s">
        <v>10</v>
      </c>
      <c r="G1" s="4" t="s">
        <v>11</v>
      </c>
      <c r="H1" s="4" t="s">
        <v>12</v>
      </c>
      <c r="I1" s="4" t="s">
        <v>13</v>
      </c>
      <c r="J1" s="4" t="s">
        <v>10</v>
      </c>
      <c r="K1" s="4" t="s">
        <v>11</v>
      </c>
      <c r="L1" s="4" t="s">
        <v>12</v>
      </c>
      <c r="M1" s="4" t="s">
        <v>14</v>
      </c>
      <c r="N1" s="4" t="s">
        <v>10</v>
      </c>
      <c r="O1" s="4" t="s">
        <v>11</v>
      </c>
      <c r="P1" s="4" t="s">
        <v>12</v>
      </c>
      <c r="Q1" s="4" t="s">
        <v>15</v>
      </c>
      <c r="R1" s="4" t="s">
        <v>10</v>
      </c>
      <c r="S1" s="4" t="s">
        <v>11</v>
      </c>
      <c r="T1" s="4" t="s">
        <v>12</v>
      </c>
      <c r="U1" s="4" t="s">
        <v>16</v>
      </c>
      <c r="V1" s="4" t="s">
        <v>10</v>
      </c>
      <c r="W1" s="4" t="s">
        <v>11</v>
      </c>
      <c r="X1" s="4" t="s">
        <v>12</v>
      </c>
      <c r="Y1" s="4" t="s">
        <v>17</v>
      </c>
      <c r="Z1" s="4" t="s">
        <v>10</v>
      </c>
      <c r="AA1" s="4" t="s">
        <v>11</v>
      </c>
      <c r="AB1" s="4" t="s">
        <v>12</v>
      </c>
      <c r="AC1" s="4" t="s">
        <v>18</v>
      </c>
      <c r="AD1" s="4" t="s">
        <v>154</v>
      </c>
      <c r="AE1" s="3"/>
    </row>
    <row r="2" spans="1:31" ht="15.75" thickBot="1">
      <c r="A2" s="5">
        <v>7</v>
      </c>
      <c r="B2" s="6" t="s">
        <v>120</v>
      </c>
      <c r="C2" s="5">
        <v>2016</v>
      </c>
      <c r="D2" s="6" t="s">
        <v>79</v>
      </c>
      <c r="E2" s="5" t="s">
        <v>82</v>
      </c>
      <c r="F2" s="11">
        <v>2.4</v>
      </c>
      <c r="G2" s="11">
        <v>6.2</v>
      </c>
      <c r="H2" s="11">
        <v>0</v>
      </c>
      <c r="I2" s="12">
        <v>8.6</v>
      </c>
      <c r="J2" s="11">
        <v>1.2</v>
      </c>
      <c r="K2" s="11">
        <v>8.9499999999999993</v>
      </c>
      <c r="L2" s="11">
        <v>1.5</v>
      </c>
      <c r="M2" s="12">
        <v>8.65</v>
      </c>
      <c r="N2" s="11">
        <v>0.9</v>
      </c>
      <c r="O2" s="11">
        <v>8.5</v>
      </c>
      <c r="P2" s="11">
        <v>1</v>
      </c>
      <c r="Q2" s="12">
        <v>8.4</v>
      </c>
      <c r="R2" s="11">
        <v>1.2</v>
      </c>
      <c r="S2" s="11">
        <v>8.8000000000000007</v>
      </c>
      <c r="T2" s="11">
        <v>0</v>
      </c>
      <c r="U2" s="12">
        <v>10</v>
      </c>
      <c r="V2" s="11">
        <v>1.8</v>
      </c>
      <c r="W2" s="11">
        <v>8.6999999999999993</v>
      </c>
      <c r="X2" s="11">
        <v>1</v>
      </c>
      <c r="Y2" s="12">
        <v>9.5</v>
      </c>
      <c r="Z2" s="11">
        <v>0</v>
      </c>
      <c r="AA2" s="11">
        <v>0</v>
      </c>
      <c r="AB2" s="11">
        <v>0</v>
      </c>
      <c r="AC2" s="12">
        <v>0</v>
      </c>
      <c r="AD2" s="11">
        <v>45.15</v>
      </c>
    </row>
    <row r="3" spans="1:31" ht="15.75" thickBot="1">
      <c r="A3" s="7">
        <v>10</v>
      </c>
      <c r="B3" s="8" t="s">
        <v>116</v>
      </c>
      <c r="C3" s="7">
        <v>2016</v>
      </c>
      <c r="D3" s="8" t="s">
        <v>72</v>
      </c>
      <c r="E3" s="7" t="s">
        <v>73</v>
      </c>
      <c r="F3" s="13">
        <v>1.4</v>
      </c>
      <c r="G3" s="13">
        <v>6.6</v>
      </c>
      <c r="H3" s="13">
        <v>0.5</v>
      </c>
      <c r="I3" s="14">
        <v>7.5</v>
      </c>
      <c r="J3" s="13">
        <v>1.2</v>
      </c>
      <c r="K3" s="13">
        <v>7.5</v>
      </c>
      <c r="L3" s="13">
        <v>1.5</v>
      </c>
      <c r="M3" s="14">
        <v>7.2</v>
      </c>
      <c r="N3" s="13">
        <v>1.2</v>
      </c>
      <c r="O3" s="13">
        <v>8.6999999999999993</v>
      </c>
      <c r="P3" s="13">
        <v>1</v>
      </c>
      <c r="Q3" s="14">
        <v>8.9</v>
      </c>
      <c r="R3" s="13">
        <v>1.2</v>
      </c>
      <c r="S3" s="13">
        <v>9.1</v>
      </c>
      <c r="T3" s="13">
        <v>0</v>
      </c>
      <c r="U3" s="14">
        <v>10.3</v>
      </c>
      <c r="V3" s="13">
        <v>1.8</v>
      </c>
      <c r="W3" s="13">
        <v>8.6</v>
      </c>
      <c r="X3" s="13">
        <v>1</v>
      </c>
      <c r="Y3" s="14">
        <v>9.4</v>
      </c>
      <c r="Z3" s="13">
        <v>0</v>
      </c>
      <c r="AA3" s="13">
        <v>0</v>
      </c>
      <c r="AB3" s="13">
        <v>0</v>
      </c>
      <c r="AC3" s="14">
        <v>0</v>
      </c>
      <c r="AD3" s="13">
        <v>43.3</v>
      </c>
    </row>
    <row r="4" spans="1:31" ht="15.75" thickBot="1">
      <c r="A4" s="5">
        <v>19</v>
      </c>
      <c r="B4" s="6" t="s">
        <v>94</v>
      </c>
      <c r="C4" s="5">
        <v>2015</v>
      </c>
      <c r="D4" s="6" t="s">
        <v>49</v>
      </c>
      <c r="E4" s="5" t="s">
        <v>52</v>
      </c>
      <c r="F4" s="11">
        <v>1.3</v>
      </c>
      <c r="G4" s="11">
        <v>7.6</v>
      </c>
      <c r="H4" s="11">
        <v>1</v>
      </c>
      <c r="I4" s="12">
        <v>7.9</v>
      </c>
      <c r="J4" s="11">
        <v>0.6</v>
      </c>
      <c r="K4" s="11">
        <v>6.1</v>
      </c>
      <c r="L4" s="11">
        <v>3</v>
      </c>
      <c r="M4" s="12">
        <v>3.7</v>
      </c>
      <c r="N4" s="11">
        <v>0.9</v>
      </c>
      <c r="O4" s="11">
        <v>8</v>
      </c>
      <c r="P4" s="11">
        <v>1</v>
      </c>
      <c r="Q4" s="12">
        <v>7.9</v>
      </c>
      <c r="R4" s="11">
        <v>1.2</v>
      </c>
      <c r="S4" s="11">
        <v>7.2</v>
      </c>
      <c r="T4" s="11">
        <v>0</v>
      </c>
      <c r="U4" s="12">
        <v>8.4</v>
      </c>
      <c r="V4" s="11">
        <v>1.2</v>
      </c>
      <c r="W4" s="11">
        <v>7.2</v>
      </c>
      <c r="X4" s="11">
        <v>1.5</v>
      </c>
      <c r="Y4" s="12">
        <v>6.9</v>
      </c>
      <c r="Z4" s="11">
        <v>0</v>
      </c>
      <c r="AA4" s="11">
        <v>0</v>
      </c>
      <c r="AB4" s="11">
        <v>0</v>
      </c>
      <c r="AC4" s="12">
        <v>0</v>
      </c>
      <c r="AD4" s="11">
        <v>34.799999999999997</v>
      </c>
    </row>
    <row r="5" spans="1:31" ht="15.75" thickBot="1">
      <c r="A5" s="7">
        <v>4</v>
      </c>
      <c r="B5" s="8" t="s">
        <v>117</v>
      </c>
      <c r="C5" s="7">
        <v>2016</v>
      </c>
      <c r="D5" s="8" t="s">
        <v>72</v>
      </c>
      <c r="E5" s="7" t="s">
        <v>73</v>
      </c>
      <c r="F5" s="13">
        <v>2.1</v>
      </c>
      <c r="G5" s="13">
        <v>8.5</v>
      </c>
      <c r="H5" s="13">
        <v>0</v>
      </c>
      <c r="I5" s="14">
        <v>10.6</v>
      </c>
      <c r="J5" s="13">
        <v>1.2</v>
      </c>
      <c r="K5" s="13">
        <v>7.4</v>
      </c>
      <c r="L5" s="13">
        <v>1.5</v>
      </c>
      <c r="M5" s="14">
        <v>7.1</v>
      </c>
      <c r="N5" s="13">
        <v>1.4</v>
      </c>
      <c r="O5" s="13">
        <v>8.6999999999999993</v>
      </c>
      <c r="P5" s="13">
        <v>0</v>
      </c>
      <c r="Q5" s="14">
        <v>10.1</v>
      </c>
      <c r="R5" s="13">
        <v>1.2</v>
      </c>
      <c r="S5" s="13">
        <v>8.6</v>
      </c>
      <c r="T5" s="13">
        <v>0</v>
      </c>
      <c r="U5" s="14">
        <v>9.8000000000000007</v>
      </c>
      <c r="V5" s="13">
        <v>2.4</v>
      </c>
      <c r="W5" s="13">
        <v>8.9</v>
      </c>
      <c r="X5" s="13">
        <v>0.5</v>
      </c>
      <c r="Y5" s="14">
        <v>10.8</v>
      </c>
      <c r="Z5" s="13">
        <v>0</v>
      </c>
      <c r="AA5" s="13">
        <v>0</v>
      </c>
      <c r="AB5" s="13">
        <v>0</v>
      </c>
      <c r="AC5" s="14">
        <v>0</v>
      </c>
      <c r="AD5" s="13">
        <v>48.4</v>
      </c>
    </row>
    <row r="6" spans="1:31" ht="15.75" thickBot="1">
      <c r="A6" s="5">
        <v>9</v>
      </c>
      <c r="B6" s="6" t="s">
        <v>98</v>
      </c>
      <c r="C6" s="5">
        <v>2016</v>
      </c>
      <c r="D6" s="6" t="s">
        <v>99</v>
      </c>
      <c r="E6" s="5" t="s">
        <v>100</v>
      </c>
      <c r="F6" s="11">
        <v>2</v>
      </c>
      <c r="G6" s="11">
        <v>7.8</v>
      </c>
      <c r="H6" s="11">
        <v>0</v>
      </c>
      <c r="I6" s="12">
        <v>9.8000000000000007</v>
      </c>
      <c r="J6" s="11">
        <v>1.2</v>
      </c>
      <c r="K6" s="11">
        <v>8.35</v>
      </c>
      <c r="L6" s="11">
        <v>1.5</v>
      </c>
      <c r="M6" s="12">
        <v>8.0500000000000007</v>
      </c>
      <c r="N6" s="11">
        <v>0.8</v>
      </c>
      <c r="O6" s="11">
        <v>8</v>
      </c>
      <c r="P6" s="11">
        <v>1.5</v>
      </c>
      <c r="Q6" s="12">
        <v>7.3</v>
      </c>
      <c r="R6" s="11">
        <v>1.2</v>
      </c>
      <c r="S6" s="11">
        <v>8.8000000000000007</v>
      </c>
      <c r="T6" s="11">
        <v>0</v>
      </c>
      <c r="U6" s="12">
        <v>10</v>
      </c>
      <c r="V6" s="11">
        <v>1.2</v>
      </c>
      <c r="W6" s="11">
        <v>9.1</v>
      </c>
      <c r="X6" s="11">
        <v>1.5</v>
      </c>
      <c r="Y6" s="12">
        <v>8.8000000000000007</v>
      </c>
      <c r="Z6" s="11">
        <v>0</v>
      </c>
      <c r="AA6" s="11">
        <v>0</v>
      </c>
      <c r="AB6" s="11">
        <v>0</v>
      </c>
      <c r="AC6" s="12">
        <v>0</v>
      </c>
      <c r="AD6" s="11">
        <v>43.95</v>
      </c>
    </row>
    <row r="7" spans="1:31" ht="15.75" thickBot="1">
      <c r="A7" s="7">
        <v>20</v>
      </c>
      <c r="B7" s="8" t="s">
        <v>167</v>
      </c>
      <c r="C7" s="7">
        <v>2016</v>
      </c>
      <c r="D7" s="8" t="s">
        <v>99</v>
      </c>
      <c r="E7" s="7" t="s">
        <v>165</v>
      </c>
      <c r="F7" s="13">
        <v>1.4</v>
      </c>
      <c r="G7" s="13">
        <v>7</v>
      </c>
      <c r="H7" s="13">
        <v>0.5</v>
      </c>
      <c r="I7" s="14">
        <v>7.9</v>
      </c>
      <c r="J7" s="13">
        <v>0.6</v>
      </c>
      <c r="K7" s="13">
        <v>7.4</v>
      </c>
      <c r="L7" s="13">
        <v>3.5</v>
      </c>
      <c r="M7" s="14">
        <v>4.5</v>
      </c>
      <c r="N7" s="13">
        <v>0</v>
      </c>
      <c r="O7" s="13">
        <v>7.2</v>
      </c>
      <c r="P7" s="13">
        <v>3</v>
      </c>
      <c r="Q7" s="14">
        <v>4.2</v>
      </c>
      <c r="R7" s="13">
        <v>1.2</v>
      </c>
      <c r="S7" s="13">
        <v>7.8</v>
      </c>
      <c r="T7" s="13">
        <v>0</v>
      </c>
      <c r="U7" s="14">
        <v>9</v>
      </c>
      <c r="V7" s="13">
        <v>0.6</v>
      </c>
      <c r="W7" s="13">
        <v>8.1999999999999993</v>
      </c>
      <c r="X7" s="13">
        <v>4</v>
      </c>
      <c r="Y7" s="14">
        <v>4.8</v>
      </c>
      <c r="Z7" s="13">
        <v>0</v>
      </c>
      <c r="AA7" s="13">
        <v>0</v>
      </c>
      <c r="AB7" s="13">
        <v>0</v>
      </c>
      <c r="AC7" s="14">
        <v>0</v>
      </c>
      <c r="AD7" s="13">
        <v>30.4</v>
      </c>
    </row>
    <row r="8" spans="1:31" ht="15.75" thickBot="1">
      <c r="A8" s="7">
        <v>12</v>
      </c>
      <c r="B8" s="8" t="s">
        <v>88</v>
      </c>
      <c r="C8" s="7">
        <v>2016</v>
      </c>
      <c r="D8" s="8" t="s">
        <v>37</v>
      </c>
      <c r="E8" s="7" t="s">
        <v>38</v>
      </c>
      <c r="F8" s="13">
        <v>2.1</v>
      </c>
      <c r="G8" s="13">
        <v>8</v>
      </c>
      <c r="H8" s="13">
        <v>0</v>
      </c>
      <c r="I8" s="14">
        <v>10.1</v>
      </c>
      <c r="J8" s="13">
        <v>1.2</v>
      </c>
      <c r="K8" s="13">
        <v>7.3</v>
      </c>
      <c r="L8" s="13">
        <v>1.5</v>
      </c>
      <c r="M8" s="14">
        <v>7</v>
      </c>
      <c r="N8" s="13">
        <v>0.9</v>
      </c>
      <c r="O8" s="13">
        <v>8.1</v>
      </c>
      <c r="P8" s="13">
        <v>1</v>
      </c>
      <c r="Q8" s="14">
        <v>8</v>
      </c>
      <c r="R8" s="13">
        <v>1.2</v>
      </c>
      <c r="S8" s="13">
        <v>7.8</v>
      </c>
      <c r="T8" s="13">
        <v>0</v>
      </c>
      <c r="U8" s="14">
        <v>9</v>
      </c>
      <c r="V8" s="13">
        <v>1.2</v>
      </c>
      <c r="W8" s="13">
        <v>7.6</v>
      </c>
      <c r="X8" s="13">
        <v>1.5</v>
      </c>
      <c r="Y8" s="14">
        <v>7.3</v>
      </c>
      <c r="Z8" s="13">
        <v>0</v>
      </c>
      <c r="AA8" s="13">
        <v>0</v>
      </c>
      <c r="AB8" s="13">
        <v>0</v>
      </c>
      <c r="AC8" s="14">
        <v>0</v>
      </c>
      <c r="AD8" s="13">
        <v>41.4</v>
      </c>
    </row>
    <row r="9" spans="1:31" ht="15.75" thickBot="1">
      <c r="A9" s="5">
        <v>11</v>
      </c>
      <c r="B9" s="6" t="s">
        <v>85</v>
      </c>
      <c r="C9" s="5">
        <v>2016</v>
      </c>
      <c r="D9" s="6" t="s">
        <v>31</v>
      </c>
      <c r="E9" s="5" t="s">
        <v>32</v>
      </c>
      <c r="F9" s="11">
        <v>1.5</v>
      </c>
      <c r="G9" s="11">
        <v>7.8</v>
      </c>
      <c r="H9" s="11">
        <v>0</v>
      </c>
      <c r="I9" s="12">
        <v>9.3000000000000007</v>
      </c>
      <c r="J9" s="11">
        <v>1.2</v>
      </c>
      <c r="K9" s="11">
        <v>8.0500000000000007</v>
      </c>
      <c r="L9" s="11">
        <v>1.5</v>
      </c>
      <c r="M9" s="12">
        <v>7.75</v>
      </c>
      <c r="N9" s="11">
        <v>0.8</v>
      </c>
      <c r="O9" s="11">
        <v>8.3000000000000007</v>
      </c>
      <c r="P9" s="11">
        <v>1.5</v>
      </c>
      <c r="Q9" s="12">
        <v>7.6</v>
      </c>
      <c r="R9" s="11">
        <v>1.2</v>
      </c>
      <c r="S9" s="11">
        <v>8.1999999999999993</v>
      </c>
      <c r="T9" s="11">
        <v>0</v>
      </c>
      <c r="U9" s="12">
        <v>9.4</v>
      </c>
      <c r="V9" s="11">
        <v>1.2</v>
      </c>
      <c r="W9" s="11">
        <v>8.9</v>
      </c>
      <c r="X9" s="11">
        <v>1.5</v>
      </c>
      <c r="Y9" s="12">
        <v>8.6</v>
      </c>
      <c r="Z9" s="11">
        <v>0</v>
      </c>
      <c r="AA9" s="11">
        <v>0</v>
      </c>
      <c r="AB9" s="11">
        <v>0</v>
      </c>
      <c r="AC9" s="12">
        <v>0</v>
      </c>
      <c r="AD9" s="11">
        <v>42.65</v>
      </c>
    </row>
    <row r="10" spans="1:31" ht="15.75" thickBot="1">
      <c r="A10" s="7">
        <v>2</v>
      </c>
      <c r="B10" s="8" t="s">
        <v>95</v>
      </c>
      <c r="C10" s="7">
        <v>2015</v>
      </c>
      <c r="D10" s="8" t="s">
        <v>49</v>
      </c>
      <c r="E10" s="7" t="s">
        <v>174</v>
      </c>
      <c r="F10" s="13">
        <v>2</v>
      </c>
      <c r="G10" s="13">
        <v>8.4</v>
      </c>
      <c r="H10" s="13">
        <v>0</v>
      </c>
      <c r="I10" s="14">
        <v>10.4</v>
      </c>
      <c r="J10" s="13">
        <v>1.2</v>
      </c>
      <c r="K10" s="13">
        <v>9.1999999999999993</v>
      </c>
      <c r="L10" s="13">
        <v>1.5</v>
      </c>
      <c r="M10" s="14">
        <v>8.9</v>
      </c>
      <c r="N10" s="13">
        <v>1.4</v>
      </c>
      <c r="O10" s="13">
        <v>8.6</v>
      </c>
      <c r="P10" s="13">
        <v>0</v>
      </c>
      <c r="Q10" s="14">
        <v>10</v>
      </c>
      <c r="R10" s="13">
        <v>1.2</v>
      </c>
      <c r="S10" s="13">
        <v>8.8000000000000007</v>
      </c>
      <c r="T10" s="13">
        <v>0</v>
      </c>
      <c r="U10" s="14">
        <v>10</v>
      </c>
      <c r="V10" s="13">
        <v>2.6</v>
      </c>
      <c r="W10" s="13">
        <v>8.5</v>
      </c>
      <c r="X10" s="13">
        <v>0</v>
      </c>
      <c r="Y10" s="14">
        <v>11.1</v>
      </c>
      <c r="Z10" s="13">
        <v>0</v>
      </c>
      <c r="AA10" s="13">
        <v>0</v>
      </c>
      <c r="AB10" s="13">
        <v>0</v>
      </c>
      <c r="AC10" s="14">
        <v>0</v>
      </c>
      <c r="AD10" s="13">
        <v>50.4</v>
      </c>
    </row>
    <row r="11" spans="1:31" ht="15.75" thickBot="1">
      <c r="A11" s="5">
        <v>15</v>
      </c>
      <c r="B11" s="6" t="s">
        <v>97</v>
      </c>
      <c r="C11" s="5">
        <v>2016</v>
      </c>
      <c r="D11" s="6" t="s">
        <v>49</v>
      </c>
      <c r="E11" s="5" t="s">
        <v>52</v>
      </c>
      <c r="F11" s="11">
        <v>1.8</v>
      </c>
      <c r="G11" s="11">
        <v>8.8000000000000007</v>
      </c>
      <c r="H11" s="11">
        <v>1</v>
      </c>
      <c r="I11" s="12">
        <v>9.6</v>
      </c>
      <c r="J11" s="11">
        <v>0.6</v>
      </c>
      <c r="K11" s="11">
        <v>8.6999999999999993</v>
      </c>
      <c r="L11" s="11">
        <v>4</v>
      </c>
      <c r="M11" s="12">
        <v>5.3</v>
      </c>
      <c r="N11" s="11">
        <v>0.8</v>
      </c>
      <c r="O11" s="11">
        <v>8.6999999999999993</v>
      </c>
      <c r="P11" s="11">
        <v>1.5</v>
      </c>
      <c r="Q11" s="12">
        <v>8</v>
      </c>
      <c r="R11" s="11">
        <v>1.2</v>
      </c>
      <c r="S11" s="11">
        <v>7.6</v>
      </c>
      <c r="T11" s="11">
        <v>0</v>
      </c>
      <c r="U11" s="12">
        <v>8.8000000000000007</v>
      </c>
      <c r="V11" s="11">
        <v>1.2</v>
      </c>
      <c r="W11" s="11">
        <v>8.6999999999999993</v>
      </c>
      <c r="X11" s="11">
        <v>1.5</v>
      </c>
      <c r="Y11" s="12">
        <v>8.4</v>
      </c>
      <c r="Z11" s="11">
        <v>0</v>
      </c>
      <c r="AA11" s="11">
        <v>0</v>
      </c>
      <c r="AB11" s="11">
        <v>0</v>
      </c>
      <c r="AC11" s="12">
        <v>0</v>
      </c>
      <c r="AD11" s="11">
        <v>40.1</v>
      </c>
    </row>
    <row r="12" spans="1:31" ht="15.75" thickBot="1">
      <c r="A12" s="7">
        <v>6</v>
      </c>
      <c r="B12" s="8" t="s">
        <v>112</v>
      </c>
      <c r="C12" s="7">
        <v>2015</v>
      </c>
      <c r="D12" s="8" t="s">
        <v>67</v>
      </c>
      <c r="E12" s="7" t="s">
        <v>113</v>
      </c>
      <c r="F12" s="13">
        <v>2.4</v>
      </c>
      <c r="G12" s="13">
        <v>7.6</v>
      </c>
      <c r="H12" s="13">
        <v>0</v>
      </c>
      <c r="I12" s="14">
        <v>10</v>
      </c>
      <c r="J12" s="13">
        <v>1.2</v>
      </c>
      <c r="K12" s="13">
        <v>7.6</v>
      </c>
      <c r="L12" s="13">
        <v>1.5</v>
      </c>
      <c r="M12" s="14">
        <v>7.3</v>
      </c>
      <c r="N12" s="13">
        <v>1.3</v>
      </c>
      <c r="O12" s="13">
        <v>8.1999999999999993</v>
      </c>
      <c r="P12" s="13">
        <v>0.5</v>
      </c>
      <c r="Q12" s="14">
        <v>9</v>
      </c>
      <c r="R12" s="13">
        <v>1.2</v>
      </c>
      <c r="S12" s="13">
        <v>8.6999999999999993</v>
      </c>
      <c r="T12" s="13">
        <v>0</v>
      </c>
      <c r="U12" s="14">
        <v>9.9</v>
      </c>
      <c r="V12" s="13">
        <v>2.1</v>
      </c>
      <c r="W12" s="13">
        <v>8.1999999999999993</v>
      </c>
      <c r="X12" s="13">
        <v>0</v>
      </c>
      <c r="Y12" s="14">
        <v>10.3</v>
      </c>
      <c r="Z12" s="13">
        <v>0</v>
      </c>
      <c r="AA12" s="13">
        <v>0</v>
      </c>
      <c r="AB12" s="13">
        <v>0</v>
      </c>
      <c r="AC12" s="14">
        <v>0</v>
      </c>
      <c r="AD12" s="13">
        <v>46.5</v>
      </c>
    </row>
    <row r="13" spans="1:31" ht="15.75" thickBot="1">
      <c r="A13" s="7">
        <v>8</v>
      </c>
      <c r="B13" s="8" t="s">
        <v>90</v>
      </c>
      <c r="C13" s="7">
        <v>2015</v>
      </c>
      <c r="D13" s="8" t="s">
        <v>37</v>
      </c>
      <c r="E13" s="7" t="s">
        <v>38</v>
      </c>
      <c r="F13" s="13">
        <v>1.9</v>
      </c>
      <c r="G13" s="13">
        <v>7.9</v>
      </c>
      <c r="H13" s="13">
        <v>0.5</v>
      </c>
      <c r="I13" s="14">
        <v>9.3000000000000007</v>
      </c>
      <c r="J13" s="13">
        <v>1.2</v>
      </c>
      <c r="K13" s="13">
        <v>8.5500000000000007</v>
      </c>
      <c r="L13" s="13">
        <v>1.5</v>
      </c>
      <c r="M13" s="14">
        <v>8.25</v>
      </c>
      <c r="N13" s="13">
        <v>1.1000000000000001</v>
      </c>
      <c r="O13" s="13">
        <v>8.5</v>
      </c>
      <c r="P13" s="13">
        <v>1</v>
      </c>
      <c r="Q13" s="14">
        <v>8.6</v>
      </c>
      <c r="R13" s="13">
        <v>1.2</v>
      </c>
      <c r="S13" s="13">
        <v>8</v>
      </c>
      <c r="T13" s="13">
        <v>0</v>
      </c>
      <c r="U13" s="14">
        <v>9.1999999999999993</v>
      </c>
      <c r="V13" s="13">
        <v>1.8</v>
      </c>
      <c r="W13" s="13">
        <v>8.6</v>
      </c>
      <c r="X13" s="13">
        <v>1</v>
      </c>
      <c r="Y13" s="14">
        <v>9.4</v>
      </c>
      <c r="Z13" s="13">
        <v>0</v>
      </c>
      <c r="AA13" s="13">
        <v>0</v>
      </c>
      <c r="AB13" s="13">
        <v>0</v>
      </c>
      <c r="AC13" s="14">
        <v>0</v>
      </c>
      <c r="AD13" s="13">
        <v>44.75</v>
      </c>
    </row>
    <row r="14" spans="1:31" ht="15.75" thickBot="1">
      <c r="A14" s="5">
        <v>5</v>
      </c>
      <c r="B14" s="6" t="s">
        <v>91</v>
      </c>
      <c r="C14" s="5">
        <v>2017</v>
      </c>
      <c r="D14" s="6" t="s">
        <v>37</v>
      </c>
      <c r="E14" s="5" t="s">
        <v>38</v>
      </c>
      <c r="F14" s="11">
        <v>2.1</v>
      </c>
      <c r="G14" s="11">
        <v>8.4</v>
      </c>
      <c r="H14" s="11">
        <v>0</v>
      </c>
      <c r="I14" s="12">
        <v>10.5</v>
      </c>
      <c r="J14" s="11">
        <v>1.2</v>
      </c>
      <c r="K14" s="11">
        <v>8.9</v>
      </c>
      <c r="L14" s="11">
        <v>1.5</v>
      </c>
      <c r="M14" s="12">
        <v>8.6</v>
      </c>
      <c r="N14" s="11">
        <v>1.3</v>
      </c>
      <c r="O14" s="11">
        <v>8</v>
      </c>
      <c r="P14" s="11">
        <v>0.5</v>
      </c>
      <c r="Q14" s="12">
        <v>8.8000000000000007</v>
      </c>
      <c r="R14" s="11">
        <v>1.2</v>
      </c>
      <c r="S14" s="11">
        <v>9</v>
      </c>
      <c r="T14" s="11">
        <v>0</v>
      </c>
      <c r="U14" s="12">
        <v>10.199999999999999</v>
      </c>
      <c r="V14" s="11">
        <v>1.8</v>
      </c>
      <c r="W14" s="11">
        <v>8.8000000000000007</v>
      </c>
      <c r="X14" s="11">
        <v>1</v>
      </c>
      <c r="Y14" s="12">
        <v>9.6</v>
      </c>
      <c r="Z14" s="11">
        <v>0</v>
      </c>
      <c r="AA14" s="11">
        <v>0</v>
      </c>
      <c r="AB14" s="11">
        <v>0</v>
      </c>
      <c r="AC14" s="12">
        <v>0</v>
      </c>
      <c r="AD14" s="11">
        <v>47.7</v>
      </c>
    </row>
    <row r="15" spans="1:31" ht="15.75" thickBot="1">
      <c r="A15" s="5">
        <v>3</v>
      </c>
      <c r="B15" s="6" t="s">
        <v>118</v>
      </c>
      <c r="C15" s="5">
        <v>2016</v>
      </c>
      <c r="D15" s="6" t="s">
        <v>72</v>
      </c>
      <c r="E15" s="5" t="s">
        <v>73</v>
      </c>
      <c r="F15" s="11">
        <v>2.1</v>
      </c>
      <c r="G15" s="11">
        <v>8</v>
      </c>
      <c r="H15" s="11">
        <v>0</v>
      </c>
      <c r="I15" s="12">
        <v>10.1</v>
      </c>
      <c r="J15" s="11">
        <v>1.2</v>
      </c>
      <c r="K15" s="11">
        <v>8.9</v>
      </c>
      <c r="L15" s="11">
        <v>1.5</v>
      </c>
      <c r="M15" s="12">
        <v>8.6</v>
      </c>
      <c r="N15" s="11">
        <v>1.2</v>
      </c>
      <c r="O15" s="11">
        <v>9.1999999999999993</v>
      </c>
      <c r="P15" s="11">
        <v>1</v>
      </c>
      <c r="Q15" s="12">
        <v>9.4</v>
      </c>
      <c r="R15" s="11">
        <v>1.2</v>
      </c>
      <c r="S15" s="11">
        <v>8.5</v>
      </c>
      <c r="T15" s="11">
        <v>0</v>
      </c>
      <c r="U15" s="12">
        <v>9.6999999999999993</v>
      </c>
      <c r="V15" s="11">
        <v>2.4</v>
      </c>
      <c r="W15" s="11">
        <v>8.8000000000000007</v>
      </c>
      <c r="X15" s="11">
        <v>0.5</v>
      </c>
      <c r="Y15" s="12">
        <v>10.7</v>
      </c>
      <c r="Z15" s="11">
        <v>0</v>
      </c>
      <c r="AA15" s="11">
        <v>0</v>
      </c>
      <c r="AB15" s="11">
        <v>0</v>
      </c>
      <c r="AC15" s="12">
        <v>0</v>
      </c>
      <c r="AD15" s="11">
        <v>48.5</v>
      </c>
    </row>
    <row r="16" spans="1:31" ht="15.75" thickBot="1">
      <c r="A16" s="7">
        <v>16</v>
      </c>
      <c r="B16" s="8" t="s">
        <v>92</v>
      </c>
      <c r="C16" s="7">
        <v>2016</v>
      </c>
      <c r="D16" s="8" t="s">
        <v>42</v>
      </c>
      <c r="E16" s="7" t="s">
        <v>43</v>
      </c>
      <c r="F16" s="13">
        <v>2.2000000000000002</v>
      </c>
      <c r="G16" s="13">
        <v>8.1999999999999993</v>
      </c>
      <c r="H16" s="13">
        <v>0</v>
      </c>
      <c r="I16" s="14">
        <v>10.4</v>
      </c>
      <c r="J16" s="13">
        <v>0</v>
      </c>
      <c r="K16" s="13">
        <v>0</v>
      </c>
      <c r="L16" s="13">
        <v>0</v>
      </c>
      <c r="M16" s="14">
        <v>0</v>
      </c>
      <c r="N16" s="13">
        <v>1.3</v>
      </c>
      <c r="O16" s="13">
        <v>8</v>
      </c>
      <c r="P16" s="13">
        <v>0.5</v>
      </c>
      <c r="Q16" s="14">
        <v>8.8000000000000007</v>
      </c>
      <c r="R16" s="13">
        <v>1.2</v>
      </c>
      <c r="S16" s="13">
        <v>7.5</v>
      </c>
      <c r="T16" s="13">
        <v>0</v>
      </c>
      <c r="U16" s="14">
        <v>8.6999999999999993</v>
      </c>
      <c r="V16" s="13">
        <v>1.2</v>
      </c>
      <c r="W16" s="13">
        <v>8.4</v>
      </c>
      <c r="X16" s="13">
        <v>1.5</v>
      </c>
      <c r="Y16" s="14">
        <v>8.1</v>
      </c>
      <c r="Z16" s="13">
        <v>0</v>
      </c>
      <c r="AA16" s="13">
        <v>0</v>
      </c>
      <c r="AB16" s="13">
        <v>0</v>
      </c>
      <c r="AC16" s="14">
        <v>0</v>
      </c>
      <c r="AD16" s="13">
        <v>36</v>
      </c>
    </row>
    <row r="17" spans="1:30" ht="15.75" thickBot="1">
      <c r="A17" s="5">
        <v>13</v>
      </c>
      <c r="B17" s="6" t="s">
        <v>93</v>
      </c>
      <c r="C17" s="5">
        <v>2016</v>
      </c>
      <c r="D17" s="6" t="s">
        <v>42</v>
      </c>
      <c r="E17" s="5" t="s">
        <v>43</v>
      </c>
      <c r="F17" s="11">
        <v>2.7</v>
      </c>
      <c r="G17" s="11">
        <v>7.4</v>
      </c>
      <c r="H17" s="11">
        <v>0</v>
      </c>
      <c r="I17" s="12">
        <v>10.1</v>
      </c>
      <c r="J17" s="11">
        <v>0.6</v>
      </c>
      <c r="K17" s="11">
        <v>7.15</v>
      </c>
      <c r="L17" s="11">
        <v>2</v>
      </c>
      <c r="M17" s="12">
        <v>5.75</v>
      </c>
      <c r="N17" s="11">
        <v>0.9</v>
      </c>
      <c r="O17" s="11">
        <v>8.5</v>
      </c>
      <c r="P17" s="11">
        <v>1.5</v>
      </c>
      <c r="Q17" s="12">
        <v>7.9</v>
      </c>
      <c r="R17" s="11">
        <v>1.2</v>
      </c>
      <c r="S17" s="11">
        <v>7.8</v>
      </c>
      <c r="T17" s="11">
        <v>0</v>
      </c>
      <c r="U17" s="12">
        <v>9</v>
      </c>
      <c r="V17" s="11">
        <v>1.2</v>
      </c>
      <c r="W17" s="11">
        <v>8.8000000000000007</v>
      </c>
      <c r="X17" s="11">
        <v>1.5</v>
      </c>
      <c r="Y17" s="12">
        <v>8.5</v>
      </c>
      <c r="Z17" s="11">
        <v>0</v>
      </c>
      <c r="AA17" s="11">
        <v>0</v>
      </c>
      <c r="AB17" s="11">
        <v>0</v>
      </c>
      <c r="AC17" s="12">
        <v>0</v>
      </c>
      <c r="AD17" s="11">
        <v>41.25</v>
      </c>
    </row>
    <row r="18" spans="1:30" ht="15.75" thickBot="1">
      <c r="A18" s="7">
        <v>18</v>
      </c>
      <c r="B18" s="8" t="s">
        <v>114</v>
      </c>
      <c r="C18" s="7">
        <v>2016</v>
      </c>
      <c r="D18" s="8" t="s">
        <v>67</v>
      </c>
      <c r="E18" s="7" t="s">
        <v>113</v>
      </c>
      <c r="F18" s="13">
        <v>1.3</v>
      </c>
      <c r="G18" s="13">
        <v>8</v>
      </c>
      <c r="H18" s="13">
        <v>1</v>
      </c>
      <c r="I18" s="14">
        <v>8.3000000000000007</v>
      </c>
      <c r="J18" s="13">
        <v>0</v>
      </c>
      <c r="K18" s="13">
        <v>7.35</v>
      </c>
      <c r="L18" s="13">
        <v>4</v>
      </c>
      <c r="M18" s="14">
        <v>3.35</v>
      </c>
      <c r="N18" s="13">
        <v>0.8</v>
      </c>
      <c r="O18" s="13">
        <v>8</v>
      </c>
      <c r="P18" s="13">
        <v>1.5</v>
      </c>
      <c r="Q18" s="14">
        <v>7.3</v>
      </c>
      <c r="R18" s="13">
        <v>1.2</v>
      </c>
      <c r="S18" s="13">
        <v>7.4</v>
      </c>
      <c r="T18" s="13">
        <v>0</v>
      </c>
      <c r="U18" s="14">
        <v>8.6</v>
      </c>
      <c r="V18" s="13">
        <v>1.2</v>
      </c>
      <c r="W18" s="13">
        <v>8.3000000000000007</v>
      </c>
      <c r="X18" s="13">
        <v>1.5</v>
      </c>
      <c r="Y18" s="14">
        <v>8</v>
      </c>
      <c r="Z18" s="13">
        <v>0</v>
      </c>
      <c r="AA18" s="13">
        <v>0</v>
      </c>
      <c r="AB18" s="13">
        <v>0</v>
      </c>
      <c r="AC18" s="14">
        <v>0</v>
      </c>
      <c r="AD18" s="13">
        <v>35.549999999999997</v>
      </c>
    </row>
    <row r="19" spans="1:30" ht="15.75" thickBot="1">
      <c r="A19" s="7">
        <v>14</v>
      </c>
      <c r="B19" s="8" t="s">
        <v>115</v>
      </c>
      <c r="C19" s="7">
        <v>2016</v>
      </c>
      <c r="D19" s="8" t="s">
        <v>67</v>
      </c>
      <c r="E19" s="7" t="s">
        <v>113</v>
      </c>
      <c r="F19" s="13">
        <v>2.2999999999999998</v>
      </c>
      <c r="G19" s="13">
        <v>8</v>
      </c>
      <c r="H19" s="13">
        <v>0</v>
      </c>
      <c r="I19" s="14">
        <v>10.3</v>
      </c>
      <c r="J19" s="13">
        <v>0</v>
      </c>
      <c r="K19" s="13">
        <v>7.15</v>
      </c>
      <c r="L19" s="13">
        <v>2.5</v>
      </c>
      <c r="M19" s="14">
        <v>4.6500000000000004</v>
      </c>
      <c r="N19" s="13">
        <v>1.2</v>
      </c>
      <c r="O19" s="13">
        <v>8</v>
      </c>
      <c r="P19" s="13">
        <v>1</v>
      </c>
      <c r="Q19" s="14">
        <v>8.1999999999999993</v>
      </c>
      <c r="R19" s="13">
        <v>1.2</v>
      </c>
      <c r="S19" s="13">
        <v>7.8</v>
      </c>
      <c r="T19" s="13">
        <v>0</v>
      </c>
      <c r="U19" s="14">
        <v>9</v>
      </c>
      <c r="V19" s="13">
        <v>1.2</v>
      </c>
      <c r="W19" s="13">
        <v>8.5</v>
      </c>
      <c r="X19" s="13">
        <v>1.5</v>
      </c>
      <c r="Y19" s="14">
        <v>8.1999999999999993</v>
      </c>
      <c r="Z19" s="13">
        <v>0</v>
      </c>
      <c r="AA19" s="13">
        <v>0</v>
      </c>
      <c r="AB19" s="13">
        <v>0</v>
      </c>
      <c r="AC19" s="14">
        <v>0</v>
      </c>
      <c r="AD19" s="13">
        <v>40.35</v>
      </c>
    </row>
    <row r="20" spans="1:30" ht="15.75" thickBot="1">
      <c r="A20" s="5">
        <v>1</v>
      </c>
      <c r="B20" s="6" t="s">
        <v>119</v>
      </c>
      <c r="C20" s="5">
        <v>2016</v>
      </c>
      <c r="D20" s="6" t="s">
        <v>72</v>
      </c>
      <c r="E20" s="5" t="s">
        <v>73</v>
      </c>
      <c r="F20" s="11">
        <v>2</v>
      </c>
      <c r="G20" s="11">
        <v>9.1999999999999993</v>
      </c>
      <c r="H20" s="11">
        <v>0</v>
      </c>
      <c r="I20" s="12">
        <v>11.2</v>
      </c>
      <c r="J20" s="11">
        <v>1.2</v>
      </c>
      <c r="K20" s="11">
        <v>9</v>
      </c>
      <c r="L20" s="11">
        <v>1.5</v>
      </c>
      <c r="M20" s="12">
        <v>8.6999999999999993</v>
      </c>
      <c r="N20" s="11">
        <v>1.4</v>
      </c>
      <c r="O20" s="11">
        <v>9.4</v>
      </c>
      <c r="P20" s="11">
        <v>0</v>
      </c>
      <c r="Q20" s="12">
        <v>10.8</v>
      </c>
      <c r="R20" s="11">
        <v>1.2</v>
      </c>
      <c r="S20" s="11">
        <v>9.3000000000000007</v>
      </c>
      <c r="T20" s="11">
        <v>0</v>
      </c>
      <c r="U20" s="12">
        <v>10.5</v>
      </c>
      <c r="V20" s="11">
        <v>2.5</v>
      </c>
      <c r="W20" s="11">
        <v>9.1</v>
      </c>
      <c r="X20" s="11">
        <v>0</v>
      </c>
      <c r="Y20" s="12">
        <v>11.6</v>
      </c>
      <c r="Z20" s="11">
        <v>0</v>
      </c>
      <c r="AA20" s="11">
        <v>0</v>
      </c>
      <c r="AB20" s="11">
        <v>0</v>
      </c>
      <c r="AC20" s="12">
        <v>0</v>
      </c>
      <c r="AD20" s="11">
        <v>52.8</v>
      </c>
    </row>
    <row r="21" spans="1:30" ht="15.75" thickBot="1">
      <c r="A21" s="5">
        <v>17</v>
      </c>
      <c r="B21" s="6" t="s">
        <v>102</v>
      </c>
      <c r="C21" s="5">
        <v>2016</v>
      </c>
      <c r="D21" s="6" t="s">
        <v>99</v>
      </c>
      <c r="E21" s="5" t="s">
        <v>100</v>
      </c>
      <c r="F21" s="11">
        <v>1.3</v>
      </c>
      <c r="G21" s="11">
        <v>7.6</v>
      </c>
      <c r="H21" s="11">
        <v>1</v>
      </c>
      <c r="I21" s="12">
        <v>7.9</v>
      </c>
      <c r="J21" s="11">
        <v>0.6</v>
      </c>
      <c r="K21" s="11">
        <v>7.15</v>
      </c>
      <c r="L21" s="11">
        <v>3.5</v>
      </c>
      <c r="M21" s="12">
        <v>4.25</v>
      </c>
      <c r="N21" s="11">
        <v>0.8</v>
      </c>
      <c r="O21" s="11">
        <v>7.8</v>
      </c>
      <c r="P21" s="11">
        <v>1.5</v>
      </c>
      <c r="Q21" s="12">
        <v>7.1</v>
      </c>
      <c r="R21" s="11">
        <v>1.2</v>
      </c>
      <c r="S21" s="11">
        <v>7.7</v>
      </c>
      <c r="T21" s="11">
        <v>0</v>
      </c>
      <c r="U21" s="12">
        <v>8.9</v>
      </c>
      <c r="V21" s="11">
        <v>1.2</v>
      </c>
      <c r="W21" s="11">
        <v>9</v>
      </c>
      <c r="X21" s="11">
        <v>2.5</v>
      </c>
      <c r="Y21" s="12">
        <v>7.7</v>
      </c>
      <c r="Z21" s="11">
        <v>0</v>
      </c>
      <c r="AA21" s="11">
        <v>0</v>
      </c>
      <c r="AB21" s="11">
        <v>0</v>
      </c>
      <c r="AC21" s="12">
        <v>0</v>
      </c>
      <c r="AD21" s="11">
        <v>35.85</v>
      </c>
    </row>
  </sheetData>
  <autoFilter ref="A1:AD21">
    <sortState ref="A2:AD21">
      <sortCondition ref="B1:B21"/>
    </sortState>
  </autoFilter>
  <hyperlinks>
    <hyperlink ref="B20" r:id="rId1" display="https://www.gymfed.cz/osoby/879159"/>
    <hyperlink ref="D20" r:id="rId2" display="https://www.gymfed.cz/adresar/oddil/2040"/>
    <hyperlink ref="B10" r:id="rId3" display="https://www.gymfed.cz/osoby/751928"/>
    <hyperlink ref="D10" r:id="rId4" display="https://www.gymfed.cz/adresar/oddil/3198"/>
    <hyperlink ref="B15" r:id="rId5" display="https://www.gymfed.cz/osoby/558051"/>
    <hyperlink ref="D15" r:id="rId6" display="https://www.gymfed.cz/adresar/oddil/2040"/>
    <hyperlink ref="B5" r:id="rId7" display="https://www.gymfed.cz/osoby/413555"/>
    <hyperlink ref="D5" r:id="rId8" display="https://www.gymfed.cz/adresar/oddil/2040"/>
    <hyperlink ref="B14" r:id="rId9" display="https://www.gymfed.cz/osoby/540099"/>
    <hyperlink ref="D14" r:id="rId10" display="https://www.gymfed.cz/adresar/oddil/8512"/>
    <hyperlink ref="B12" r:id="rId11" display="https://www.gymfed.cz/osoby/810883"/>
    <hyperlink ref="D12" r:id="rId12" display="https://www.gymfed.cz/adresar/oddil/9978"/>
    <hyperlink ref="B2" r:id="rId13" display="https://www.gymfed.cz/osoby/424415"/>
    <hyperlink ref="D2" r:id="rId14" display="https://www.gymfed.cz/adresar/oddil/2975"/>
    <hyperlink ref="B13" r:id="rId15" display="https://www.gymfed.cz/osoby/210580"/>
    <hyperlink ref="D13" r:id="rId16" display="https://www.gymfed.cz/adresar/oddil/8512"/>
    <hyperlink ref="B6" r:id="rId17" display="https://www.gymfed.cz/osoby/762649"/>
    <hyperlink ref="D6" r:id="rId18" display="https://www.gymfed.cz/adresar/oddil/9553"/>
    <hyperlink ref="B3" r:id="rId19" display="https://www.gymfed.cz/osoby/955367"/>
    <hyperlink ref="D3" r:id="rId20" display="https://www.gymfed.cz/adresar/oddil/2040"/>
    <hyperlink ref="B9" r:id="rId21" display="https://www.gymfed.cz/osoby/403508"/>
    <hyperlink ref="D9" r:id="rId22" display="https://www.gymfed.cz/adresar/oddil/7949"/>
    <hyperlink ref="B8" r:id="rId23" display="https://www.gymfed.cz/osoby/623075"/>
    <hyperlink ref="D8" r:id="rId24" display="https://www.gymfed.cz/adresar/oddil/8512"/>
    <hyperlink ref="B17" r:id="rId25" display="https://www.gymfed.cz/osoby/192257"/>
    <hyperlink ref="D17" r:id="rId26" display="https://www.gymfed.cz/adresar/oddil/2876"/>
    <hyperlink ref="B19" r:id="rId27" display="https://www.gymfed.cz/osoby/134906"/>
    <hyperlink ref="D19" r:id="rId28" display="https://www.gymfed.cz/adresar/oddil/9978"/>
    <hyperlink ref="B11" r:id="rId29" display="https://www.gymfed.cz/osoby/358533"/>
    <hyperlink ref="D11" r:id="rId30" display="https://www.gymfed.cz/adresar/oddil/3198"/>
    <hyperlink ref="B16" r:id="rId31" display="https://www.gymfed.cz/osoby/217785"/>
    <hyperlink ref="D16" r:id="rId32" display="https://www.gymfed.cz/adresar/oddil/2876"/>
    <hyperlink ref="B21" r:id="rId33" display="https://www.gymfed.cz/osoby/896660"/>
    <hyperlink ref="D21" r:id="rId34" display="https://www.gymfed.cz/adresar/oddil/9553"/>
    <hyperlink ref="B18" r:id="rId35" display="https://www.gymfed.cz/osoby/688495"/>
    <hyperlink ref="D18" r:id="rId36" display="https://www.gymfed.cz/adresar/oddil/9978"/>
    <hyperlink ref="B4" r:id="rId37" display="https://www.gymfed.cz/osoby/141594"/>
    <hyperlink ref="D4" r:id="rId38" display="https://www.gymfed.cz/adresar/oddil/3198"/>
    <hyperlink ref="B7" r:id="rId39" display="https://www.gymfed.cz/osoby/595309"/>
    <hyperlink ref="D7" r:id="rId40" display="https://www.gymfed.cz/adresar/oddil/9553"/>
  </hyperlink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E6"/>
  <sheetViews>
    <sheetView zoomScale="115" zoomScaleNormal="115" workbookViewId="0">
      <selection activeCell="D15" sqref="D15"/>
    </sheetView>
  </sheetViews>
  <sheetFormatPr defaultRowHeight="15"/>
  <cols>
    <col min="1" max="1" width="2.140625" bestFit="1" customWidth="1"/>
    <col min="2" max="2" width="15.7109375" bestFit="1" customWidth="1"/>
    <col min="3" max="3" width="7.42578125" bestFit="1" customWidth="1"/>
    <col min="4" max="4" width="25" bestFit="1" customWidth="1"/>
    <col min="5" max="5" width="12.140625" bestFit="1" customWidth="1"/>
    <col min="6" max="8" width="4.7109375" bestFit="1" customWidth="1"/>
    <col min="9" max="9" width="8.42578125" bestFit="1" customWidth="1"/>
    <col min="10" max="16" width="4.7109375" bestFit="1" customWidth="1"/>
    <col min="17" max="17" width="6.5703125" bestFit="1" customWidth="1"/>
    <col min="18" max="20" width="4.7109375" bestFit="1" customWidth="1"/>
    <col min="21" max="21" width="9" bestFit="1" customWidth="1"/>
    <col min="22" max="24" width="4.7109375" bestFit="1" customWidth="1"/>
    <col min="25" max="25" width="6.85546875" bestFit="1" customWidth="1"/>
    <col min="26" max="28" width="4.7109375" bestFit="1" customWidth="1"/>
    <col min="29" max="29" width="7.42578125" bestFit="1" customWidth="1"/>
    <col min="30" max="30" width="8.42578125" bestFit="1" customWidth="1"/>
  </cols>
  <sheetData>
    <row r="1" spans="1:31" ht="15.75" thickBot="1">
      <c r="B1" s="4" t="s">
        <v>150</v>
      </c>
      <c r="C1" s="4" t="s">
        <v>151</v>
      </c>
      <c r="D1" s="4" t="s">
        <v>152</v>
      </c>
      <c r="E1" s="4" t="s">
        <v>153</v>
      </c>
      <c r="F1" s="4" t="s">
        <v>10</v>
      </c>
      <c r="G1" s="4" t="s">
        <v>11</v>
      </c>
      <c r="H1" s="4" t="s">
        <v>12</v>
      </c>
      <c r="I1" s="4" t="s">
        <v>13</v>
      </c>
      <c r="J1" s="4" t="s">
        <v>10</v>
      </c>
      <c r="K1" s="4" t="s">
        <v>11</v>
      </c>
      <c r="L1" s="4" t="s">
        <v>12</v>
      </c>
      <c r="M1" s="4" t="s">
        <v>14</v>
      </c>
      <c r="N1" s="4" t="s">
        <v>10</v>
      </c>
      <c r="O1" s="4" t="s">
        <v>11</v>
      </c>
      <c r="P1" s="4" t="s">
        <v>12</v>
      </c>
      <c r="Q1" s="4" t="s">
        <v>15</v>
      </c>
      <c r="R1" s="4" t="s">
        <v>10</v>
      </c>
      <c r="S1" s="4" t="s">
        <v>11</v>
      </c>
      <c r="T1" s="4" t="s">
        <v>12</v>
      </c>
      <c r="U1" s="4" t="s">
        <v>16</v>
      </c>
      <c r="V1" s="4" t="s">
        <v>10</v>
      </c>
      <c r="W1" s="4" t="s">
        <v>11</v>
      </c>
      <c r="X1" s="4" t="s">
        <v>12</v>
      </c>
      <c r="Y1" s="4" t="s">
        <v>17</v>
      </c>
      <c r="Z1" s="4" t="s">
        <v>10</v>
      </c>
      <c r="AA1" s="4" t="s">
        <v>11</v>
      </c>
      <c r="AB1" s="4" t="s">
        <v>12</v>
      </c>
      <c r="AC1" s="4" t="s">
        <v>18</v>
      </c>
      <c r="AD1" s="4" t="s">
        <v>154</v>
      </c>
      <c r="AE1" s="3"/>
    </row>
    <row r="2" spans="1:31" ht="15.75" thickBot="1">
      <c r="A2" s="5">
        <v>3</v>
      </c>
      <c r="B2" s="6" t="s">
        <v>128</v>
      </c>
      <c r="C2" s="5">
        <v>2014</v>
      </c>
      <c r="D2" s="6" t="s">
        <v>79</v>
      </c>
      <c r="E2" s="5" t="s">
        <v>82</v>
      </c>
      <c r="F2" s="11">
        <v>1.4</v>
      </c>
      <c r="G2" s="11">
        <v>8.3000000000000007</v>
      </c>
      <c r="H2" s="11">
        <v>1</v>
      </c>
      <c r="I2" s="12">
        <v>8.6999999999999993</v>
      </c>
      <c r="J2" s="11">
        <v>0.6</v>
      </c>
      <c r="K2" s="11">
        <v>8.8000000000000007</v>
      </c>
      <c r="L2" s="11">
        <v>2</v>
      </c>
      <c r="M2" s="12">
        <v>7.4</v>
      </c>
      <c r="N2" s="11">
        <v>0.9</v>
      </c>
      <c r="O2" s="11">
        <v>8.4</v>
      </c>
      <c r="P2" s="11">
        <v>1.8</v>
      </c>
      <c r="Q2" s="12">
        <v>7.5</v>
      </c>
      <c r="R2" s="11">
        <v>1.2</v>
      </c>
      <c r="S2" s="11">
        <v>9</v>
      </c>
      <c r="T2" s="11">
        <v>0</v>
      </c>
      <c r="U2" s="12">
        <v>10.199999999999999</v>
      </c>
      <c r="V2" s="11">
        <v>1.4</v>
      </c>
      <c r="W2" s="11">
        <v>8.8000000000000007</v>
      </c>
      <c r="X2" s="11">
        <v>1.5</v>
      </c>
      <c r="Y2" s="12">
        <v>8.6999999999999993</v>
      </c>
      <c r="Z2" s="11">
        <v>0</v>
      </c>
      <c r="AA2" s="11">
        <v>0</v>
      </c>
      <c r="AB2" s="11">
        <v>0</v>
      </c>
      <c r="AC2" s="12">
        <v>0</v>
      </c>
      <c r="AD2" s="11">
        <v>42.5</v>
      </c>
    </row>
    <row r="3" spans="1:31" ht="15.75" thickBot="1">
      <c r="A3" s="7">
        <v>4</v>
      </c>
      <c r="B3" s="8" t="s">
        <v>122</v>
      </c>
      <c r="C3" s="7">
        <v>2013</v>
      </c>
      <c r="D3" s="8" t="s">
        <v>31</v>
      </c>
      <c r="E3" s="7" t="s">
        <v>123</v>
      </c>
      <c r="F3" s="13">
        <v>2.1</v>
      </c>
      <c r="G3" s="13">
        <v>8.1999999999999993</v>
      </c>
      <c r="H3" s="13">
        <v>0.5</v>
      </c>
      <c r="I3" s="14">
        <v>9.8000000000000007</v>
      </c>
      <c r="J3" s="13">
        <v>0.4</v>
      </c>
      <c r="K3" s="13">
        <v>8.6</v>
      </c>
      <c r="L3" s="13">
        <v>5</v>
      </c>
      <c r="M3" s="14">
        <v>4</v>
      </c>
      <c r="N3" s="13">
        <v>1.4</v>
      </c>
      <c r="O3" s="13">
        <v>8.1</v>
      </c>
      <c r="P3" s="13">
        <v>0.8</v>
      </c>
      <c r="Q3" s="14">
        <v>8.6999999999999993</v>
      </c>
      <c r="R3" s="13">
        <v>1.2</v>
      </c>
      <c r="S3" s="13">
        <v>8.4</v>
      </c>
      <c r="T3" s="13">
        <v>0</v>
      </c>
      <c r="U3" s="14">
        <v>9.6</v>
      </c>
      <c r="V3" s="13">
        <v>1.8</v>
      </c>
      <c r="W3" s="13">
        <v>7.6</v>
      </c>
      <c r="X3" s="13">
        <v>0</v>
      </c>
      <c r="Y3" s="14">
        <v>9.4</v>
      </c>
      <c r="Z3" s="13">
        <v>0</v>
      </c>
      <c r="AA3" s="13">
        <v>0</v>
      </c>
      <c r="AB3" s="13">
        <v>0</v>
      </c>
      <c r="AC3" s="14">
        <v>0</v>
      </c>
      <c r="AD3" s="13">
        <v>41.5</v>
      </c>
    </row>
    <row r="4" spans="1:31" ht="15.75" thickBot="1">
      <c r="A4" s="5">
        <v>1</v>
      </c>
      <c r="B4" s="6" t="s">
        <v>127</v>
      </c>
      <c r="C4" s="5">
        <v>2014</v>
      </c>
      <c r="D4" s="6" t="s">
        <v>72</v>
      </c>
      <c r="E4" s="5" t="s">
        <v>73</v>
      </c>
      <c r="F4" s="11">
        <v>2.2000000000000002</v>
      </c>
      <c r="G4" s="11">
        <v>8</v>
      </c>
      <c r="H4" s="11">
        <v>0</v>
      </c>
      <c r="I4" s="12">
        <v>10.199999999999999</v>
      </c>
      <c r="J4" s="11">
        <v>1.3</v>
      </c>
      <c r="K4" s="11">
        <v>7.45</v>
      </c>
      <c r="L4" s="11">
        <v>0.5</v>
      </c>
      <c r="M4" s="12">
        <v>8.25</v>
      </c>
      <c r="N4" s="11">
        <v>1.4</v>
      </c>
      <c r="O4" s="11">
        <v>8.8000000000000007</v>
      </c>
      <c r="P4" s="11">
        <v>0.8</v>
      </c>
      <c r="Q4" s="12">
        <v>9.4</v>
      </c>
      <c r="R4" s="11">
        <v>1.2</v>
      </c>
      <c r="S4" s="11">
        <v>8.6999999999999993</v>
      </c>
      <c r="T4" s="11">
        <v>0</v>
      </c>
      <c r="U4" s="12">
        <v>9.9</v>
      </c>
      <c r="V4" s="11">
        <v>1.6</v>
      </c>
      <c r="W4" s="11">
        <v>9.1</v>
      </c>
      <c r="X4" s="11">
        <v>1</v>
      </c>
      <c r="Y4" s="12">
        <v>9.6999999999999993</v>
      </c>
      <c r="Z4" s="11">
        <v>0</v>
      </c>
      <c r="AA4" s="11">
        <v>0</v>
      </c>
      <c r="AB4" s="11">
        <v>0</v>
      </c>
      <c r="AC4" s="12">
        <v>0</v>
      </c>
      <c r="AD4" s="11">
        <v>47.45</v>
      </c>
    </row>
    <row r="5" spans="1:31" ht="15.75" thickBot="1">
      <c r="A5" s="5">
        <v>5</v>
      </c>
      <c r="B5" s="6" t="s">
        <v>126</v>
      </c>
      <c r="C5" s="5">
        <v>2014</v>
      </c>
      <c r="D5" s="6" t="s">
        <v>49</v>
      </c>
      <c r="E5" s="5" t="s">
        <v>52</v>
      </c>
      <c r="F5" s="11">
        <v>2</v>
      </c>
      <c r="G5" s="11">
        <v>7.5</v>
      </c>
      <c r="H5" s="11">
        <v>0.5</v>
      </c>
      <c r="I5" s="12">
        <v>9</v>
      </c>
      <c r="J5" s="11">
        <v>0.6</v>
      </c>
      <c r="K5" s="11">
        <v>7.75</v>
      </c>
      <c r="L5" s="11">
        <v>2</v>
      </c>
      <c r="M5" s="12">
        <v>6.35</v>
      </c>
      <c r="N5" s="11">
        <v>0.8</v>
      </c>
      <c r="O5" s="11">
        <v>8.4</v>
      </c>
      <c r="P5" s="11">
        <v>2.8</v>
      </c>
      <c r="Q5" s="12">
        <v>6.4</v>
      </c>
      <c r="R5" s="11">
        <v>1.2</v>
      </c>
      <c r="S5" s="11">
        <v>7.8</v>
      </c>
      <c r="T5" s="11">
        <v>0</v>
      </c>
      <c r="U5" s="12">
        <v>9</v>
      </c>
      <c r="V5" s="11">
        <v>1</v>
      </c>
      <c r="W5" s="11">
        <v>8.6</v>
      </c>
      <c r="X5" s="11">
        <v>1.5</v>
      </c>
      <c r="Y5" s="12">
        <v>8.1</v>
      </c>
      <c r="Z5" s="11">
        <v>0</v>
      </c>
      <c r="AA5" s="11">
        <v>0</v>
      </c>
      <c r="AB5" s="11">
        <v>0</v>
      </c>
      <c r="AC5" s="12">
        <v>0</v>
      </c>
      <c r="AD5" s="11">
        <v>38.85</v>
      </c>
    </row>
    <row r="6" spans="1:31" ht="15.75" thickBot="1">
      <c r="A6" s="7">
        <v>2</v>
      </c>
      <c r="B6" s="8" t="s">
        <v>168</v>
      </c>
      <c r="C6" s="7">
        <v>2014</v>
      </c>
      <c r="D6" s="8" t="s">
        <v>49</v>
      </c>
      <c r="E6" s="7" t="s">
        <v>52</v>
      </c>
      <c r="F6" s="13">
        <v>2.1</v>
      </c>
      <c r="G6" s="13">
        <v>6.4</v>
      </c>
      <c r="H6" s="13">
        <v>0</v>
      </c>
      <c r="I6" s="14">
        <v>8.5</v>
      </c>
      <c r="J6" s="13">
        <v>0.6</v>
      </c>
      <c r="K6" s="13">
        <v>8.4</v>
      </c>
      <c r="L6" s="13">
        <v>2</v>
      </c>
      <c r="M6" s="14">
        <v>7</v>
      </c>
      <c r="N6" s="13">
        <v>1.6</v>
      </c>
      <c r="O6" s="13">
        <v>7.8</v>
      </c>
      <c r="P6" s="13">
        <v>0.3</v>
      </c>
      <c r="Q6" s="14">
        <v>9.1</v>
      </c>
      <c r="R6" s="13">
        <v>1.2</v>
      </c>
      <c r="S6" s="13">
        <v>8.1</v>
      </c>
      <c r="T6" s="13">
        <v>0</v>
      </c>
      <c r="U6" s="14">
        <v>9.3000000000000007</v>
      </c>
      <c r="V6" s="13">
        <v>1.9</v>
      </c>
      <c r="W6" s="13">
        <v>8.5</v>
      </c>
      <c r="X6" s="13">
        <v>0</v>
      </c>
      <c r="Y6" s="14">
        <v>10.4</v>
      </c>
      <c r="Z6" s="13">
        <v>0</v>
      </c>
      <c r="AA6" s="13">
        <v>0</v>
      </c>
      <c r="AB6" s="13">
        <v>0</v>
      </c>
      <c r="AC6" s="14">
        <v>0</v>
      </c>
      <c r="AD6" s="13">
        <v>44.3</v>
      </c>
    </row>
  </sheetData>
  <autoFilter ref="A1:AD6">
    <sortState ref="A2:AD6">
      <sortCondition ref="B1:B6"/>
    </sortState>
  </autoFilter>
  <hyperlinks>
    <hyperlink ref="B4" r:id="rId1" display="https://www.gymfed.cz/osoby/512079"/>
    <hyperlink ref="D4" r:id="rId2" display="https://www.gymfed.cz/adresar/oddil/2040"/>
    <hyperlink ref="B6" r:id="rId3" display="https://www.gymfed.cz/osoby/714304"/>
    <hyperlink ref="D6" r:id="rId4" display="https://www.gymfed.cz/adresar/oddil/3198"/>
    <hyperlink ref="B2" r:id="rId5" display="https://www.gymfed.cz/osoby/523509"/>
    <hyperlink ref="D2" r:id="rId6" display="https://www.gymfed.cz/adresar/oddil/2975"/>
    <hyperlink ref="B3" r:id="rId7" display="https://www.gymfed.cz/osoby/433198"/>
    <hyperlink ref="D3" r:id="rId8" display="https://www.gymfed.cz/adresar/oddil/7949"/>
    <hyperlink ref="B5" r:id="rId9" display="https://www.gymfed.cz/osoby/643276"/>
    <hyperlink ref="D5" r:id="rId10" display="https://www.gymfed.cz/adresar/oddil/3198"/>
  </hyperlink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D7"/>
  <sheetViews>
    <sheetView zoomScale="115" zoomScaleNormal="115" workbookViewId="0">
      <selection activeCell="H19" sqref="H19"/>
    </sheetView>
  </sheetViews>
  <sheetFormatPr defaultRowHeight="15"/>
  <cols>
    <col min="1" max="1" width="2.140625" bestFit="1" customWidth="1"/>
    <col min="2" max="2" width="14.42578125" bestFit="1" customWidth="1"/>
    <col min="3" max="3" width="7.42578125" bestFit="1" customWidth="1"/>
    <col min="4" max="4" width="25" bestFit="1" customWidth="1"/>
    <col min="5" max="5" width="12.85546875" bestFit="1" customWidth="1"/>
    <col min="6" max="8" width="4.7109375" bestFit="1" customWidth="1"/>
    <col min="9" max="9" width="8.42578125" bestFit="1" customWidth="1"/>
    <col min="10" max="12" width="4.7109375" bestFit="1" customWidth="1"/>
    <col min="13" max="13" width="5.7109375" bestFit="1" customWidth="1"/>
    <col min="14" max="16" width="4.7109375" bestFit="1" customWidth="1"/>
    <col min="17" max="17" width="6.5703125" bestFit="1" customWidth="1"/>
    <col min="18" max="20" width="4.7109375" bestFit="1" customWidth="1"/>
    <col min="21" max="21" width="9" bestFit="1" customWidth="1"/>
    <col min="22" max="24" width="4.7109375" bestFit="1" customWidth="1"/>
    <col min="25" max="25" width="6.85546875" bestFit="1" customWidth="1"/>
    <col min="26" max="28" width="4.7109375" bestFit="1" customWidth="1"/>
    <col min="29" max="29" width="7.42578125" bestFit="1" customWidth="1"/>
    <col min="30" max="30" width="8.42578125" bestFit="1" customWidth="1"/>
  </cols>
  <sheetData>
    <row r="1" spans="1:30" ht="15.75" thickBot="1">
      <c r="A1" s="4"/>
      <c r="B1" s="4" t="s">
        <v>150</v>
      </c>
      <c r="C1" s="4" t="s">
        <v>151</v>
      </c>
      <c r="D1" s="4" t="s">
        <v>152</v>
      </c>
      <c r="E1" s="4" t="s">
        <v>153</v>
      </c>
      <c r="F1" s="4" t="s">
        <v>10</v>
      </c>
      <c r="G1" s="4" t="s">
        <v>11</v>
      </c>
      <c r="H1" s="4" t="s">
        <v>12</v>
      </c>
      <c r="I1" s="4" t="s">
        <v>13</v>
      </c>
      <c r="J1" s="4" t="s">
        <v>10</v>
      </c>
      <c r="K1" s="4" t="s">
        <v>11</v>
      </c>
      <c r="L1" s="4" t="s">
        <v>12</v>
      </c>
      <c r="M1" s="4" t="s">
        <v>14</v>
      </c>
      <c r="N1" s="4" t="s">
        <v>10</v>
      </c>
      <c r="O1" s="4" t="s">
        <v>11</v>
      </c>
      <c r="P1" s="4" t="s">
        <v>12</v>
      </c>
      <c r="Q1" s="4" t="s">
        <v>15</v>
      </c>
      <c r="R1" s="4" t="s">
        <v>10</v>
      </c>
      <c r="S1" s="4" t="s">
        <v>11</v>
      </c>
      <c r="T1" s="4" t="s">
        <v>12</v>
      </c>
      <c r="U1" s="4" t="s">
        <v>16</v>
      </c>
      <c r="V1" s="4" t="s">
        <v>10</v>
      </c>
      <c r="W1" s="4" t="s">
        <v>11</v>
      </c>
      <c r="X1" s="4" t="s">
        <v>12</v>
      </c>
      <c r="Y1" s="4" t="s">
        <v>17</v>
      </c>
      <c r="Z1" s="4" t="s">
        <v>10</v>
      </c>
      <c r="AA1" s="4" t="s">
        <v>11</v>
      </c>
      <c r="AB1" s="4" t="s">
        <v>12</v>
      </c>
      <c r="AC1" s="4" t="s">
        <v>18</v>
      </c>
      <c r="AD1" s="4" t="s">
        <v>154</v>
      </c>
    </row>
    <row r="2" spans="1:30" ht="15.75" thickBot="1">
      <c r="A2" s="7">
        <v>4</v>
      </c>
      <c r="B2" s="8" t="s">
        <v>130</v>
      </c>
      <c r="C2" s="7">
        <v>2011</v>
      </c>
      <c r="D2" s="8" t="s">
        <v>31</v>
      </c>
      <c r="E2" s="7" t="s">
        <v>123</v>
      </c>
      <c r="F2" s="13">
        <v>2.2999999999999998</v>
      </c>
      <c r="G2" s="13">
        <v>7.6</v>
      </c>
      <c r="H2" s="13">
        <v>0.3</v>
      </c>
      <c r="I2" s="14">
        <v>9.6</v>
      </c>
      <c r="J2" s="13">
        <v>1</v>
      </c>
      <c r="K2" s="13">
        <v>7.95</v>
      </c>
      <c r="L2" s="13">
        <v>6</v>
      </c>
      <c r="M2" s="14">
        <v>2.95</v>
      </c>
      <c r="N2" s="13">
        <v>1.6</v>
      </c>
      <c r="O2" s="13">
        <v>8.4</v>
      </c>
      <c r="P2" s="13">
        <v>0.3</v>
      </c>
      <c r="Q2" s="14">
        <v>9.6999999999999993</v>
      </c>
      <c r="R2" s="13">
        <v>1.2</v>
      </c>
      <c r="S2" s="13">
        <v>9</v>
      </c>
      <c r="T2" s="13">
        <v>0</v>
      </c>
      <c r="U2" s="14">
        <v>10.199999999999999</v>
      </c>
      <c r="V2" s="13">
        <v>1.8</v>
      </c>
      <c r="W2" s="13">
        <v>8.6999999999999993</v>
      </c>
      <c r="X2" s="13">
        <v>0</v>
      </c>
      <c r="Y2" s="14">
        <v>10.5</v>
      </c>
      <c r="Z2" s="13">
        <v>0</v>
      </c>
      <c r="AA2" s="13">
        <v>0</v>
      </c>
      <c r="AB2" s="13">
        <v>0</v>
      </c>
      <c r="AC2" s="14">
        <v>0</v>
      </c>
      <c r="AD2" s="13">
        <v>42.95</v>
      </c>
    </row>
    <row r="3" spans="1:30" ht="15.75" thickBot="1">
      <c r="A3" s="7">
        <v>6</v>
      </c>
      <c r="B3" s="8" t="s">
        <v>132</v>
      </c>
      <c r="C3" s="7">
        <v>2012</v>
      </c>
      <c r="D3" s="8" t="s">
        <v>31</v>
      </c>
      <c r="E3" s="7" t="s">
        <v>123</v>
      </c>
      <c r="F3" s="13">
        <v>1.6</v>
      </c>
      <c r="G3" s="13">
        <v>6.4</v>
      </c>
      <c r="H3" s="13">
        <v>1.3</v>
      </c>
      <c r="I3" s="14">
        <v>6.7</v>
      </c>
      <c r="J3" s="13">
        <v>1.1000000000000001</v>
      </c>
      <c r="K3" s="13">
        <v>7</v>
      </c>
      <c r="L3" s="13">
        <v>5</v>
      </c>
      <c r="M3" s="14">
        <v>3.1</v>
      </c>
      <c r="N3" s="13">
        <v>1.6</v>
      </c>
      <c r="O3" s="13">
        <v>6.9</v>
      </c>
      <c r="P3" s="13">
        <v>3</v>
      </c>
      <c r="Q3" s="14">
        <v>5.5</v>
      </c>
      <c r="R3" s="13">
        <v>1.2</v>
      </c>
      <c r="S3" s="13">
        <v>7.6</v>
      </c>
      <c r="T3" s="13">
        <v>0</v>
      </c>
      <c r="U3" s="14">
        <v>8.8000000000000007</v>
      </c>
      <c r="V3" s="13">
        <v>1.7</v>
      </c>
      <c r="W3" s="13">
        <v>8.4</v>
      </c>
      <c r="X3" s="13">
        <v>3</v>
      </c>
      <c r="Y3" s="14">
        <v>7.1</v>
      </c>
      <c r="Z3" s="13">
        <v>0</v>
      </c>
      <c r="AA3" s="13">
        <v>0</v>
      </c>
      <c r="AB3" s="13">
        <v>0</v>
      </c>
      <c r="AC3" s="14">
        <v>0</v>
      </c>
      <c r="AD3" s="13">
        <v>31.2</v>
      </c>
    </row>
    <row r="4" spans="1:30" ht="15.75" thickBot="1">
      <c r="A4" s="5">
        <v>5</v>
      </c>
      <c r="B4" s="6" t="s">
        <v>133</v>
      </c>
      <c r="C4" s="5">
        <v>2012</v>
      </c>
      <c r="D4" s="6" t="s">
        <v>31</v>
      </c>
      <c r="E4" s="5" t="s">
        <v>123</v>
      </c>
      <c r="F4" s="11">
        <v>1.6</v>
      </c>
      <c r="G4" s="11">
        <v>6.5</v>
      </c>
      <c r="H4" s="11">
        <v>1.3</v>
      </c>
      <c r="I4" s="12">
        <v>6.8</v>
      </c>
      <c r="J4" s="11">
        <v>0.7</v>
      </c>
      <c r="K4" s="11">
        <v>8</v>
      </c>
      <c r="L4" s="11">
        <v>6</v>
      </c>
      <c r="M4" s="12">
        <v>2.7</v>
      </c>
      <c r="N4" s="11">
        <v>1.6</v>
      </c>
      <c r="O4" s="11">
        <v>7.5</v>
      </c>
      <c r="P4" s="11">
        <v>0.3</v>
      </c>
      <c r="Q4" s="12">
        <v>8.8000000000000007</v>
      </c>
      <c r="R4" s="11">
        <v>1.2</v>
      </c>
      <c r="S4" s="11">
        <v>7</v>
      </c>
      <c r="T4" s="11">
        <v>0</v>
      </c>
      <c r="U4" s="12">
        <v>8.1999999999999993</v>
      </c>
      <c r="V4" s="11">
        <v>1.5</v>
      </c>
      <c r="W4" s="11">
        <v>8.1999999999999993</v>
      </c>
      <c r="X4" s="11">
        <v>4</v>
      </c>
      <c r="Y4" s="12">
        <v>5.7</v>
      </c>
      <c r="Z4" s="11">
        <v>0</v>
      </c>
      <c r="AA4" s="11">
        <v>0</v>
      </c>
      <c r="AB4" s="11">
        <v>0</v>
      </c>
      <c r="AC4" s="12">
        <v>0</v>
      </c>
      <c r="AD4" s="11">
        <v>32.200000000000003</v>
      </c>
    </row>
    <row r="5" spans="1:30" ht="15.75" thickBot="1">
      <c r="A5" s="5">
        <v>3</v>
      </c>
      <c r="B5" s="6" t="s">
        <v>134</v>
      </c>
      <c r="C5" s="5">
        <v>2011</v>
      </c>
      <c r="D5" s="6" t="s">
        <v>31</v>
      </c>
      <c r="E5" s="5" t="s">
        <v>135</v>
      </c>
      <c r="F5" s="11">
        <v>2.5</v>
      </c>
      <c r="G5" s="11">
        <v>7.1</v>
      </c>
      <c r="H5" s="11">
        <v>0.3</v>
      </c>
      <c r="I5" s="12">
        <v>9.3000000000000007</v>
      </c>
      <c r="J5" s="11">
        <v>1.1000000000000001</v>
      </c>
      <c r="K5" s="11">
        <v>8</v>
      </c>
      <c r="L5" s="11">
        <v>5</v>
      </c>
      <c r="M5" s="12">
        <v>4.0999999999999996</v>
      </c>
      <c r="N5" s="11">
        <v>2.2000000000000002</v>
      </c>
      <c r="O5" s="11">
        <v>7.7</v>
      </c>
      <c r="P5" s="11">
        <v>0.3</v>
      </c>
      <c r="Q5" s="12">
        <v>9.6</v>
      </c>
      <c r="R5" s="11">
        <v>1.8</v>
      </c>
      <c r="S5" s="11">
        <v>8.4</v>
      </c>
      <c r="T5" s="11">
        <v>0</v>
      </c>
      <c r="U5" s="12">
        <v>10.199999999999999</v>
      </c>
      <c r="V5" s="11">
        <v>1.9</v>
      </c>
      <c r="W5" s="11">
        <v>8.6999999999999993</v>
      </c>
      <c r="X5" s="11">
        <v>0</v>
      </c>
      <c r="Y5" s="12">
        <v>10.6</v>
      </c>
      <c r="Z5" s="11">
        <v>0</v>
      </c>
      <c r="AA5" s="11">
        <v>0</v>
      </c>
      <c r="AB5" s="11">
        <v>0</v>
      </c>
      <c r="AC5" s="12">
        <v>0</v>
      </c>
      <c r="AD5" s="11">
        <v>43.8</v>
      </c>
    </row>
    <row r="6" spans="1:30" ht="15.75" thickBot="1">
      <c r="A6" s="7">
        <v>2</v>
      </c>
      <c r="B6" s="8" t="s">
        <v>171</v>
      </c>
      <c r="C6" s="7">
        <v>2012</v>
      </c>
      <c r="D6" s="8" t="s">
        <v>24</v>
      </c>
      <c r="E6" s="7" t="s">
        <v>172</v>
      </c>
      <c r="F6" s="13">
        <v>2.7</v>
      </c>
      <c r="G6" s="13">
        <v>7.8</v>
      </c>
      <c r="H6" s="13">
        <v>0.3</v>
      </c>
      <c r="I6" s="14">
        <v>10.199999999999999</v>
      </c>
      <c r="J6" s="13">
        <v>1.9</v>
      </c>
      <c r="K6" s="13">
        <v>7.8</v>
      </c>
      <c r="L6" s="13">
        <v>0</v>
      </c>
      <c r="M6" s="14">
        <v>9.6999999999999993</v>
      </c>
      <c r="N6" s="13">
        <v>1.9</v>
      </c>
      <c r="O6" s="13">
        <v>9.1</v>
      </c>
      <c r="P6" s="13">
        <v>0.3</v>
      </c>
      <c r="Q6" s="14">
        <v>10.7</v>
      </c>
      <c r="R6" s="13">
        <v>1.8</v>
      </c>
      <c r="S6" s="13">
        <v>8.8000000000000007</v>
      </c>
      <c r="T6" s="13">
        <v>0</v>
      </c>
      <c r="U6" s="14">
        <v>10.6</v>
      </c>
      <c r="V6" s="13">
        <v>2</v>
      </c>
      <c r="W6" s="13">
        <v>8.9</v>
      </c>
      <c r="X6" s="13">
        <v>0</v>
      </c>
      <c r="Y6" s="14">
        <v>10.9</v>
      </c>
      <c r="Z6" s="13">
        <v>0</v>
      </c>
      <c r="AA6" s="13">
        <v>0</v>
      </c>
      <c r="AB6" s="13">
        <v>0</v>
      </c>
      <c r="AC6" s="14">
        <v>0</v>
      </c>
      <c r="AD6" s="13">
        <v>52.1</v>
      </c>
    </row>
    <row r="7" spans="1:30" ht="15.75" thickBot="1">
      <c r="A7" s="5">
        <v>1</v>
      </c>
      <c r="B7" s="6" t="s">
        <v>169</v>
      </c>
      <c r="C7" s="5">
        <v>2011</v>
      </c>
      <c r="D7" s="6" t="s">
        <v>24</v>
      </c>
      <c r="E7" s="5" t="s">
        <v>170</v>
      </c>
      <c r="F7" s="11">
        <v>2.6</v>
      </c>
      <c r="G7" s="11">
        <v>7.2</v>
      </c>
      <c r="H7" s="11">
        <v>0.3</v>
      </c>
      <c r="I7" s="12">
        <v>9.5</v>
      </c>
      <c r="J7" s="11">
        <v>1.8</v>
      </c>
      <c r="K7" s="11">
        <v>8.6999999999999993</v>
      </c>
      <c r="L7" s="11">
        <v>0</v>
      </c>
      <c r="M7" s="12">
        <v>10.5</v>
      </c>
      <c r="N7" s="11">
        <v>2.2999999999999998</v>
      </c>
      <c r="O7" s="11">
        <v>9</v>
      </c>
      <c r="P7" s="11">
        <v>0.3</v>
      </c>
      <c r="Q7" s="12">
        <v>11</v>
      </c>
      <c r="R7" s="11">
        <v>2</v>
      </c>
      <c r="S7" s="11">
        <v>9.1999999999999993</v>
      </c>
      <c r="T7" s="11">
        <v>0</v>
      </c>
      <c r="U7" s="12">
        <v>11.2</v>
      </c>
      <c r="V7" s="11">
        <v>2.2000000000000002</v>
      </c>
      <c r="W7" s="11">
        <v>9</v>
      </c>
      <c r="X7" s="11">
        <v>0</v>
      </c>
      <c r="Y7" s="12">
        <v>11.2</v>
      </c>
      <c r="Z7" s="11">
        <v>0</v>
      </c>
      <c r="AA7" s="11">
        <v>0</v>
      </c>
      <c r="AB7" s="11">
        <v>0</v>
      </c>
      <c r="AC7" s="12">
        <v>0</v>
      </c>
      <c r="AD7" s="11">
        <v>53.4</v>
      </c>
    </row>
  </sheetData>
  <autoFilter ref="A1:AD7">
    <sortState ref="A2:AD7">
      <sortCondition ref="B1:B7"/>
    </sortState>
  </autoFilter>
  <hyperlinks>
    <hyperlink ref="B7" r:id="rId1" display="https://www.gymfed.cz/osoby/404178"/>
    <hyperlink ref="D7" r:id="rId2" display="https://www.gymfed.cz/adresar/oddil/9512"/>
    <hyperlink ref="B6" r:id="rId3" display="https://www.gymfed.cz/osoby/997787"/>
    <hyperlink ref="D6" r:id="rId4" display="https://www.gymfed.cz/adresar/oddil/9512"/>
    <hyperlink ref="B5" r:id="rId5" display="https://www.gymfed.cz/osoby/655101"/>
    <hyperlink ref="D5" r:id="rId6" display="https://www.gymfed.cz/adresar/oddil/7949"/>
    <hyperlink ref="B2" r:id="rId7" display="https://www.gymfed.cz/osoby/676676"/>
    <hyperlink ref="D2" r:id="rId8" display="https://www.gymfed.cz/adresar/oddil/7949"/>
    <hyperlink ref="B4" r:id="rId9" display="https://www.gymfed.cz/osoby/842154"/>
    <hyperlink ref="D4" r:id="rId10" display="https://www.gymfed.cz/adresar/oddil/7949"/>
    <hyperlink ref="B3" r:id="rId11" display="https://www.gymfed.cz/osoby/795559"/>
    <hyperlink ref="D3" r:id="rId12" display="https://www.gymfed.cz/adresar/oddil/7949"/>
  </hyperlink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D6"/>
  <sheetViews>
    <sheetView zoomScale="115" zoomScaleNormal="115" workbookViewId="0">
      <selection activeCell="D11" sqref="D11"/>
    </sheetView>
  </sheetViews>
  <sheetFormatPr defaultRowHeight="15"/>
  <cols>
    <col min="1" max="1" width="2" bestFit="1" customWidth="1"/>
    <col min="2" max="2" width="16.7109375" bestFit="1" customWidth="1"/>
    <col min="3" max="3" width="7.140625" bestFit="1" customWidth="1"/>
    <col min="4" max="4" width="24.140625" bestFit="1" customWidth="1"/>
    <col min="5" max="5" width="12.7109375" bestFit="1" customWidth="1"/>
    <col min="6" max="8" width="4.5703125" bestFit="1" customWidth="1"/>
    <col min="9" max="9" width="7.7109375" bestFit="1" customWidth="1"/>
    <col min="10" max="12" width="4.5703125" bestFit="1" customWidth="1"/>
    <col min="13" max="13" width="5.5703125" bestFit="1" customWidth="1"/>
    <col min="14" max="16" width="4.5703125" bestFit="1" customWidth="1"/>
    <col min="17" max="17" width="6" bestFit="1" customWidth="1"/>
    <col min="18" max="20" width="4.5703125" bestFit="1" customWidth="1"/>
    <col min="21" max="21" width="8" bestFit="1" customWidth="1"/>
    <col min="22" max="24" width="4.5703125" bestFit="1" customWidth="1"/>
    <col min="25" max="25" width="6.85546875" bestFit="1" customWidth="1"/>
    <col min="26" max="28" width="4.5703125" bestFit="1" customWidth="1"/>
    <col min="29" max="29" width="7.28515625" bestFit="1" customWidth="1"/>
    <col min="30" max="30" width="7.85546875" bestFit="1" customWidth="1"/>
  </cols>
  <sheetData>
    <row r="1" spans="1:30" ht="15.75" thickBot="1">
      <c r="A1" s="4"/>
      <c r="B1" s="4" t="s">
        <v>150</v>
      </c>
      <c r="C1" s="4" t="s">
        <v>151</v>
      </c>
      <c r="D1" s="4" t="s">
        <v>152</v>
      </c>
      <c r="E1" s="4" t="s">
        <v>153</v>
      </c>
      <c r="F1" s="4" t="s">
        <v>10</v>
      </c>
      <c r="G1" s="4" t="s">
        <v>11</v>
      </c>
      <c r="H1" s="4" t="s">
        <v>12</v>
      </c>
      <c r="I1" s="4" t="s">
        <v>13</v>
      </c>
      <c r="J1" s="4" t="s">
        <v>10</v>
      </c>
      <c r="K1" s="4" t="s">
        <v>11</v>
      </c>
      <c r="L1" s="4" t="s">
        <v>12</v>
      </c>
      <c r="M1" s="4" t="s">
        <v>14</v>
      </c>
      <c r="N1" s="4" t="s">
        <v>10</v>
      </c>
      <c r="O1" s="4" t="s">
        <v>11</v>
      </c>
      <c r="P1" s="4" t="s">
        <v>12</v>
      </c>
      <c r="Q1" s="4" t="s">
        <v>15</v>
      </c>
      <c r="R1" s="4" t="s">
        <v>10</v>
      </c>
      <c r="S1" s="4" t="s">
        <v>11</v>
      </c>
      <c r="T1" s="4" t="s">
        <v>12</v>
      </c>
      <c r="U1" s="4" t="s">
        <v>16</v>
      </c>
      <c r="V1" s="4" t="s">
        <v>10</v>
      </c>
      <c r="W1" s="4" t="s">
        <v>11</v>
      </c>
      <c r="X1" s="4" t="s">
        <v>12</v>
      </c>
      <c r="Y1" s="4" t="s">
        <v>17</v>
      </c>
      <c r="Z1" s="4" t="s">
        <v>10</v>
      </c>
      <c r="AA1" s="4" t="s">
        <v>11</v>
      </c>
      <c r="AB1" s="4" t="s">
        <v>12</v>
      </c>
      <c r="AC1" s="4" t="s">
        <v>18</v>
      </c>
      <c r="AD1" s="4" t="s">
        <v>154</v>
      </c>
    </row>
    <row r="2" spans="1:30" ht="15.75" thickBot="1">
      <c r="A2" s="5">
        <v>1</v>
      </c>
      <c r="B2" s="6" t="s">
        <v>137</v>
      </c>
      <c r="C2" s="5">
        <v>2010</v>
      </c>
      <c r="D2" s="6" t="s">
        <v>31</v>
      </c>
      <c r="E2" s="5" t="s">
        <v>135</v>
      </c>
      <c r="F2" s="11">
        <v>2.8</v>
      </c>
      <c r="G2" s="11">
        <v>8</v>
      </c>
      <c r="H2" s="11">
        <v>0</v>
      </c>
      <c r="I2" s="12">
        <v>10.8</v>
      </c>
      <c r="J2" s="11">
        <v>2</v>
      </c>
      <c r="K2" s="11">
        <v>8.4</v>
      </c>
      <c r="L2" s="11">
        <v>0</v>
      </c>
      <c r="M2" s="12">
        <v>10.4</v>
      </c>
      <c r="N2" s="11">
        <v>2.4</v>
      </c>
      <c r="O2" s="11">
        <v>8.5</v>
      </c>
      <c r="P2" s="11">
        <v>0.3</v>
      </c>
      <c r="Q2" s="12">
        <v>10.6</v>
      </c>
      <c r="R2" s="11">
        <v>2</v>
      </c>
      <c r="S2" s="11">
        <v>8.8000000000000007</v>
      </c>
      <c r="T2" s="11">
        <v>0</v>
      </c>
      <c r="U2" s="12">
        <v>10.8</v>
      </c>
      <c r="V2" s="11">
        <v>2.7</v>
      </c>
      <c r="W2" s="11">
        <v>9.4</v>
      </c>
      <c r="X2" s="11">
        <v>0</v>
      </c>
      <c r="Y2" s="12">
        <v>12.1</v>
      </c>
      <c r="Z2" s="11">
        <v>0</v>
      </c>
      <c r="AA2" s="11">
        <v>0</v>
      </c>
      <c r="AB2" s="11">
        <v>0</v>
      </c>
      <c r="AC2" s="12">
        <v>0</v>
      </c>
      <c r="AD2" s="11">
        <v>54.7</v>
      </c>
    </row>
    <row r="3" spans="1:30" ht="15.75" thickBot="1">
      <c r="A3" s="7">
        <v>2</v>
      </c>
      <c r="B3" s="8" t="s">
        <v>140</v>
      </c>
      <c r="C3" s="7">
        <v>2009</v>
      </c>
      <c r="D3" s="8" t="s">
        <v>72</v>
      </c>
      <c r="E3" s="7" t="s">
        <v>73</v>
      </c>
      <c r="F3" s="13">
        <v>2.5</v>
      </c>
      <c r="G3" s="13">
        <v>7</v>
      </c>
      <c r="H3" s="13">
        <v>0.3</v>
      </c>
      <c r="I3" s="14">
        <v>9.1999999999999993</v>
      </c>
      <c r="J3" s="13">
        <v>1.9</v>
      </c>
      <c r="K3" s="13">
        <v>7.95</v>
      </c>
      <c r="L3" s="13">
        <v>0</v>
      </c>
      <c r="M3" s="14">
        <v>9.85</v>
      </c>
      <c r="N3" s="13">
        <v>2.1</v>
      </c>
      <c r="O3" s="13">
        <v>8.8000000000000007</v>
      </c>
      <c r="P3" s="13">
        <v>0.3</v>
      </c>
      <c r="Q3" s="14">
        <v>10.6</v>
      </c>
      <c r="R3" s="13">
        <v>2</v>
      </c>
      <c r="S3" s="13">
        <v>8</v>
      </c>
      <c r="T3" s="13">
        <v>0</v>
      </c>
      <c r="U3" s="14">
        <v>10</v>
      </c>
      <c r="V3" s="13">
        <v>2</v>
      </c>
      <c r="W3" s="13">
        <v>8.6999999999999993</v>
      </c>
      <c r="X3" s="13">
        <v>0</v>
      </c>
      <c r="Y3" s="14">
        <v>10.7</v>
      </c>
      <c r="Z3" s="13">
        <v>0</v>
      </c>
      <c r="AA3" s="13">
        <v>0</v>
      </c>
      <c r="AB3" s="13">
        <v>0</v>
      </c>
      <c r="AC3" s="14">
        <v>0</v>
      </c>
      <c r="AD3" s="13">
        <v>50.35</v>
      </c>
    </row>
    <row r="4" spans="1:30" ht="15.75" thickBot="1">
      <c r="A4" s="5">
        <v>5</v>
      </c>
      <c r="B4" s="6" t="s">
        <v>138</v>
      </c>
      <c r="C4" s="5">
        <v>2010</v>
      </c>
      <c r="D4" s="6" t="s">
        <v>99</v>
      </c>
      <c r="E4" s="5" t="s">
        <v>100</v>
      </c>
      <c r="F4" s="11">
        <v>2.4</v>
      </c>
      <c r="G4" s="11">
        <v>7.6</v>
      </c>
      <c r="H4" s="11">
        <v>0.3</v>
      </c>
      <c r="I4" s="12">
        <v>9.6999999999999993</v>
      </c>
      <c r="J4" s="11">
        <v>1.9</v>
      </c>
      <c r="K4" s="11">
        <v>5.3</v>
      </c>
      <c r="L4" s="11">
        <v>0</v>
      </c>
      <c r="M4" s="12">
        <v>7.2</v>
      </c>
      <c r="N4" s="11">
        <v>1.6</v>
      </c>
      <c r="O4" s="11">
        <v>8.1999999999999993</v>
      </c>
      <c r="P4" s="11">
        <v>0.3</v>
      </c>
      <c r="Q4" s="12">
        <v>9.5</v>
      </c>
      <c r="R4" s="11">
        <v>1.8</v>
      </c>
      <c r="S4" s="11">
        <v>8.1999999999999993</v>
      </c>
      <c r="T4" s="11">
        <v>0</v>
      </c>
      <c r="U4" s="12">
        <v>10</v>
      </c>
      <c r="V4" s="11">
        <v>1.8</v>
      </c>
      <c r="W4" s="11">
        <v>6.6</v>
      </c>
      <c r="X4" s="11">
        <v>3</v>
      </c>
      <c r="Y4" s="12">
        <v>5.4</v>
      </c>
      <c r="Z4" s="11">
        <v>0</v>
      </c>
      <c r="AA4" s="11">
        <v>0</v>
      </c>
      <c r="AB4" s="11">
        <v>0</v>
      </c>
      <c r="AC4" s="12">
        <v>0</v>
      </c>
      <c r="AD4" s="11">
        <v>41.8</v>
      </c>
    </row>
    <row r="5" spans="1:30" ht="15.75" thickBot="1">
      <c r="A5" s="5">
        <v>3</v>
      </c>
      <c r="B5" s="6" t="s">
        <v>173</v>
      </c>
      <c r="C5" s="5">
        <v>2010</v>
      </c>
      <c r="D5" s="6" t="s">
        <v>24</v>
      </c>
      <c r="E5" s="5" t="s">
        <v>172</v>
      </c>
      <c r="F5" s="11">
        <v>2.6</v>
      </c>
      <c r="G5" s="11">
        <v>7</v>
      </c>
      <c r="H5" s="11">
        <v>0.3</v>
      </c>
      <c r="I5" s="12">
        <v>9.3000000000000007</v>
      </c>
      <c r="J5" s="11">
        <v>1.9</v>
      </c>
      <c r="K5" s="11">
        <v>7</v>
      </c>
      <c r="L5" s="11">
        <v>0</v>
      </c>
      <c r="M5" s="12">
        <v>8.9</v>
      </c>
      <c r="N5" s="11">
        <v>2.2999999999999998</v>
      </c>
      <c r="O5" s="11">
        <v>8.1</v>
      </c>
      <c r="P5" s="11">
        <v>0.3</v>
      </c>
      <c r="Q5" s="12">
        <v>10.1</v>
      </c>
      <c r="R5" s="11">
        <v>1.8</v>
      </c>
      <c r="S5" s="11">
        <v>7.8</v>
      </c>
      <c r="T5" s="11">
        <v>0</v>
      </c>
      <c r="U5" s="12">
        <v>9.6</v>
      </c>
      <c r="V5" s="11">
        <v>2.1</v>
      </c>
      <c r="W5" s="11">
        <v>9</v>
      </c>
      <c r="X5" s="11">
        <v>0</v>
      </c>
      <c r="Y5" s="12">
        <v>11.1</v>
      </c>
      <c r="Z5" s="11">
        <v>0</v>
      </c>
      <c r="AA5" s="11">
        <v>0</v>
      </c>
      <c r="AB5" s="11">
        <v>0</v>
      </c>
      <c r="AC5" s="12">
        <v>0</v>
      </c>
      <c r="AD5" s="11">
        <v>49</v>
      </c>
    </row>
    <row r="6" spans="1:30" ht="15.75" thickBot="1">
      <c r="A6" s="7">
        <v>4</v>
      </c>
      <c r="B6" s="8" t="s">
        <v>139</v>
      </c>
      <c r="C6" s="7">
        <v>2010</v>
      </c>
      <c r="D6" s="8" t="s">
        <v>99</v>
      </c>
      <c r="E6" s="7" t="s">
        <v>100</v>
      </c>
      <c r="F6" s="13">
        <v>2.6</v>
      </c>
      <c r="G6" s="13">
        <v>7.5</v>
      </c>
      <c r="H6" s="13">
        <v>0.3</v>
      </c>
      <c r="I6" s="14">
        <v>9.8000000000000007</v>
      </c>
      <c r="J6" s="13">
        <v>2</v>
      </c>
      <c r="K6" s="13">
        <v>6</v>
      </c>
      <c r="L6" s="13">
        <v>0</v>
      </c>
      <c r="M6" s="14">
        <v>8</v>
      </c>
      <c r="N6" s="13">
        <v>1.6</v>
      </c>
      <c r="O6" s="13">
        <v>8.4</v>
      </c>
      <c r="P6" s="13">
        <v>0.3</v>
      </c>
      <c r="Q6" s="14">
        <v>9.6999999999999993</v>
      </c>
      <c r="R6" s="13">
        <v>1.2</v>
      </c>
      <c r="S6" s="13">
        <v>9</v>
      </c>
      <c r="T6" s="13">
        <v>0</v>
      </c>
      <c r="U6" s="14">
        <v>10.199999999999999</v>
      </c>
      <c r="V6" s="13">
        <v>1.9</v>
      </c>
      <c r="W6" s="13">
        <v>7.6</v>
      </c>
      <c r="X6" s="13">
        <v>0</v>
      </c>
      <c r="Y6" s="14">
        <v>9.5</v>
      </c>
      <c r="Z6" s="13">
        <v>0</v>
      </c>
      <c r="AA6" s="13">
        <v>0</v>
      </c>
      <c r="AB6" s="13">
        <v>0</v>
      </c>
      <c r="AC6" s="14">
        <v>0</v>
      </c>
      <c r="AD6" s="13">
        <v>47.2</v>
      </c>
    </row>
  </sheetData>
  <autoFilter ref="A1:AD6">
    <sortState ref="A2:AD6">
      <sortCondition ref="B1:B6"/>
    </sortState>
  </autoFilter>
  <hyperlinks>
    <hyperlink ref="B2" r:id="rId1" display="https://www.gymfed.cz/osoby/130638"/>
    <hyperlink ref="D2" r:id="rId2" display="https://www.gymfed.cz/adresar/oddil/7949"/>
    <hyperlink ref="B3" r:id="rId3" display="https://www.gymfed.cz/osoby/465621"/>
    <hyperlink ref="D3" r:id="rId4" display="https://www.gymfed.cz/adresar/oddil/2040"/>
    <hyperlink ref="B5" r:id="rId5" display="https://www.gymfed.cz/osoby/980231"/>
    <hyperlink ref="D5" r:id="rId6" display="https://www.gymfed.cz/adresar/oddil/9512"/>
    <hyperlink ref="B6" r:id="rId7" display="https://www.gymfed.cz/osoby/208785"/>
    <hyperlink ref="D6" r:id="rId8" display="https://www.gymfed.cz/adresar/oddil/9553"/>
    <hyperlink ref="B4" r:id="rId9" display="https://www.gymfed.cz/osoby/593213"/>
    <hyperlink ref="D4" r:id="rId10" display="https://www.gymfed.cz/adresar/oddil/9553"/>
  </hyperlink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42"/>
  <sheetViews>
    <sheetView zoomScale="85" zoomScaleNormal="85" workbookViewId="0">
      <selection activeCell="D1" sqref="D1"/>
    </sheetView>
  </sheetViews>
  <sheetFormatPr defaultRowHeight="15"/>
  <cols>
    <col min="1" max="1" width="9.5703125" style="17" customWidth="1"/>
    <col min="2" max="3" width="10" style="17" customWidth="1"/>
    <col min="4" max="4" width="24" style="17" customWidth="1"/>
    <col min="5" max="5" width="8" style="17" customWidth="1"/>
    <col min="6" max="6" width="25.85546875" style="17" customWidth="1"/>
    <col min="7" max="7" width="19.85546875" style="17" customWidth="1"/>
    <col min="8" max="10" width="7" style="17" hidden="1" customWidth="1"/>
    <col min="11" max="11" width="8" style="17" hidden="1" customWidth="1"/>
    <col min="12" max="14" width="7" style="17" hidden="1" customWidth="1"/>
    <col min="15" max="15" width="8" style="17" hidden="1" customWidth="1"/>
    <col min="16" max="18" width="7" style="17" hidden="1" customWidth="1"/>
    <col min="19" max="19" width="8" style="17" hidden="1" customWidth="1"/>
    <col min="20" max="22" width="7" style="17" hidden="1" customWidth="1"/>
    <col min="23" max="23" width="8" style="17" hidden="1" customWidth="1"/>
    <col min="24" max="26" width="7" style="17" hidden="1" customWidth="1"/>
    <col min="27" max="27" width="8" style="17" hidden="1" customWidth="1"/>
    <col min="28" max="30" width="7" style="17" hidden="1" customWidth="1"/>
    <col min="31" max="31" width="8" style="17" hidden="1" customWidth="1"/>
    <col min="32" max="32" width="8" style="17" customWidth="1"/>
    <col min="33" max="34" width="30" style="17" hidden="1" customWidth="1"/>
    <col min="35" max="35" width="15" style="17" hidden="1" customWidth="1"/>
    <col min="36" max="36" width="9.140625" style="17"/>
    <col min="37" max="37" width="17.42578125" style="17" customWidth="1"/>
    <col min="38" max="16384" width="9.140625" style="17"/>
  </cols>
  <sheetData>
    <row r="1" spans="1:38" ht="18.75">
      <c r="D1" s="30" t="s">
        <v>179</v>
      </c>
      <c r="E1" s="18"/>
    </row>
    <row r="2" spans="1:38" ht="18.75">
      <c r="D2" s="17" t="s">
        <v>1</v>
      </c>
      <c r="E2" s="18"/>
    </row>
    <row r="3" spans="1:38" ht="18.75">
      <c r="D3" s="17" t="s">
        <v>2</v>
      </c>
      <c r="E3" s="18"/>
    </row>
    <row r="5" spans="1:38">
      <c r="AF5" s="27" t="s">
        <v>176</v>
      </c>
      <c r="AJ5" s="23" t="s">
        <v>175</v>
      </c>
      <c r="AK5" s="23"/>
    </row>
    <row r="6" spans="1:38">
      <c r="A6" s="19" t="s">
        <v>3</v>
      </c>
      <c r="B6" s="19" t="s">
        <v>4</v>
      </c>
      <c r="C6" s="19" t="s">
        <v>5</v>
      </c>
      <c r="D6" s="19" t="s">
        <v>6</v>
      </c>
      <c r="E6" s="19" t="s">
        <v>7</v>
      </c>
      <c r="F6" s="19" t="s">
        <v>8</v>
      </c>
      <c r="G6" s="19" t="s">
        <v>9</v>
      </c>
      <c r="H6" s="19" t="s">
        <v>10</v>
      </c>
      <c r="I6" s="19" t="s">
        <v>11</v>
      </c>
      <c r="J6" s="19" t="s">
        <v>12</v>
      </c>
      <c r="K6" s="19" t="s">
        <v>13</v>
      </c>
      <c r="L6" s="19" t="s">
        <v>10</v>
      </c>
      <c r="M6" s="19" t="s">
        <v>11</v>
      </c>
      <c r="N6" s="19" t="s">
        <v>12</v>
      </c>
      <c r="O6" s="19" t="s">
        <v>14</v>
      </c>
      <c r="P6" s="19" t="s">
        <v>10</v>
      </c>
      <c r="Q6" s="19" t="s">
        <v>11</v>
      </c>
      <c r="R6" s="19" t="s">
        <v>12</v>
      </c>
      <c r="S6" s="19" t="s">
        <v>15</v>
      </c>
      <c r="T6" s="19" t="s">
        <v>10</v>
      </c>
      <c r="U6" s="19" t="s">
        <v>11</v>
      </c>
      <c r="V6" s="19" t="s">
        <v>12</v>
      </c>
      <c r="W6" s="19" t="s">
        <v>16</v>
      </c>
      <c r="X6" s="19" t="s">
        <v>10</v>
      </c>
      <c r="Y6" s="19" t="s">
        <v>11</v>
      </c>
      <c r="Z6" s="19" t="s">
        <v>12</v>
      </c>
      <c r="AA6" s="19" t="s">
        <v>17</v>
      </c>
      <c r="AB6" s="19" t="s">
        <v>10</v>
      </c>
      <c r="AC6" s="19" t="s">
        <v>11</v>
      </c>
      <c r="AD6" s="19" t="s">
        <v>12</v>
      </c>
      <c r="AE6" s="19" t="s">
        <v>18</v>
      </c>
      <c r="AF6" s="19" t="s">
        <v>19</v>
      </c>
      <c r="AG6" s="19" t="s">
        <v>20</v>
      </c>
      <c r="AH6" s="19" t="s">
        <v>21</v>
      </c>
      <c r="AI6" s="19" t="s">
        <v>22</v>
      </c>
      <c r="AJ6" s="24" t="s">
        <v>175</v>
      </c>
      <c r="AK6" s="25"/>
      <c r="AL6" s="25" t="s">
        <v>154</v>
      </c>
    </row>
    <row r="7" spans="1:38">
      <c r="A7">
        <v>1</v>
      </c>
      <c r="B7">
        <v>190491</v>
      </c>
      <c r="C7">
        <v>9512</v>
      </c>
      <c r="D7" t="s">
        <v>29</v>
      </c>
      <c r="E7">
        <v>2018</v>
      </c>
      <c r="F7" t="s">
        <v>24</v>
      </c>
      <c r="G7" t="s">
        <v>25</v>
      </c>
      <c r="H7">
        <v>6.5</v>
      </c>
      <c r="I7" s="1">
        <v>9.1</v>
      </c>
      <c r="J7" s="1">
        <v>0</v>
      </c>
      <c r="K7" s="26">
        <v>15.6</v>
      </c>
      <c r="L7" s="1">
        <v>0</v>
      </c>
      <c r="M7" s="1">
        <v>0</v>
      </c>
      <c r="N7" s="1">
        <v>0</v>
      </c>
      <c r="O7" s="26">
        <v>0</v>
      </c>
      <c r="P7" s="1">
        <v>6.5</v>
      </c>
      <c r="Q7" s="1">
        <v>8.8000000000000007</v>
      </c>
      <c r="R7" s="1">
        <v>0</v>
      </c>
      <c r="S7" s="26">
        <v>15.3</v>
      </c>
      <c r="T7" s="1">
        <v>11.15</v>
      </c>
      <c r="U7" s="1">
        <v>0</v>
      </c>
      <c r="V7" s="1">
        <v>0</v>
      </c>
      <c r="W7" s="26">
        <v>11.15</v>
      </c>
      <c r="X7" s="1">
        <v>15.7</v>
      </c>
      <c r="Y7" s="1">
        <v>0</v>
      </c>
      <c r="Z7" s="1">
        <v>0</v>
      </c>
      <c r="AA7" s="26">
        <v>15.7</v>
      </c>
      <c r="AB7" s="1">
        <v>6.5</v>
      </c>
      <c r="AC7" s="1">
        <v>8.9</v>
      </c>
      <c r="AD7" s="1">
        <v>0</v>
      </c>
      <c r="AE7" s="26">
        <v>15.4</v>
      </c>
      <c r="AF7" s="1">
        <v>73.150000000000006</v>
      </c>
      <c r="AG7" s="21"/>
      <c r="AH7" s="17" t="s">
        <v>26</v>
      </c>
      <c r="AJ7" s="22">
        <f>IFERROR(VLOOKUP(D7,'U9'!B:AD,29,FALSE),0)</f>
        <v>70.349999999999994</v>
      </c>
      <c r="AK7" s="17" t="str">
        <f>IFERROR(VLOOKUP(D7,'U9'!B:AD,1,FALSE),"-")</f>
        <v>Zelík Mathias</v>
      </c>
      <c r="AL7" s="22">
        <f>AF7+AJ7</f>
        <v>143.5</v>
      </c>
    </row>
    <row r="8" spans="1:38">
      <c r="A8">
        <v>2</v>
      </c>
      <c r="B8">
        <v>983218</v>
      </c>
      <c r="C8">
        <v>7949</v>
      </c>
      <c r="D8" t="s">
        <v>30</v>
      </c>
      <c r="E8">
        <v>2018</v>
      </c>
      <c r="F8" t="s">
        <v>31</v>
      </c>
      <c r="G8" t="s">
        <v>32</v>
      </c>
      <c r="H8">
        <v>6.5</v>
      </c>
      <c r="I8" s="1">
        <v>8.8000000000000007</v>
      </c>
      <c r="J8" s="1">
        <v>0</v>
      </c>
      <c r="K8" s="26">
        <v>15.3</v>
      </c>
      <c r="L8" s="1">
        <v>0</v>
      </c>
      <c r="M8" s="1">
        <v>0</v>
      </c>
      <c r="N8" s="1">
        <v>0</v>
      </c>
      <c r="O8" s="26">
        <v>0</v>
      </c>
      <c r="P8" s="1">
        <v>6.5</v>
      </c>
      <c r="Q8" s="1">
        <v>9</v>
      </c>
      <c r="R8" s="1">
        <v>0</v>
      </c>
      <c r="S8" s="26">
        <v>15.5</v>
      </c>
      <c r="T8" s="1">
        <v>12.1</v>
      </c>
      <c r="U8" s="1">
        <v>0</v>
      </c>
      <c r="V8" s="1">
        <v>0</v>
      </c>
      <c r="W8" s="26">
        <v>12.1</v>
      </c>
      <c r="X8" s="1">
        <v>13.2</v>
      </c>
      <c r="Y8" s="1">
        <v>0</v>
      </c>
      <c r="Z8" s="1">
        <v>0</v>
      </c>
      <c r="AA8" s="26">
        <v>13.2</v>
      </c>
      <c r="AB8" s="1">
        <v>6.5</v>
      </c>
      <c r="AC8" s="1">
        <v>7.8</v>
      </c>
      <c r="AD8" s="1">
        <v>0</v>
      </c>
      <c r="AE8" s="26">
        <v>14.3</v>
      </c>
      <c r="AF8" s="1">
        <v>70.399999999999991</v>
      </c>
      <c r="AG8" s="21"/>
      <c r="AH8" s="17" t="s">
        <v>33</v>
      </c>
      <c r="AJ8" s="22">
        <f>IFERROR(VLOOKUP(D8,'U9'!B:AD,29,FALSE),0)</f>
        <v>68.099999999999994</v>
      </c>
      <c r="AK8" s="17" t="str">
        <f>IFERROR(VLOOKUP(D8,'U9'!B:AD,1,FALSE),"-")</f>
        <v>Mádl Alex</v>
      </c>
      <c r="AL8" s="22">
        <f>AF8+AJ8</f>
        <v>138.5</v>
      </c>
    </row>
    <row r="9" spans="1:38">
      <c r="A9">
        <v>3</v>
      </c>
      <c r="B9">
        <v>774859</v>
      </c>
      <c r="C9">
        <v>9512</v>
      </c>
      <c r="D9" t="s">
        <v>28</v>
      </c>
      <c r="E9">
        <v>2017</v>
      </c>
      <c r="F9" t="s">
        <v>24</v>
      </c>
      <c r="G9" t="s">
        <v>25</v>
      </c>
      <c r="H9">
        <v>5.5</v>
      </c>
      <c r="I9" s="1">
        <v>8.6</v>
      </c>
      <c r="J9" s="1">
        <v>0</v>
      </c>
      <c r="K9" s="26">
        <v>14.1</v>
      </c>
      <c r="L9" s="1">
        <v>0</v>
      </c>
      <c r="M9" s="1">
        <v>0</v>
      </c>
      <c r="N9" s="1">
        <v>0</v>
      </c>
      <c r="O9" s="26">
        <v>0</v>
      </c>
      <c r="P9" s="1">
        <v>6</v>
      </c>
      <c r="Q9" s="1">
        <v>9</v>
      </c>
      <c r="R9" s="1">
        <v>0</v>
      </c>
      <c r="S9" s="26">
        <v>15</v>
      </c>
      <c r="T9" s="1">
        <v>11.3</v>
      </c>
      <c r="U9" s="1">
        <v>0</v>
      </c>
      <c r="V9" s="1">
        <v>0</v>
      </c>
      <c r="W9" s="26">
        <v>11.3</v>
      </c>
      <c r="X9" s="1">
        <v>15.6</v>
      </c>
      <c r="Y9" s="1">
        <v>0</v>
      </c>
      <c r="Z9" s="1">
        <v>0</v>
      </c>
      <c r="AA9" s="26">
        <v>15.6</v>
      </c>
      <c r="AB9" s="1">
        <v>6</v>
      </c>
      <c r="AC9" s="1">
        <v>8.1999999999999993</v>
      </c>
      <c r="AD9" s="1">
        <v>0</v>
      </c>
      <c r="AE9" s="26">
        <v>14.2</v>
      </c>
      <c r="AF9" s="1">
        <v>70.2</v>
      </c>
      <c r="AG9" s="21"/>
      <c r="AH9" s="17" t="s">
        <v>26</v>
      </c>
      <c r="AJ9" s="22">
        <f>IFERROR(VLOOKUP(D9,'U9'!B:AD,29,FALSE),0)</f>
        <v>67.349999999999994</v>
      </c>
      <c r="AK9" s="17" t="str">
        <f>IFERROR(VLOOKUP(D9,'U9'!B:AD,1,FALSE),"-")</f>
        <v>Vychopeň Tomáš</v>
      </c>
      <c r="AL9" s="22">
        <f>AF9+AJ9</f>
        <v>137.55000000000001</v>
      </c>
    </row>
    <row r="10" spans="1:38">
      <c r="A10">
        <v>4</v>
      </c>
      <c r="B10">
        <v>200748</v>
      </c>
      <c r="C10">
        <v>2975</v>
      </c>
      <c r="D10" t="s">
        <v>83</v>
      </c>
      <c r="E10">
        <v>2017</v>
      </c>
      <c r="F10" t="s">
        <v>79</v>
      </c>
      <c r="G10" t="s">
        <v>82</v>
      </c>
      <c r="H10">
        <v>5.5</v>
      </c>
      <c r="I10" s="1">
        <v>9</v>
      </c>
      <c r="J10" s="1">
        <v>0</v>
      </c>
      <c r="K10" s="26">
        <v>14.5</v>
      </c>
      <c r="L10" s="1">
        <v>0</v>
      </c>
      <c r="M10" s="1">
        <v>0</v>
      </c>
      <c r="N10" s="1">
        <v>0</v>
      </c>
      <c r="O10" s="26">
        <v>0</v>
      </c>
      <c r="P10" s="1">
        <v>6.5</v>
      </c>
      <c r="Q10" s="1">
        <v>8.3000000000000007</v>
      </c>
      <c r="R10" s="1">
        <v>0</v>
      </c>
      <c r="S10" s="26">
        <v>14.8</v>
      </c>
      <c r="T10" s="1">
        <v>11.15</v>
      </c>
      <c r="U10" s="1">
        <v>0</v>
      </c>
      <c r="V10" s="1">
        <v>0</v>
      </c>
      <c r="W10" s="26">
        <v>11.15</v>
      </c>
      <c r="X10" s="1">
        <v>14.4</v>
      </c>
      <c r="Y10" s="1">
        <v>0</v>
      </c>
      <c r="Z10" s="1">
        <v>0</v>
      </c>
      <c r="AA10" s="26">
        <v>14.4</v>
      </c>
      <c r="AB10" s="1">
        <v>6.5</v>
      </c>
      <c r="AC10" s="1">
        <v>8.35</v>
      </c>
      <c r="AD10" s="1">
        <v>0</v>
      </c>
      <c r="AE10" s="26">
        <v>14.85</v>
      </c>
      <c r="AF10" s="1">
        <v>69.7</v>
      </c>
      <c r="AG10" s="21"/>
      <c r="AJ10" s="22">
        <f>IFERROR(VLOOKUP(D10,'U9'!B:AD,29,FALSE),0)</f>
        <v>67.599999999999994</v>
      </c>
      <c r="AK10" s="17" t="str">
        <f>IFERROR(VLOOKUP(D10,'U9'!B:AD,1,FALSE),"-")</f>
        <v>Podhajský Martin</v>
      </c>
      <c r="AL10" s="22">
        <f>AF10+AJ10</f>
        <v>137.30000000000001</v>
      </c>
    </row>
    <row r="11" spans="1:38">
      <c r="A11">
        <v>5</v>
      </c>
      <c r="B11">
        <v>440541</v>
      </c>
      <c r="C11">
        <v>2975</v>
      </c>
      <c r="D11" t="s">
        <v>81</v>
      </c>
      <c r="E11">
        <v>2018</v>
      </c>
      <c r="F11" t="s">
        <v>79</v>
      </c>
      <c r="G11" t="s">
        <v>82</v>
      </c>
      <c r="H11">
        <v>5.5</v>
      </c>
      <c r="I11" s="1">
        <v>9.3000000000000007</v>
      </c>
      <c r="J11" s="1">
        <v>0</v>
      </c>
      <c r="K11" s="26">
        <v>14.8</v>
      </c>
      <c r="L11" s="1">
        <v>0</v>
      </c>
      <c r="M11" s="1">
        <v>0</v>
      </c>
      <c r="N11" s="1">
        <v>0</v>
      </c>
      <c r="O11" s="26">
        <v>0</v>
      </c>
      <c r="P11" s="1">
        <v>6.5</v>
      </c>
      <c r="Q11" s="1">
        <v>9</v>
      </c>
      <c r="R11" s="1">
        <v>0</v>
      </c>
      <c r="S11" s="26">
        <v>15.5</v>
      </c>
      <c r="T11" s="1">
        <v>10.9</v>
      </c>
      <c r="U11" s="1">
        <v>0</v>
      </c>
      <c r="V11" s="1">
        <v>0</v>
      </c>
      <c r="W11" s="26">
        <v>10.9</v>
      </c>
      <c r="X11" s="1">
        <v>13.5</v>
      </c>
      <c r="Y11" s="1">
        <v>0</v>
      </c>
      <c r="Z11" s="1">
        <v>0</v>
      </c>
      <c r="AA11" s="26">
        <v>13.5</v>
      </c>
      <c r="AB11" s="1">
        <v>6.5</v>
      </c>
      <c r="AC11" s="1">
        <v>8.6</v>
      </c>
      <c r="AD11" s="1">
        <v>0</v>
      </c>
      <c r="AE11" s="26">
        <v>15.1</v>
      </c>
      <c r="AF11" s="1">
        <v>69.8</v>
      </c>
      <c r="AG11" s="21"/>
      <c r="AJ11" s="22">
        <f>IFERROR(VLOOKUP(D11,'U9'!B:AD,29,FALSE),0)</f>
        <v>67.349999999999994</v>
      </c>
      <c r="AK11" s="17" t="str">
        <f>IFERROR(VLOOKUP(D11,'U9'!B:AD,1,FALSE),"-")</f>
        <v>Otáhal Jáchym</v>
      </c>
      <c r="AL11" s="22">
        <f>AF11+AJ11</f>
        <v>137.14999999999998</v>
      </c>
    </row>
    <row r="12" spans="1:38">
      <c r="A12">
        <v>6</v>
      </c>
      <c r="B12">
        <v>799381</v>
      </c>
      <c r="C12">
        <v>7949</v>
      </c>
      <c r="D12" t="s">
        <v>34</v>
      </c>
      <c r="E12">
        <v>2018</v>
      </c>
      <c r="F12" t="s">
        <v>31</v>
      </c>
      <c r="G12" t="s">
        <v>32</v>
      </c>
      <c r="H12">
        <v>5.5</v>
      </c>
      <c r="I12" s="1">
        <v>9</v>
      </c>
      <c r="J12" s="1">
        <v>0</v>
      </c>
      <c r="K12" s="26">
        <v>14.5</v>
      </c>
      <c r="L12" s="1">
        <v>0</v>
      </c>
      <c r="M12" s="1">
        <v>0</v>
      </c>
      <c r="N12" s="1">
        <v>0</v>
      </c>
      <c r="O12" s="26">
        <v>0</v>
      </c>
      <c r="P12" s="1">
        <v>6.5</v>
      </c>
      <c r="Q12" s="1">
        <v>8.1999999999999993</v>
      </c>
      <c r="R12" s="1">
        <v>0</v>
      </c>
      <c r="S12" s="26">
        <v>14.7</v>
      </c>
      <c r="T12" s="1">
        <v>11.2</v>
      </c>
      <c r="U12" s="1">
        <v>0</v>
      </c>
      <c r="V12" s="1">
        <v>0</v>
      </c>
      <c r="W12" s="26">
        <v>11.2</v>
      </c>
      <c r="X12" s="1">
        <v>14</v>
      </c>
      <c r="Y12" s="1">
        <v>0</v>
      </c>
      <c r="Z12" s="1">
        <v>0</v>
      </c>
      <c r="AA12" s="26">
        <v>14</v>
      </c>
      <c r="AB12" s="1">
        <v>6.5</v>
      </c>
      <c r="AC12" s="1">
        <v>7.95</v>
      </c>
      <c r="AD12" s="1">
        <v>0</v>
      </c>
      <c r="AE12" s="26">
        <v>14.45</v>
      </c>
      <c r="AF12" s="1">
        <v>68.849999999999994</v>
      </c>
      <c r="AG12" s="21"/>
      <c r="AH12" s="17" t="s">
        <v>33</v>
      </c>
      <c r="AJ12" s="22">
        <f>IFERROR(VLOOKUP(D12,'U9'!B:AD,29,FALSE),0)</f>
        <v>66.3</v>
      </c>
      <c r="AK12" s="17" t="str">
        <f>IFERROR(VLOOKUP(D12,'U9'!B:AD,1,FALSE),"-")</f>
        <v>Malena Ferdinand</v>
      </c>
      <c r="AL12" s="22">
        <f>AF12+AJ12</f>
        <v>135.14999999999998</v>
      </c>
    </row>
    <row r="13" spans="1:38">
      <c r="A13">
        <v>7</v>
      </c>
      <c r="B13">
        <v>369558</v>
      </c>
      <c r="C13">
        <v>2040</v>
      </c>
      <c r="D13" t="s">
        <v>77</v>
      </c>
      <c r="E13">
        <v>2018</v>
      </c>
      <c r="F13" t="s">
        <v>72</v>
      </c>
      <c r="G13" t="s">
        <v>73</v>
      </c>
      <c r="H13">
        <v>4.5</v>
      </c>
      <c r="I13" s="1">
        <v>9.1</v>
      </c>
      <c r="J13" s="1">
        <v>0</v>
      </c>
      <c r="K13" s="26">
        <v>13.6</v>
      </c>
      <c r="L13" s="1">
        <v>0</v>
      </c>
      <c r="M13" s="1">
        <v>0</v>
      </c>
      <c r="N13" s="1">
        <v>0</v>
      </c>
      <c r="O13" s="26">
        <v>0</v>
      </c>
      <c r="P13" s="1">
        <v>6.5</v>
      </c>
      <c r="Q13" s="1">
        <v>9</v>
      </c>
      <c r="R13" s="1">
        <v>0</v>
      </c>
      <c r="S13" s="26">
        <v>15.5</v>
      </c>
      <c r="T13" s="1">
        <v>10.6</v>
      </c>
      <c r="U13" s="1">
        <v>0</v>
      </c>
      <c r="V13" s="1">
        <v>0</v>
      </c>
      <c r="W13" s="26">
        <v>10.6</v>
      </c>
      <c r="X13" s="1">
        <v>14.1</v>
      </c>
      <c r="Y13" s="1">
        <v>0</v>
      </c>
      <c r="Z13" s="1">
        <v>0</v>
      </c>
      <c r="AA13" s="26">
        <v>14.1</v>
      </c>
      <c r="AB13" s="1">
        <v>6</v>
      </c>
      <c r="AC13" s="1">
        <v>9.35</v>
      </c>
      <c r="AD13" s="1">
        <v>0</v>
      </c>
      <c r="AE13" s="26">
        <v>15.35</v>
      </c>
      <c r="AF13" s="1">
        <v>69.150000000000006</v>
      </c>
      <c r="AG13" s="21"/>
      <c r="AJ13" s="22">
        <f>IFERROR(VLOOKUP(D13,'U9'!B:AD,29,FALSE),0)</f>
        <v>65.400000000000006</v>
      </c>
      <c r="AK13" s="17" t="str">
        <f>IFERROR(VLOOKUP(D13,'U9'!B:AD,1,FALSE),"-")</f>
        <v>Vrublovský Lukáš</v>
      </c>
      <c r="AL13" s="22">
        <f>AF13+AJ13</f>
        <v>134.55000000000001</v>
      </c>
    </row>
    <row r="14" spans="1:38">
      <c r="A14">
        <v>8</v>
      </c>
      <c r="B14">
        <v>245865</v>
      </c>
      <c r="C14">
        <v>9978</v>
      </c>
      <c r="D14" t="s">
        <v>70</v>
      </c>
      <c r="E14">
        <v>2018</v>
      </c>
      <c r="F14" t="s">
        <v>67</v>
      </c>
      <c r="G14" t="s">
        <v>68</v>
      </c>
      <c r="H14">
        <v>5.5</v>
      </c>
      <c r="I14" s="1">
        <v>9.1</v>
      </c>
      <c r="J14" s="1">
        <v>0</v>
      </c>
      <c r="K14" s="26">
        <v>14.6</v>
      </c>
      <c r="L14" s="1">
        <v>0</v>
      </c>
      <c r="M14" s="1">
        <v>0</v>
      </c>
      <c r="N14" s="1">
        <v>0</v>
      </c>
      <c r="O14" s="26">
        <v>0</v>
      </c>
      <c r="P14" s="1">
        <v>6.5</v>
      </c>
      <c r="Q14" s="1">
        <v>8.6</v>
      </c>
      <c r="R14" s="1">
        <v>0</v>
      </c>
      <c r="S14" s="26">
        <v>15.1</v>
      </c>
      <c r="T14" s="1">
        <v>10.75</v>
      </c>
      <c r="U14" s="1">
        <v>0</v>
      </c>
      <c r="V14" s="1">
        <v>0</v>
      </c>
      <c r="W14" s="26">
        <v>10.75</v>
      </c>
      <c r="X14" s="1">
        <v>13.5</v>
      </c>
      <c r="Y14" s="1">
        <v>0</v>
      </c>
      <c r="Z14" s="1">
        <v>0</v>
      </c>
      <c r="AA14" s="26">
        <v>13.5</v>
      </c>
      <c r="AB14" s="1">
        <v>6</v>
      </c>
      <c r="AC14" s="1">
        <v>7.9</v>
      </c>
      <c r="AD14" s="1">
        <v>0</v>
      </c>
      <c r="AE14" s="26">
        <v>13.9</v>
      </c>
      <c r="AF14" s="1">
        <v>67.850000000000009</v>
      </c>
      <c r="AG14" s="21"/>
      <c r="AJ14" s="22">
        <f>IFERROR(VLOOKUP(D14,'U9'!B:AD,29,FALSE),0)</f>
        <v>64.95</v>
      </c>
      <c r="AK14" s="17" t="str">
        <f>IFERROR(VLOOKUP(D14,'U9'!B:AD,1,FALSE),"-")</f>
        <v>Zaika Daniel</v>
      </c>
      <c r="AL14" s="22">
        <f>AF14+AJ14</f>
        <v>132.80000000000001</v>
      </c>
    </row>
    <row r="15" spans="1:38">
      <c r="A15">
        <v>9</v>
      </c>
      <c r="B15">
        <v>353861</v>
      </c>
      <c r="C15">
        <v>2040</v>
      </c>
      <c r="D15" t="s">
        <v>74</v>
      </c>
      <c r="E15">
        <v>2017</v>
      </c>
      <c r="F15" t="s">
        <v>72</v>
      </c>
      <c r="G15" t="s">
        <v>73</v>
      </c>
      <c r="H15">
        <v>4.5</v>
      </c>
      <c r="I15" s="1">
        <v>8.5</v>
      </c>
      <c r="J15" s="1">
        <v>0</v>
      </c>
      <c r="K15" s="26">
        <v>13</v>
      </c>
      <c r="L15" s="1">
        <v>0</v>
      </c>
      <c r="M15" s="1">
        <v>0</v>
      </c>
      <c r="N15" s="1">
        <v>0</v>
      </c>
      <c r="O15" s="26">
        <v>0</v>
      </c>
      <c r="P15" s="1">
        <v>6.5</v>
      </c>
      <c r="Q15" s="1">
        <v>8.8000000000000007</v>
      </c>
      <c r="R15" s="1">
        <v>0</v>
      </c>
      <c r="S15" s="26">
        <v>15.3</v>
      </c>
      <c r="T15" s="1">
        <v>10.625</v>
      </c>
      <c r="U15" s="1">
        <v>0</v>
      </c>
      <c r="V15" s="1">
        <v>0</v>
      </c>
      <c r="W15" s="26">
        <v>10.625</v>
      </c>
      <c r="X15" s="1">
        <v>12.8</v>
      </c>
      <c r="Y15" s="1">
        <v>0</v>
      </c>
      <c r="Z15" s="1">
        <v>0</v>
      </c>
      <c r="AA15" s="26">
        <v>12.8</v>
      </c>
      <c r="AB15" s="1">
        <v>6</v>
      </c>
      <c r="AC15" s="1">
        <v>8.4</v>
      </c>
      <c r="AD15" s="1">
        <v>0</v>
      </c>
      <c r="AE15" s="26">
        <v>14.4</v>
      </c>
      <c r="AF15" s="1">
        <v>66.125</v>
      </c>
      <c r="AG15" s="21"/>
      <c r="AJ15" s="22">
        <f>IFERROR(VLOOKUP(D15,'U9'!B:AD,29,FALSE),0)</f>
        <v>66.3</v>
      </c>
      <c r="AK15" s="17" t="str">
        <f>IFERROR(VLOOKUP(D15,'U9'!B:AD,1,FALSE),"-")</f>
        <v>Peřina Jan</v>
      </c>
      <c r="AL15" s="22">
        <f>AF15+AJ15</f>
        <v>132.42500000000001</v>
      </c>
    </row>
    <row r="16" spans="1:38">
      <c r="A16">
        <v>10</v>
      </c>
      <c r="B16">
        <v>663055</v>
      </c>
      <c r="C16">
        <v>9978</v>
      </c>
      <c r="D16" t="s">
        <v>66</v>
      </c>
      <c r="E16">
        <v>2019</v>
      </c>
      <c r="F16" t="s">
        <v>67</v>
      </c>
      <c r="G16" t="s">
        <v>68</v>
      </c>
      <c r="H16">
        <v>6.5</v>
      </c>
      <c r="I16" s="1">
        <v>8.6</v>
      </c>
      <c r="J16" s="1">
        <v>0</v>
      </c>
      <c r="K16" s="26">
        <v>15.1</v>
      </c>
      <c r="L16" s="1">
        <v>0</v>
      </c>
      <c r="M16" s="1">
        <v>0</v>
      </c>
      <c r="N16" s="1">
        <v>0</v>
      </c>
      <c r="O16" s="26">
        <v>0</v>
      </c>
      <c r="P16" s="1">
        <v>6.5</v>
      </c>
      <c r="Q16" s="1">
        <v>7.8</v>
      </c>
      <c r="R16" s="1">
        <v>0</v>
      </c>
      <c r="S16" s="26">
        <v>14.3</v>
      </c>
      <c r="T16" s="1">
        <v>9.6</v>
      </c>
      <c r="U16" s="1">
        <v>0</v>
      </c>
      <c r="V16" s="1">
        <v>0</v>
      </c>
      <c r="W16" s="26">
        <v>9.6</v>
      </c>
      <c r="X16" s="1">
        <v>13.8</v>
      </c>
      <c r="Y16" s="1">
        <v>0</v>
      </c>
      <c r="Z16" s="1">
        <v>0</v>
      </c>
      <c r="AA16" s="26">
        <v>13.8</v>
      </c>
      <c r="AB16" s="1">
        <v>6.5</v>
      </c>
      <c r="AC16" s="1">
        <v>8.1</v>
      </c>
      <c r="AD16" s="1">
        <v>0</v>
      </c>
      <c r="AE16" s="26">
        <v>14.6</v>
      </c>
      <c r="AF16" s="1">
        <v>67.399999999999991</v>
      </c>
      <c r="AG16" s="21"/>
      <c r="AJ16" s="22">
        <f>IFERROR(VLOOKUP(D16,'U9'!B:AD,29,FALSE),0)</f>
        <v>63.05</v>
      </c>
      <c r="AK16" s="17" t="str">
        <f>IFERROR(VLOOKUP(D16,'U9'!B:AD,1,FALSE),"-")</f>
        <v>Otruba Jindřich</v>
      </c>
      <c r="AL16" s="22">
        <f>AF16+AJ16</f>
        <v>130.44999999999999</v>
      </c>
    </row>
    <row r="17" spans="1:38">
      <c r="A17">
        <v>11</v>
      </c>
      <c r="B17">
        <v>446788</v>
      </c>
      <c r="C17">
        <v>9512</v>
      </c>
      <c r="D17" t="s">
        <v>27</v>
      </c>
      <c r="E17">
        <v>2017</v>
      </c>
      <c r="F17" t="s">
        <v>24</v>
      </c>
      <c r="G17" t="s">
        <v>25</v>
      </c>
      <c r="H17">
        <v>4.5</v>
      </c>
      <c r="I17" s="1">
        <v>8.5</v>
      </c>
      <c r="J17" s="1">
        <v>0</v>
      </c>
      <c r="K17" s="26">
        <v>13</v>
      </c>
      <c r="L17" s="1">
        <v>0</v>
      </c>
      <c r="M17" s="1">
        <v>0</v>
      </c>
      <c r="N17" s="1">
        <v>0</v>
      </c>
      <c r="O17" s="26">
        <v>0</v>
      </c>
      <c r="P17" s="1">
        <v>5</v>
      </c>
      <c r="Q17" s="1">
        <v>8.6999999999999993</v>
      </c>
      <c r="R17" s="1">
        <v>0</v>
      </c>
      <c r="S17" s="26">
        <v>13.7</v>
      </c>
      <c r="T17" s="1">
        <v>10.625</v>
      </c>
      <c r="U17" s="1">
        <v>0</v>
      </c>
      <c r="V17" s="1">
        <v>0</v>
      </c>
      <c r="W17" s="26">
        <v>10.625</v>
      </c>
      <c r="X17" s="1">
        <v>12.7</v>
      </c>
      <c r="Y17" s="1">
        <v>0</v>
      </c>
      <c r="Z17" s="1">
        <v>0</v>
      </c>
      <c r="AA17" s="26">
        <v>12.7</v>
      </c>
      <c r="AB17" s="1">
        <v>4.5</v>
      </c>
      <c r="AC17" s="1">
        <v>8.6</v>
      </c>
      <c r="AD17" s="1">
        <v>0</v>
      </c>
      <c r="AE17" s="26">
        <v>13.1</v>
      </c>
      <c r="AF17" s="1">
        <v>63.125000000000007</v>
      </c>
      <c r="AG17" s="21"/>
      <c r="AH17" s="17" t="s">
        <v>26</v>
      </c>
      <c r="AJ17" s="22">
        <f>IFERROR(VLOOKUP(D17,'U9'!B:AD,29,FALSE),0)</f>
        <v>67.3</v>
      </c>
      <c r="AK17" s="17" t="str">
        <f>IFERROR(VLOOKUP(D17,'U9'!B:AD,1,FALSE),"-")</f>
        <v>Lutonský Lukáš</v>
      </c>
      <c r="AL17" s="22">
        <f>AF17+AJ17</f>
        <v>130.42500000000001</v>
      </c>
    </row>
    <row r="18" spans="1:38">
      <c r="A18">
        <v>12</v>
      </c>
      <c r="B18">
        <v>357371</v>
      </c>
      <c r="C18">
        <v>2876</v>
      </c>
      <c r="D18" t="s">
        <v>44</v>
      </c>
      <c r="E18">
        <v>2018</v>
      </c>
      <c r="F18" t="s">
        <v>42</v>
      </c>
      <c r="G18" t="s">
        <v>43</v>
      </c>
      <c r="H18">
        <v>4.5</v>
      </c>
      <c r="I18" s="1">
        <v>8.1</v>
      </c>
      <c r="J18" s="1">
        <v>0</v>
      </c>
      <c r="K18" s="26">
        <v>12.6</v>
      </c>
      <c r="L18" s="1">
        <v>0</v>
      </c>
      <c r="M18" s="1">
        <v>0</v>
      </c>
      <c r="N18" s="1">
        <v>0</v>
      </c>
      <c r="O18" s="26">
        <v>0</v>
      </c>
      <c r="P18" s="1">
        <v>6</v>
      </c>
      <c r="Q18" s="1">
        <v>9.5</v>
      </c>
      <c r="R18" s="1">
        <v>0</v>
      </c>
      <c r="S18" s="26">
        <v>15.5</v>
      </c>
      <c r="T18" s="1">
        <v>10.824999999999999</v>
      </c>
      <c r="U18" s="1">
        <v>0</v>
      </c>
      <c r="V18" s="1">
        <v>0</v>
      </c>
      <c r="W18" s="26">
        <v>10.824999999999999</v>
      </c>
      <c r="X18" s="1">
        <v>13.2</v>
      </c>
      <c r="Y18" s="1">
        <v>0</v>
      </c>
      <c r="Z18" s="1">
        <v>0</v>
      </c>
      <c r="AA18" s="26">
        <v>13.2</v>
      </c>
      <c r="AB18" s="1">
        <v>6</v>
      </c>
      <c r="AC18" s="1">
        <v>8.6999999999999993</v>
      </c>
      <c r="AD18" s="1">
        <v>0</v>
      </c>
      <c r="AE18" s="26">
        <v>14.7</v>
      </c>
      <c r="AF18" s="1">
        <v>66.825000000000003</v>
      </c>
      <c r="AG18" s="21"/>
      <c r="AJ18" s="22">
        <f>IFERROR(VLOOKUP(D18,'U9'!B:AD,29,FALSE),0)</f>
        <v>62.05</v>
      </c>
      <c r="AK18" s="17" t="str">
        <f>IFERROR(VLOOKUP(D18,'U9'!B:AD,1,FALSE),"-")</f>
        <v>Pazdera Sebastian</v>
      </c>
      <c r="AL18" s="22">
        <f>AF18+AJ18</f>
        <v>128.875</v>
      </c>
    </row>
    <row r="19" spans="1:38">
      <c r="A19">
        <v>13</v>
      </c>
      <c r="B19">
        <v>190849</v>
      </c>
      <c r="C19">
        <v>9978</v>
      </c>
      <c r="D19" t="s">
        <v>69</v>
      </c>
      <c r="E19">
        <v>2017</v>
      </c>
      <c r="F19" t="s">
        <v>67</v>
      </c>
      <c r="G19" t="s">
        <v>68</v>
      </c>
      <c r="H19">
        <v>5</v>
      </c>
      <c r="I19" s="1">
        <v>8.6999999999999993</v>
      </c>
      <c r="J19" s="1">
        <v>0</v>
      </c>
      <c r="K19" s="26">
        <v>13.7</v>
      </c>
      <c r="L19" s="1">
        <v>0</v>
      </c>
      <c r="M19" s="1">
        <v>0</v>
      </c>
      <c r="N19" s="1">
        <v>0</v>
      </c>
      <c r="O19" s="26">
        <v>0</v>
      </c>
      <c r="P19" s="1">
        <v>6.5</v>
      </c>
      <c r="Q19" s="1">
        <v>8.1999999999999993</v>
      </c>
      <c r="R19" s="1">
        <v>0</v>
      </c>
      <c r="S19" s="26">
        <v>14.7</v>
      </c>
      <c r="T19" s="1">
        <v>10.4</v>
      </c>
      <c r="U19" s="1">
        <v>0</v>
      </c>
      <c r="V19" s="1">
        <v>0</v>
      </c>
      <c r="W19" s="26">
        <v>10.4</v>
      </c>
      <c r="X19" s="1">
        <v>12.7</v>
      </c>
      <c r="Y19" s="1">
        <v>0</v>
      </c>
      <c r="Z19" s="1">
        <v>0</v>
      </c>
      <c r="AA19" s="26">
        <v>12.7</v>
      </c>
      <c r="AB19" s="1">
        <v>6</v>
      </c>
      <c r="AC19" s="1">
        <v>7.3</v>
      </c>
      <c r="AD19" s="1">
        <v>0</v>
      </c>
      <c r="AE19" s="26">
        <v>13.3</v>
      </c>
      <c r="AF19" s="1">
        <v>64.8</v>
      </c>
      <c r="AG19" s="21"/>
      <c r="AJ19" s="22">
        <f>IFERROR(VLOOKUP(D19,'U9'!B:AD,29,FALSE),0)</f>
        <v>64</v>
      </c>
      <c r="AK19" s="17" t="str">
        <f>IFERROR(VLOOKUP(D19,'U9'!B:AD,1,FALSE),"-")</f>
        <v>Puk Jakub</v>
      </c>
      <c r="AL19" s="22">
        <f>AF19+AJ19</f>
        <v>128.80000000000001</v>
      </c>
    </row>
    <row r="20" spans="1:38">
      <c r="A20">
        <v>14</v>
      </c>
      <c r="B20">
        <v>623379</v>
      </c>
      <c r="C20">
        <v>8512</v>
      </c>
      <c r="D20" t="s">
        <v>40</v>
      </c>
      <c r="E20">
        <v>2017</v>
      </c>
      <c r="F20" t="s">
        <v>37</v>
      </c>
      <c r="G20" t="s">
        <v>38</v>
      </c>
      <c r="H20">
        <v>5</v>
      </c>
      <c r="I20" s="1">
        <v>8.4</v>
      </c>
      <c r="J20" s="1">
        <v>0</v>
      </c>
      <c r="K20" s="26">
        <v>13.4</v>
      </c>
      <c r="L20" s="1">
        <v>0</v>
      </c>
      <c r="M20" s="1">
        <v>0</v>
      </c>
      <c r="N20" s="1">
        <v>0</v>
      </c>
      <c r="O20" s="26">
        <v>0</v>
      </c>
      <c r="P20" s="1">
        <v>5</v>
      </c>
      <c r="Q20" s="1">
        <v>9.1</v>
      </c>
      <c r="R20" s="1">
        <v>0</v>
      </c>
      <c r="S20" s="26">
        <v>14.1</v>
      </c>
      <c r="T20" s="1">
        <v>10.55</v>
      </c>
      <c r="U20" s="1">
        <v>0</v>
      </c>
      <c r="V20" s="1">
        <v>0</v>
      </c>
      <c r="W20" s="26">
        <v>10.55</v>
      </c>
      <c r="X20" s="1">
        <v>12.8</v>
      </c>
      <c r="Y20" s="1">
        <v>0</v>
      </c>
      <c r="Z20" s="1">
        <v>0</v>
      </c>
      <c r="AA20" s="26">
        <v>12.8</v>
      </c>
      <c r="AB20" s="1">
        <v>5</v>
      </c>
      <c r="AC20" s="1">
        <v>7.7</v>
      </c>
      <c r="AD20" s="1">
        <v>0</v>
      </c>
      <c r="AE20" s="26">
        <v>12.7</v>
      </c>
      <c r="AF20" s="1">
        <v>63.55</v>
      </c>
      <c r="AG20" s="21"/>
      <c r="AJ20" s="22">
        <f>IFERROR(VLOOKUP(D20,'U9'!B:AD,29,FALSE),0)</f>
        <v>64.55</v>
      </c>
      <c r="AK20" s="17" t="str">
        <f>IFERROR(VLOOKUP(D20,'U9'!B:AD,1,FALSE),"-")</f>
        <v>Vlach Adam</v>
      </c>
      <c r="AL20" s="22">
        <f>AF20+AJ20</f>
        <v>128.1</v>
      </c>
    </row>
    <row r="21" spans="1:38">
      <c r="A21">
        <v>15</v>
      </c>
      <c r="B21">
        <v>642600</v>
      </c>
      <c r="C21">
        <v>2040</v>
      </c>
      <c r="D21" t="s">
        <v>76</v>
      </c>
      <c r="E21">
        <v>2017</v>
      </c>
      <c r="F21" t="s">
        <v>72</v>
      </c>
      <c r="G21" t="s">
        <v>73</v>
      </c>
      <c r="H21">
        <v>4.5</v>
      </c>
      <c r="I21" s="1">
        <v>8.3000000000000007</v>
      </c>
      <c r="J21" s="1">
        <v>0</v>
      </c>
      <c r="K21" s="26">
        <v>12.8</v>
      </c>
      <c r="L21" s="1">
        <v>0</v>
      </c>
      <c r="M21" s="1">
        <v>0</v>
      </c>
      <c r="N21" s="1">
        <v>0</v>
      </c>
      <c r="O21" s="26">
        <v>0</v>
      </c>
      <c r="P21" s="1">
        <v>5.5</v>
      </c>
      <c r="Q21" s="1">
        <v>8.6999999999999993</v>
      </c>
      <c r="R21" s="1">
        <v>0</v>
      </c>
      <c r="S21" s="26">
        <v>14.2</v>
      </c>
      <c r="T21" s="1">
        <v>10.7</v>
      </c>
      <c r="U21" s="1">
        <v>0</v>
      </c>
      <c r="V21" s="1">
        <v>0</v>
      </c>
      <c r="W21" s="26">
        <v>10.7</v>
      </c>
      <c r="X21" s="1">
        <v>13</v>
      </c>
      <c r="Y21" s="1">
        <v>0</v>
      </c>
      <c r="Z21" s="1">
        <v>0</v>
      </c>
      <c r="AA21" s="26">
        <v>13</v>
      </c>
      <c r="AB21" s="1">
        <v>6</v>
      </c>
      <c r="AC21" s="1">
        <v>8</v>
      </c>
      <c r="AD21" s="1">
        <v>0</v>
      </c>
      <c r="AE21" s="26">
        <v>14</v>
      </c>
      <c r="AF21" s="1">
        <v>64.7</v>
      </c>
      <c r="AG21" s="21"/>
      <c r="AJ21" s="22">
        <f>IFERROR(VLOOKUP(D21,'U9'!B:AD,29,FALSE),0)</f>
        <v>61.85</v>
      </c>
      <c r="AK21" s="17" t="str">
        <f>IFERROR(VLOOKUP(D21,'U9'!B:AD,1,FALSE),"-")</f>
        <v>Vítámvás Jan</v>
      </c>
      <c r="AL21" s="22">
        <f>AF21+AJ21</f>
        <v>126.55000000000001</v>
      </c>
    </row>
    <row r="22" spans="1:38">
      <c r="A22">
        <v>16</v>
      </c>
      <c r="B22">
        <v>588016</v>
      </c>
      <c r="C22">
        <v>9512</v>
      </c>
      <c r="D22" t="s">
        <v>23</v>
      </c>
      <c r="E22">
        <v>2019</v>
      </c>
      <c r="F22" t="s">
        <v>24</v>
      </c>
      <c r="G22" t="s">
        <v>25</v>
      </c>
      <c r="H22">
        <v>5</v>
      </c>
      <c r="I22" s="1">
        <v>8.4</v>
      </c>
      <c r="J22" s="1">
        <v>0</v>
      </c>
      <c r="K22" s="26">
        <v>13.4</v>
      </c>
      <c r="L22" s="1">
        <v>0</v>
      </c>
      <c r="M22" s="1">
        <v>0</v>
      </c>
      <c r="N22" s="1">
        <v>0</v>
      </c>
      <c r="O22" s="26">
        <v>0</v>
      </c>
      <c r="P22" s="1">
        <v>5.5</v>
      </c>
      <c r="Q22" s="1">
        <v>7.8</v>
      </c>
      <c r="R22" s="1">
        <v>0</v>
      </c>
      <c r="S22" s="26">
        <v>13.3</v>
      </c>
      <c r="T22" s="1">
        <v>10.45</v>
      </c>
      <c r="U22" s="1">
        <v>0</v>
      </c>
      <c r="V22" s="1">
        <v>0</v>
      </c>
      <c r="W22" s="26">
        <v>10.45</v>
      </c>
      <c r="X22" s="1">
        <v>12.3</v>
      </c>
      <c r="Y22" s="1">
        <v>0</v>
      </c>
      <c r="Z22" s="1">
        <v>0</v>
      </c>
      <c r="AA22" s="26">
        <v>12.3</v>
      </c>
      <c r="AB22" s="1">
        <v>5</v>
      </c>
      <c r="AC22" s="1">
        <v>7.4</v>
      </c>
      <c r="AD22" s="1">
        <v>0</v>
      </c>
      <c r="AE22" s="26">
        <v>12.4</v>
      </c>
      <c r="AF22" s="1">
        <v>61.85</v>
      </c>
      <c r="AG22" s="21"/>
      <c r="AH22" s="17" t="s">
        <v>26</v>
      </c>
      <c r="AJ22" s="22">
        <f>IFERROR(VLOOKUP(D22,'U9'!B:AD,29,FALSE),0)</f>
        <v>62.3</v>
      </c>
      <c r="AK22" s="17" t="str">
        <f>IFERROR(VLOOKUP(D22,'U9'!B:AD,1,FALSE),"-")</f>
        <v>Korec Sebastian</v>
      </c>
      <c r="AL22" s="22">
        <f>AF22+AJ22</f>
        <v>124.15</v>
      </c>
    </row>
    <row r="23" spans="1:38">
      <c r="A23">
        <v>17</v>
      </c>
      <c r="B23">
        <v>205601</v>
      </c>
      <c r="C23">
        <v>2876</v>
      </c>
      <c r="D23" t="s">
        <v>41</v>
      </c>
      <c r="E23">
        <v>2017</v>
      </c>
      <c r="F23" t="s">
        <v>42</v>
      </c>
      <c r="G23" t="s">
        <v>43</v>
      </c>
      <c r="H23">
        <v>4.5</v>
      </c>
      <c r="I23" s="1">
        <v>7.7</v>
      </c>
      <c r="J23" s="1">
        <v>0</v>
      </c>
      <c r="K23" s="26">
        <v>12.2</v>
      </c>
      <c r="L23" s="1">
        <v>0</v>
      </c>
      <c r="M23" s="1">
        <v>0</v>
      </c>
      <c r="N23" s="1">
        <v>0</v>
      </c>
      <c r="O23" s="26">
        <v>0</v>
      </c>
      <c r="P23" s="1">
        <v>6</v>
      </c>
      <c r="Q23" s="1">
        <v>7.6</v>
      </c>
      <c r="R23" s="1">
        <v>0</v>
      </c>
      <c r="S23" s="26">
        <v>13.6</v>
      </c>
      <c r="T23" s="1">
        <v>10.1</v>
      </c>
      <c r="U23" s="1">
        <v>0</v>
      </c>
      <c r="V23" s="1">
        <v>0</v>
      </c>
      <c r="W23" s="26">
        <v>10.1</v>
      </c>
      <c r="X23" s="1">
        <v>12.5</v>
      </c>
      <c r="Y23" s="1">
        <v>0</v>
      </c>
      <c r="Z23" s="1">
        <v>0</v>
      </c>
      <c r="AA23" s="26">
        <v>12.5</v>
      </c>
      <c r="AB23" s="1">
        <v>4.5</v>
      </c>
      <c r="AC23" s="1">
        <v>8.1</v>
      </c>
      <c r="AD23" s="1">
        <v>0</v>
      </c>
      <c r="AE23" s="26">
        <v>12.6</v>
      </c>
      <c r="AF23" s="1">
        <v>61</v>
      </c>
      <c r="AG23" s="21"/>
      <c r="AJ23" s="22">
        <f>IFERROR(VLOOKUP(D23,'U9'!B:AD,29,FALSE),0)</f>
        <v>60.8</v>
      </c>
      <c r="AK23" s="17" t="str">
        <f>IFERROR(VLOOKUP(D23,'U9'!B:AD,1,FALSE),"-")</f>
        <v>Dohnalík Antonín</v>
      </c>
      <c r="AL23" s="22">
        <f>AF23+AJ23</f>
        <v>121.8</v>
      </c>
    </row>
    <row r="24" spans="1:38">
      <c r="A24">
        <v>18</v>
      </c>
      <c r="B24">
        <v>934469</v>
      </c>
      <c r="C24">
        <v>2040</v>
      </c>
      <c r="D24" t="s">
        <v>75</v>
      </c>
      <c r="E24">
        <v>2019</v>
      </c>
      <c r="F24" t="s">
        <v>72</v>
      </c>
      <c r="G24" t="s">
        <v>73</v>
      </c>
      <c r="H24">
        <v>4.5</v>
      </c>
      <c r="I24" s="1">
        <v>6.7</v>
      </c>
      <c r="J24" s="1">
        <v>0</v>
      </c>
      <c r="K24" s="26">
        <v>11.2</v>
      </c>
      <c r="L24" s="1">
        <v>0</v>
      </c>
      <c r="M24" s="1">
        <v>0</v>
      </c>
      <c r="N24" s="1">
        <v>0</v>
      </c>
      <c r="O24" s="26">
        <v>0</v>
      </c>
      <c r="P24" s="1">
        <v>6</v>
      </c>
      <c r="Q24" s="1">
        <v>8.25</v>
      </c>
      <c r="R24" s="1">
        <v>0</v>
      </c>
      <c r="S24" s="26">
        <v>14.25</v>
      </c>
      <c r="T24" s="1">
        <v>10.3</v>
      </c>
      <c r="U24" s="1">
        <v>0</v>
      </c>
      <c r="V24" s="1">
        <v>0</v>
      </c>
      <c r="W24" s="26">
        <v>10.3</v>
      </c>
      <c r="X24" s="1">
        <v>12.3</v>
      </c>
      <c r="Y24" s="1">
        <v>0</v>
      </c>
      <c r="Z24" s="1">
        <v>0</v>
      </c>
      <c r="AA24" s="26">
        <v>12.3</v>
      </c>
      <c r="AB24" s="1">
        <v>6</v>
      </c>
      <c r="AC24" s="1">
        <v>7.6</v>
      </c>
      <c r="AD24" s="1">
        <v>0</v>
      </c>
      <c r="AE24" s="26">
        <v>13.6</v>
      </c>
      <c r="AF24" s="1">
        <v>61.65</v>
      </c>
      <c r="AG24" s="21"/>
      <c r="AJ24" s="22">
        <f>IFERROR(VLOOKUP(D24,'U9'!B:AD,29,FALSE),0)</f>
        <v>59.6</v>
      </c>
      <c r="AK24" s="17" t="str">
        <f>IFERROR(VLOOKUP(D24,'U9'!B:AD,1,FALSE),"-")</f>
        <v>Tavlaridis Timon</v>
      </c>
      <c r="AL24" s="22">
        <f>AF24+AJ24</f>
        <v>121.25</v>
      </c>
    </row>
    <row r="25" spans="1:38">
      <c r="A25">
        <v>19</v>
      </c>
      <c r="B25">
        <v>685631</v>
      </c>
      <c r="C25">
        <v>3198</v>
      </c>
      <c r="D25" t="s">
        <v>48</v>
      </c>
      <c r="E25">
        <v>2019</v>
      </c>
      <c r="F25" t="s">
        <v>49</v>
      </c>
      <c r="G25" t="s">
        <v>50</v>
      </c>
      <c r="H25">
        <v>5</v>
      </c>
      <c r="I25" s="1">
        <v>7.5</v>
      </c>
      <c r="J25" s="1">
        <v>0</v>
      </c>
      <c r="K25" s="26">
        <v>12.5</v>
      </c>
      <c r="L25" s="1">
        <v>0</v>
      </c>
      <c r="M25" s="1">
        <v>0</v>
      </c>
      <c r="N25" s="1">
        <v>0</v>
      </c>
      <c r="O25" s="26">
        <v>0</v>
      </c>
      <c r="P25" s="1">
        <v>5</v>
      </c>
      <c r="Q25" s="1">
        <v>8.9</v>
      </c>
      <c r="R25" s="1">
        <v>0</v>
      </c>
      <c r="S25" s="26">
        <v>13.9</v>
      </c>
      <c r="T25" s="1">
        <v>10.25</v>
      </c>
      <c r="U25" s="1">
        <v>0</v>
      </c>
      <c r="V25" s="1">
        <v>0</v>
      </c>
      <c r="W25" s="26">
        <v>10.25</v>
      </c>
      <c r="X25" s="1">
        <v>12.8</v>
      </c>
      <c r="Y25" s="1">
        <v>0</v>
      </c>
      <c r="Z25" s="1">
        <v>0</v>
      </c>
      <c r="AA25" s="26">
        <v>12.8</v>
      </c>
      <c r="AB25" s="1">
        <v>5</v>
      </c>
      <c r="AC25" s="1">
        <v>8.85</v>
      </c>
      <c r="AD25" s="1">
        <v>0</v>
      </c>
      <c r="AE25" s="26">
        <v>13.85</v>
      </c>
      <c r="AF25" s="1">
        <v>63.300000000000004</v>
      </c>
      <c r="AG25" s="21"/>
      <c r="AJ25" s="22">
        <f>IFERROR(VLOOKUP(D25,'U9'!B:AD,29,FALSE),0)</f>
        <v>56.25</v>
      </c>
      <c r="AK25" s="17" t="str">
        <f>IFERROR(VLOOKUP(D25,'U9'!B:AD,1,FALSE),"-")</f>
        <v>Starosta Eduard</v>
      </c>
      <c r="AL25" s="22">
        <f>AF25+AJ25</f>
        <v>119.55000000000001</v>
      </c>
    </row>
    <row r="26" spans="1:38">
      <c r="A26">
        <v>20</v>
      </c>
      <c r="B26">
        <v>945226</v>
      </c>
      <c r="C26">
        <v>4277</v>
      </c>
      <c r="D26" t="s">
        <v>61</v>
      </c>
      <c r="E26">
        <v>2018</v>
      </c>
      <c r="F26" t="s">
        <v>54</v>
      </c>
      <c r="G26" t="s">
        <v>57</v>
      </c>
      <c r="H26">
        <v>6.5</v>
      </c>
      <c r="I26" s="1">
        <v>9.3000000000000007</v>
      </c>
      <c r="J26" s="1">
        <v>0</v>
      </c>
      <c r="K26" s="26">
        <v>15.8</v>
      </c>
      <c r="L26" s="1">
        <v>0</v>
      </c>
      <c r="M26" s="1">
        <v>0</v>
      </c>
      <c r="N26" s="1">
        <v>0</v>
      </c>
      <c r="O26" s="26">
        <v>0</v>
      </c>
      <c r="P26" s="1">
        <v>6.5</v>
      </c>
      <c r="Q26" s="1">
        <v>8.9</v>
      </c>
      <c r="R26" s="1">
        <v>0</v>
      </c>
      <c r="S26" s="26">
        <v>15.4</v>
      </c>
      <c r="T26" s="1">
        <v>12.275</v>
      </c>
      <c r="U26" s="1">
        <v>0</v>
      </c>
      <c r="V26" s="1">
        <v>0</v>
      </c>
      <c r="W26" s="26">
        <v>12.275</v>
      </c>
      <c r="X26" s="1">
        <v>13</v>
      </c>
      <c r="Y26" s="1">
        <v>0</v>
      </c>
      <c r="Z26" s="1">
        <v>0</v>
      </c>
      <c r="AA26" s="26">
        <v>13</v>
      </c>
      <c r="AB26" s="1">
        <v>6.5</v>
      </c>
      <c r="AC26" s="1">
        <v>9.1</v>
      </c>
      <c r="AD26" s="1">
        <v>0</v>
      </c>
      <c r="AE26" s="26">
        <v>15.6</v>
      </c>
      <c r="AF26" s="1">
        <v>72.075000000000003</v>
      </c>
      <c r="AG26" s="21"/>
      <c r="AJ26" s="22">
        <f>IFERROR(VLOOKUP(D26,'U9'!B:AD,29,FALSE),0)</f>
        <v>0</v>
      </c>
      <c r="AK26" s="17" t="str">
        <f>IFERROR(VLOOKUP(D26,'U9'!B:AD,1,FALSE),"-")</f>
        <v>-</v>
      </c>
      <c r="AL26" s="22">
        <f>AF26+AJ26</f>
        <v>72.075000000000003</v>
      </c>
    </row>
    <row r="27" spans="1:38">
      <c r="A27">
        <v>21</v>
      </c>
      <c r="B27">
        <v>843689</v>
      </c>
      <c r="C27">
        <v>4277</v>
      </c>
      <c r="D27" t="s">
        <v>63</v>
      </c>
      <c r="E27">
        <v>2019</v>
      </c>
      <c r="F27" t="s">
        <v>54</v>
      </c>
      <c r="G27" t="s">
        <v>57</v>
      </c>
      <c r="H27">
        <v>6.5</v>
      </c>
      <c r="I27" s="1">
        <v>8.5</v>
      </c>
      <c r="J27" s="1">
        <v>0</v>
      </c>
      <c r="K27" s="26">
        <v>15</v>
      </c>
      <c r="L27" s="1">
        <v>0</v>
      </c>
      <c r="M27" s="1">
        <v>0</v>
      </c>
      <c r="N27" s="1">
        <v>0</v>
      </c>
      <c r="O27" s="26">
        <v>0</v>
      </c>
      <c r="P27" s="1">
        <v>6.5</v>
      </c>
      <c r="Q27" s="1">
        <v>9</v>
      </c>
      <c r="R27" s="1">
        <v>0</v>
      </c>
      <c r="S27" s="26">
        <v>15.5</v>
      </c>
      <c r="T27" s="1">
        <v>11.35</v>
      </c>
      <c r="U27" s="1">
        <v>0</v>
      </c>
      <c r="V27" s="1">
        <v>0</v>
      </c>
      <c r="W27" s="26">
        <v>11.35</v>
      </c>
      <c r="X27" s="1">
        <v>14.2</v>
      </c>
      <c r="Y27" s="1">
        <v>0</v>
      </c>
      <c r="Z27" s="1">
        <v>0</v>
      </c>
      <c r="AA27" s="26">
        <v>14.2</v>
      </c>
      <c r="AB27" s="1">
        <v>6.5</v>
      </c>
      <c r="AC27" s="1">
        <v>8.8000000000000007</v>
      </c>
      <c r="AD27" s="1">
        <v>0</v>
      </c>
      <c r="AE27" s="26">
        <v>15.3</v>
      </c>
      <c r="AF27" s="1">
        <v>71.349999999999994</v>
      </c>
      <c r="AG27" s="21"/>
      <c r="AJ27" s="22">
        <f>IFERROR(VLOOKUP(D27,'U9'!B:AD,29,FALSE),0)</f>
        <v>0</v>
      </c>
      <c r="AK27" s="17" t="str">
        <f>IFERROR(VLOOKUP(D27,'U9'!B:AD,1,FALSE),"-")</f>
        <v>-</v>
      </c>
      <c r="AL27" s="22">
        <f>AF27+AJ27</f>
        <v>71.349999999999994</v>
      </c>
    </row>
    <row r="28" spans="1:38">
      <c r="A28">
        <v>22</v>
      </c>
      <c r="B28">
        <v>272033</v>
      </c>
      <c r="C28">
        <v>4277</v>
      </c>
      <c r="D28" t="s">
        <v>62</v>
      </c>
      <c r="E28">
        <v>2017</v>
      </c>
      <c r="F28" t="s">
        <v>54</v>
      </c>
      <c r="G28" t="s">
        <v>57</v>
      </c>
      <c r="H28">
        <v>6.5</v>
      </c>
      <c r="I28" s="1">
        <v>9.1</v>
      </c>
      <c r="J28" s="1">
        <v>0</v>
      </c>
      <c r="K28" s="26">
        <v>15.6</v>
      </c>
      <c r="L28" s="1">
        <v>0</v>
      </c>
      <c r="M28" s="1">
        <v>0</v>
      </c>
      <c r="N28" s="1">
        <v>0</v>
      </c>
      <c r="O28" s="26">
        <v>0</v>
      </c>
      <c r="P28" s="1">
        <v>6.5</v>
      </c>
      <c r="Q28" s="1">
        <v>9.1999999999999993</v>
      </c>
      <c r="R28" s="1">
        <v>0</v>
      </c>
      <c r="S28" s="26">
        <v>15.7</v>
      </c>
      <c r="T28" s="1">
        <v>11.05</v>
      </c>
      <c r="U28" s="1">
        <v>0</v>
      </c>
      <c r="V28" s="1">
        <v>0</v>
      </c>
      <c r="W28" s="26">
        <v>11.05</v>
      </c>
      <c r="X28" s="1">
        <v>13.6</v>
      </c>
      <c r="Y28" s="1">
        <v>0</v>
      </c>
      <c r="Z28" s="1">
        <v>0</v>
      </c>
      <c r="AA28" s="26">
        <v>13.6</v>
      </c>
      <c r="AB28" s="1">
        <v>6.5</v>
      </c>
      <c r="AC28" s="1">
        <v>8.8000000000000007</v>
      </c>
      <c r="AD28" s="1">
        <v>0</v>
      </c>
      <c r="AE28" s="26">
        <v>15.3</v>
      </c>
      <c r="AF28" s="1">
        <v>71.25</v>
      </c>
      <c r="AG28" s="21"/>
      <c r="AJ28" s="22">
        <f>IFERROR(VLOOKUP(D28,'U9'!B:AD,29,FALSE),0)</f>
        <v>0</v>
      </c>
      <c r="AK28" s="17" t="str">
        <f>IFERROR(VLOOKUP(D28,'U9'!B:AD,1,FALSE),"-")</f>
        <v>-</v>
      </c>
      <c r="AL28" s="22">
        <f>AF28+AJ28</f>
        <v>71.25</v>
      </c>
    </row>
    <row r="29" spans="1:38">
      <c r="A29">
        <v>23</v>
      </c>
      <c r="B29">
        <v>585306</v>
      </c>
      <c r="C29">
        <v>4277</v>
      </c>
      <c r="D29" t="s">
        <v>53</v>
      </c>
      <c r="E29">
        <v>2017</v>
      </c>
      <c r="F29" t="s">
        <v>54</v>
      </c>
      <c r="G29" t="s">
        <v>55</v>
      </c>
      <c r="H29">
        <v>6.5</v>
      </c>
      <c r="I29" s="1">
        <v>6.1</v>
      </c>
      <c r="J29" s="1">
        <v>0</v>
      </c>
      <c r="K29" s="26">
        <v>12.6</v>
      </c>
      <c r="L29" s="1">
        <v>0</v>
      </c>
      <c r="M29" s="1">
        <v>0</v>
      </c>
      <c r="N29" s="1">
        <v>0</v>
      </c>
      <c r="O29" s="26">
        <v>0</v>
      </c>
      <c r="P29" s="1">
        <v>6.5</v>
      </c>
      <c r="Q29" s="1">
        <v>9.1999999999999993</v>
      </c>
      <c r="R29" s="1">
        <v>0</v>
      </c>
      <c r="S29" s="26">
        <v>15.7</v>
      </c>
      <c r="T29" s="1">
        <v>12.175000000000001</v>
      </c>
      <c r="U29" s="1">
        <v>0</v>
      </c>
      <c r="V29" s="1">
        <v>0</v>
      </c>
      <c r="W29" s="26">
        <v>12.175000000000001</v>
      </c>
      <c r="X29" s="1">
        <v>15.3</v>
      </c>
      <c r="Y29" s="1">
        <v>0</v>
      </c>
      <c r="Z29" s="1">
        <v>0</v>
      </c>
      <c r="AA29" s="26">
        <v>15.3</v>
      </c>
      <c r="AB29" s="1">
        <v>6.5</v>
      </c>
      <c r="AC29" s="1">
        <v>8.8000000000000007</v>
      </c>
      <c r="AD29" s="1">
        <v>0</v>
      </c>
      <c r="AE29" s="26">
        <v>15.3</v>
      </c>
      <c r="AF29" s="1">
        <v>71.074999999999989</v>
      </c>
      <c r="AG29" s="21"/>
      <c r="AJ29" s="22">
        <f>IFERROR(VLOOKUP(D29,'U9'!B:AD,29,FALSE),0)</f>
        <v>0</v>
      </c>
      <c r="AK29" s="17" t="str">
        <f>IFERROR(VLOOKUP(D29,'U9'!B:AD,1,FALSE),"-")</f>
        <v>-</v>
      </c>
      <c r="AL29" s="22">
        <f>AF29+AJ29</f>
        <v>71.074999999999989</v>
      </c>
    </row>
    <row r="30" spans="1:38">
      <c r="A30">
        <v>24</v>
      </c>
      <c r="B30">
        <v>102971</v>
      </c>
      <c r="C30">
        <v>4277</v>
      </c>
      <c r="D30" t="s">
        <v>65</v>
      </c>
      <c r="E30">
        <v>2017</v>
      </c>
      <c r="F30" t="s">
        <v>54</v>
      </c>
      <c r="G30" t="s">
        <v>57</v>
      </c>
      <c r="H30">
        <v>6.5</v>
      </c>
      <c r="I30" s="1">
        <v>9</v>
      </c>
      <c r="J30" s="1">
        <v>0</v>
      </c>
      <c r="K30" s="26">
        <v>15.5</v>
      </c>
      <c r="L30" s="1">
        <v>0</v>
      </c>
      <c r="M30" s="1">
        <v>0</v>
      </c>
      <c r="N30" s="1">
        <v>0</v>
      </c>
      <c r="O30" s="26">
        <v>0</v>
      </c>
      <c r="P30" s="1">
        <v>6.5</v>
      </c>
      <c r="Q30" s="1">
        <v>8.1999999999999993</v>
      </c>
      <c r="R30" s="1">
        <v>0</v>
      </c>
      <c r="S30" s="26">
        <v>14.7</v>
      </c>
      <c r="T30" s="1">
        <v>12.05</v>
      </c>
      <c r="U30" s="1">
        <v>0</v>
      </c>
      <c r="V30" s="1">
        <v>0</v>
      </c>
      <c r="W30" s="26">
        <v>12.05</v>
      </c>
      <c r="X30" s="1">
        <v>13.1</v>
      </c>
      <c r="Y30" s="1">
        <v>0</v>
      </c>
      <c r="Z30" s="1">
        <v>0</v>
      </c>
      <c r="AA30" s="26">
        <v>13.1</v>
      </c>
      <c r="AB30" s="1">
        <v>6.5</v>
      </c>
      <c r="AC30" s="1">
        <v>8.6999999999999993</v>
      </c>
      <c r="AD30" s="1">
        <v>0</v>
      </c>
      <c r="AE30" s="26">
        <v>15.2</v>
      </c>
      <c r="AF30" s="1">
        <v>70.55</v>
      </c>
      <c r="AG30" s="21"/>
      <c r="AJ30" s="22">
        <f>IFERROR(VLOOKUP(D30,'U9'!B:AD,29,FALSE),0)</f>
        <v>0</v>
      </c>
      <c r="AK30" s="17" t="str">
        <f>IFERROR(VLOOKUP(D30,'U9'!B:AD,1,FALSE),"-")</f>
        <v>-</v>
      </c>
      <c r="AL30" s="22">
        <f>AF30+AJ30</f>
        <v>70.55</v>
      </c>
    </row>
    <row r="31" spans="1:38">
      <c r="A31">
        <v>25</v>
      </c>
      <c r="B31">
        <v>939040</v>
      </c>
      <c r="C31">
        <v>4277</v>
      </c>
      <c r="D31" t="s">
        <v>60</v>
      </c>
      <c r="E31">
        <v>2017</v>
      </c>
      <c r="F31" t="s">
        <v>54</v>
      </c>
      <c r="G31" t="s">
        <v>57</v>
      </c>
      <c r="H31">
        <v>6.5</v>
      </c>
      <c r="I31" s="1">
        <v>8.8000000000000007</v>
      </c>
      <c r="J31" s="1">
        <v>0</v>
      </c>
      <c r="K31" s="26">
        <v>15.3</v>
      </c>
      <c r="L31" s="1">
        <v>0</v>
      </c>
      <c r="M31" s="1">
        <v>0</v>
      </c>
      <c r="N31" s="1">
        <v>0</v>
      </c>
      <c r="O31" s="26">
        <v>0</v>
      </c>
      <c r="P31" s="1">
        <v>6.5</v>
      </c>
      <c r="Q31" s="1">
        <v>8.4</v>
      </c>
      <c r="R31" s="1">
        <v>0</v>
      </c>
      <c r="S31" s="26">
        <v>14.9</v>
      </c>
      <c r="T31" s="1">
        <v>11.175000000000001</v>
      </c>
      <c r="U31" s="1">
        <v>0</v>
      </c>
      <c r="V31" s="1">
        <v>0</v>
      </c>
      <c r="W31" s="26">
        <v>11.175000000000001</v>
      </c>
      <c r="X31" s="1">
        <v>12.5</v>
      </c>
      <c r="Y31" s="1">
        <v>0</v>
      </c>
      <c r="Z31" s="1">
        <v>0</v>
      </c>
      <c r="AA31" s="26">
        <v>12.5</v>
      </c>
      <c r="AB31" s="1">
        <v>6.5</v>
      </c>
      <c r="AC31" s="1">
        <v>8.1999999999999993</v>
      </c>
      <c r="AD31" s="1">
        <v>0</v>
      </c>
      <c r="AE31" s="26">
        <v>14.7</v>
      </c>
      <c r="AF31" s="1">
        <v>68.575000000000003</v>
      </c>
      <c r="AG31" s="21"/>
      <c r="AJ31" s="22">
        <f>IFERROR(VLOOKUP(D31,'U9'!B:AD,29,FALSE),0)</f>
        <v>0</v>
      </c>
      <c r="AK31" s="17" t="str">
        <f>IFERROR(VLOOKUP(D31,'U9'!B:AD,1,FALSE),"-")</f>
        <v>-</v>
      </c>
      <c r="AL31" s="22">
        <f>AF31+AJ31</f>
        <v>68.575000000000003</v>
      </c>
    </row>
    <row r="32" spans="1:38">
      <c r="A32">
        <v>26</v>
      </c>
      <c r="B32">
        <v>603704</v>
      </c>
      <c r="C32">
        <v>4277</v>
      </c>
      <c r="D32" t="s">
        <v>64</v>
      </c>
      <c r="E32">
        <v>2018</v>
      </c>
      <c r="F32" t="s">
        <v>54</v>
      </c>
      <c r="G32" t="s">
        <v>57</v>
      </c>
      <c r="H32">
        <v>4.5</v>
      </c>
      <c r="I32" s="1">
        <v>8.4</v>
      </c>
      <c r="J32" s="1">
        <v>0</v>
      </c>
      <c r="K32" s="26">
        <v>12.9</v>
      </c>
      <c r="L32" s="1">
        <v>0</v>
      </c>
      <c r="M32" s="1">
        <v>0</v>
      </c>
      <c r="N32" s="1">
        <v>0</v>
      </c>
      <c r="O32" s="26">
        <v>0</v>
      </c>
      <c r="P32" s="1">
        <v>6.5</v>
      </c>
      <c r="Q32" s="1">
        <v>8.8000000000000007</v>
      </c>
      <c r="R32" s="1">
        <v>0</v>
      </c>
      <c r="S32" s="26">
        <v>15.3</v>
      </c>
      <c r="T32" s="1">
        <v>10.925000000000001</v>
      </c>
      <c r="U32" s="1">
        <v>0</v>
      </c>
      <c r="V32" s="1">
        <v>0</v>
      </c>
      <c r="W32" s="26">
        <v>10.925000000000001</v>
      </c>
      <c r="X32" s="1">
        <v>13.8</v>
      </c>
      <c r="Y32" s="1">
        <v>0</v>
      </c>
      <c r="Z32" s="1">
        <v>0</v>
      </c>
      <c r="AA32" s="26">
        <v>13.8</v>
      </c>
      <c r="AB32" s="1">
        <v>6.5</v>
      </c>
      <c r="AC32" s="1">
        <v>8.5</v>
      </c>
      <c r="AD32" s="1">
        <v>0</v>
      </c>
      <c r="AE32" s="26">
        <v>15</v>
      </c>
      <c r="AF32" s="1">
        <v>67.924999999999997</v>
      </c>
      <c r="AG32" s="21"/>
      <c r="AJ32" s="22">
        <f>IFERROR(VLOOKUP(D32,'U9'!B:AD,29,FALSE),0)</f>
        <v>0</v>
      </c>
      <c r="AK32" s="17" t="str">
        <f>IFERROR(VLOOKUP(D32,'U9'!B:AD,1,FALSE),"-")</f>
        <v>-</v>
      </c>
      <c r="AL32" s="22">
        <f>AF32+AJ32</f>
        <v>67.924999999999997</v>
      </c>
    </row>
    <row r="33" spans="1:38">
      <c r="A33">
        <v>27</v>
      </c>
      <c r="B33">
        <v>606365</v>
      </c>
      <c r="C33">
        <v>4277</v>
      </c>
      <c r="D33" t="s">
        <v>56</v>
      </c>
      <c r="E33">
        <v>2017</v>
      </c>
      <c r="F33" t="s">
        <v>54</v>
      </c>
      <c r="G33" t="s">
        <v>57</v>
      </c>
      <c r="H33">
        <v>6.5</v>
      </c>
      <c r="I33" s="1">
        <v>8.1</v>
      </c>
      <c r="J33" s="1">
        <v>0</v>
      </c>
      <c r="K33" s="26">
        <v>14.6</v>
      </c>
      <c r="L33" s="1">
        <v>0</v>
      </c>
      <c r="M33" s="1">
        <v>0</v>
      </c>
      <c r="N33" s="1">
        <v>0</v>
      </c>
      <c r="O33" s="26">
        <v>0</v>
      </c>
      <c r="P33" s="1">
        <v>6.5</v>
      </c>
      <c r="Q33" s="1">
        <v>8.1999999999999993</v>
      </c>
      <c r="R33" s="1">
        <v>0</v>
      </c>
      <c r="S33" s="26">
        <v>14.7</v>
      </c>
      <c r="T33" s="1">
        <v>11.225</v>
      </c>
      <c r="U33" s="1">
        <v>0</v>
      </c>
      <c r="V33" s="1">
        <v>0</v>
      </c>
      <c r="W33" s="26">
        <v>11.225</v>
      </c>
      <c r="X33" s="1">
        <v>13.1</v>
      </c>
      <c r="Y33" s="1">
        <v>0</v>
      </c>
      <c r="Z33" s="1">
        <v>0</v>
      </c>
      <c r="AA33" s="26">
        <v>13.1</v>
      </c>
      <c r="AB33" s="1">
        <v>6.5</v>
      </c>
      <c r="AC33" s="1">
        <v>7.4</v>
      </c>
      <c r="AD33" s="1">
        <v>0</v>
      </c>
      <c r="AE33" s="26">
        <v>13.9</v>
      </c>
      <c r="AF33" s="1">
        <v>67.525000000000006</v>
      </c>
      <c r="AG33" s="21"/>
      <c r="AJ33" s="22">
        <f>IFERROR(VLOOKUP(D33,'U9'!B:AD,29,FALSE),0)</f>
        <v>0</v>
      </c>
      <c r="AK33" s="17" t="str">
        <f>IFERROR(VLOOKUP(D33,'U9'!B:AD,1,FALSE),"-")</f>
        <v>-</v>
      </c>
      <c r="AL33" s="22">
        <f>AF33+AJ33</f>
        <v>67.525000000000006</v>
      </c>
    </row>
    <row r="34" spans="1:38">
      <c r="A34">
        <v>28</v>
      </c>
      <c r="B34">
        <v>598014</v>
      </c>
      <c r="C34">
        <v>4277</v>
      </c>
      <c r="D34" t="s">
        <v>59</v>
      </c>
      <c r="E34">
        <v>2017</v>
      </c>
      <c r="F34" t="s">
        <v>54</v>
      </c>
      <c r="G34" t="s">
        <v>57</v>
      </c>
      <c r="H34">
        <v>5.5</v>
      </c>
      <c r="I34" s="1">
        <v>8.5</v>
      </c>
      <c r="J34" s="1">
        <v>0</v>
      </c>
      <c r="K34" s="26">
        <v>14</v>
      </c>
      <c r="L34" s="1">
        <v>0</v>
      </c>
      <c r="M34" s="1">
        <v>0</v>
      </c>
      <c r="N34" s="1">
        <v>0</v>
      </c>
      <c r="O34" s="26">
        <v>0</v>
      </c>
      <c r="P34" s="1">
        <v>6.5</v>
      </c>
      <c r="Q34" s="1">
        <v>8.4</v>
      </c>
      <c r="R34" s="1">
        <v>0</v>
      </c>
      <c r="S34" s="26">
        <v>14.9</v>
      </c>
      <c r="T34" s="1">
        <v>10.199999999999999</v>
      </c>
      <c r="U34" s="1">
        <v>0</v>
      </c>
      <c r="V34" s="1">
        <v>0</v>
      </c>
      <c r="W34" s="26">
        <v>10.199999999999999</v>
      </c>
      <c r="X34" s="1">
        <v>12.5</v>
      </c>
      <c r="Y34" s="1">
        <v>0</v>
      </c>
      <c r="Z34" s="1">
        <v>0</v>
      </c>
      <c r="AA34" s="26">
        <v>12.5</v>
      </c>
      <c r="AB34" s="1">
        <v>6.5</v>
      </c>
      <c r="AC34" s="1">
        <v>7.7</v>
      </c>
      <c r="AD34" s="1">
        <v>0</v>
      </c>
      <c r="AE34" s="26">
        <v>14.2</v>
      </c>
      <c r="AF34" s="1">
        <v>65.8</v>
      </c>
      <c r="AG34" s="21"/>
      <c r="AJ34" s="22">
        <f>IFERROR(VLOOKUP(D34,'U9'!B:AD,29,FALSE),0)</f>
        <v>0</v>
      </c>
      <c r="AK34" s="17" t="str">
        <f>IFERROR(VLOOKUP(D34,'U9'!B:AD,1,FALSE),"-")</f>
        <v>-</v>
      </c>
      <c r="AL34" s="22">
        <f>AF34+AJ34</f>
        <v>65.8</v>
      </c>
    </row>
    <row r="35" spans="1:38">
      <c r="A35">
        <v>29</v>
      </c>
      <c r="B35">
        <v>885571</v>
      </c>
      <c r="C35">
        <v>2975</v>
      </c>
      <c r="D35" t="s">
        <v>78</v>
      </c>
      <c r="E35">
        <v>2018</v>
      </c>
      <c r="F35" t="s">
        <v>79</v>
      </c>
      <c r="G35" t="s">
        <v>80</v>
      </c>
      <c r="H35">
        <v>5</v>
      </c>
      <c r="I35" s="1">
        <v>7.8</v>
      </c>
      <c r="J35" s="1">
        <v>0</v>
      </c>
      <c r="K35" s="26">
        <v>12.8</v>
      </c>
      <c r="L35" s="1">
        <v>0</v>
      </c>
      <c r="M35" s="1">
        <v>0</v>
      </c>
      <c r="N35" s="1">
        <v>0</v>
      </c>
      <c r="O35" s="26">
        <v>0</v>
      </c>
      <c r="P35" s="1">
        <v>6.5</v>
      </c>
      <c r="Q35" s="1">
        <v>7.9</v>
      </c>
      <c r="R35" s="1">
        <v>0</v>
      </c>
      <c r="S35" s="26">
        <v>14.4</v>
      </c>
      <c r="T35" s="1">
        <v>10.9</v>
      </c>
      <c r="U35" s="1">
        <v>0</v>
      </c>
      <c r="V35" s="1">
        <v>0</v>
      </c>
      <c r="W35" s="26">
        <v>10.9</v>
      </c>
      <c r="X35" s="1">
        <v>13.3</v>
      </c>
      <c r="Y35" s="1">
        <v>0</v>
      </c>
      <c r="Z35" s="1">
        <v>0</v>
      </c>
      <c r="AA35" s="26">
        <v>13.3</v>
      </c>
      <c r="AB35" s="1">
        <v>6.5</v>
      </c>
      <c r="AC35" s="1">
        <v>7.4</v>
      </c>
      <c r="AD35" s="1">
        <v>0</v>
      </c>
      <c r="AE35" s="26">
        <v>13.9</v>
      </c>
      <c r="AF35" s="1">
        <v>65.300000000000011</v>
      </c>
      <c r="AG35" s="21"/>
      <c r="AJ35" s="22">
        <f>IFERROR(VLOOKUP(D35,'U9'!B:AD,29,FALSE),0)</f>
        <v>0</v>
      </c>
      <c r="AK35" s="17" t="str">
        <f>IFERROR(VLOOKUP(D35,'U9'!B:AD,1,FALSE),"-")</f>
        <v>-</v>
      </c>
      <c r="AL35" s="22">
        <f>AF35+AJ35</f>
        <v>65.300000000000011</v>
      </c>
    </row>
    <row r="36" spans="1:38">
      <c r="A36">
        <v>30</v>
      </c>
      <c r="B36">
        <v>786243</v>
      </c>
      <c r="C36">
        <v>8512</v>
      </c>
      <c r="D36" t="s">
        <v>36</v>
      </c>
      <c r="E36">
        <v>2019</v>
      </c>
      <c r="F36" t="s">
        <v>37</v>
      </c>
      <c r="G36" t="s">
        <v>38</v>
      </c>
      <c r="H36">
        <v>5</v>
      </c>
      <c r="I36" s="1">
        <v>8.1999999999999993</v>
      </c>
      <c r="J36" s="1">
        <v>0</v>
      </c>
      <c r="K36" s="26">
        <v>13.2</v>
      </c>
      <c r="L36" s="1">
        <v>0</v>
      </c>
      <c r="M36" s="1">
        <v>0</v>
      </c>
      <c r="N36" s="1">
        <v>0</v>
      </c>
      <c r="O36" s="26">
        <v>0</v>
      </c>
      <c r="P36" s="1">
        <v>5</v>
      </c>
      <c r="Q36" s="1">
        <v>9</v>
      </c>
      <c r="R36" s="1">
        <v>0</v>
      </c>
      <c r="S36" s="26">
        <v>14</v>
      </c>
      <c r="T36" s="1">
        <v>9.9499999999999993</v>
      </c>
      <c r="U36" s="1">
        <v>0</v>
      </c>
      <c r="V36" s="1">
        <v>0</v>
      </c>
      <c r="W36" s="26">
        <v>9.9499999999999993</v>
      </c>
      <c r="X36" s="1">
        <v>12.1</v>
      </c>
      <c r="Y36" s="1">
        <v>0</v>
      </c>
      <c r="Z36" s="1">
        <v>0</v>
      </c>
      <c r="AA36" s="26">
        <v>12.1</v>
      </c>
      <c r="AB36" s="1">
        <v>5</v>
      </c>
      <c r="AC36" s="1">
        <v>7.6</v>
      </c>
      <c r="AD36" s="1">
        <v>0</v>
      </c>
      <c r="AE36" s="26">
        <v>12.6</v>
      </c>
      <c r="AF36" s="1">
        <v>61.85</v>
      </c>
      <c r="AG36" s="21"/>
      <c r="AJ36" s="22">
        <f>IFERROR(VLOOKUP(D36,'U9'!B:AD,29,FALSE),0)</f>
        <v>0</v>
      </c>
      <c r="AK36" s="17" t="str">
        <f>IFERROR(VLOOKUP(D36,'U9'!B:AD,1,FALSE),"-")</f>
        <v>-</v>
      </c>
      <c r="AL36" s="22">
        <f>AF36+AJ36</f>
        <v>61.85</v>
      </c>
    </row>
    <row r="37" spans="1:38">
      <c r="A37">
        <v>31</v>
      </c>
      <c r="B37">
        <v>487924</v>
      </c>
      <c r="C37">
        <v>7949</v>
      </c>
      <c r="D37" t="s">
        <v>35</v>
      </c>
      <c r="E37">
        <v>2019</v>
      </c>
      <c r="F37" t="s">
        <v>31</v>
      </c>
      <c r="G37"/>
      <c r="H37">
        <v>4.5</v>
      </c>
      <c r="I37" s="1">
        <v>8.1</v>
      </c>
      <c r="J37" s="1">
        <v>0</v>
      </c>
      <c r="K37" s="26">
        <v>12.6</v>
      </c>
      <c r="L37" s="1">
        <v>0</v>
      </c>
      <c r="M37" s="1">
        <v>0</v>
      </c>
      <c r="N37" s="1">
        <v>0</v>
      </c>
      <c r="O37" s="26">
        <v>0</v>
      </c>
      <c r="P37" s="1">
        <v>6</v>
      </c>
      <c r="Q37" s="1">
        <v>8.4</v>
      </c>
      <c r="R37" s="1">
        <v>0</v>
      </c>
      <c r="S37" s="26">
        <v>14.4</v>
      </c>
      <c r="T37" s="1">
        <v>10.27</v>
      </c>
      <c r="U37" s="1">
        <v>0</v>
      </c>
      <c r="V37" s="1">
        <v>0</v>
      </c>
      <c r="W37" s="26">
        <v>10.27</v>
      </c>
      <c r="X37" s="1">
        <v>11.4</v>
      </c>
      <c r="Y37" s="1">
        <v>0</v>
      </c>
      <c r="Z37" s="1">
        <v>0</v>
      </c>
      <c r="AA37" s="26">
        <v>11.4</v>
      </c>
      <c r="AB37" s="1">
        <v>4</v>
      </c>
      <c r="AC37" s="1">
        <v>8.4499999999999993</v>
      </c>
      <c r="AD37" s="1">
        <v>0</v>
      </c>
      <c r="AE37" s="26">
        <v>12.45</v>
      </c>
      <c r="AF37" s="1">
        <v>61.11999999999999</v>
      </c>
      <c r="AG37" s="21"/>
      <c r="AH37" s="17" t="s">
        <v>33</v>
      </c>
      <c r="AJ37" s="22">
        <f>IFERROR(VLOOKUP(D37,'U9'!B:AD,29,FALSE),0)</f>
        <v>0</v>
      </c>
      <c r="AK37" s="17" t="str">
        <f>IFERROR(VLOOKUP(D37,'U9'!B:AD,1,FALSE),"-")</f>
        <v>-</v>
      </c>
      <c r="AL37" s="22">
        <f>AF37+AJ37</f>
        <v>61.11999999999999</v>
      </c>
    </row>
    <row r="38" spans="1:38">
      <c r="A38">
        <v>32</v>
      </c>
      <c r="B38">
        <v>333502</v>
      </c>
      <c r="C38">
        <v>2040</v>
      </c>
      <c r="D38" t="s">
        <v>71</v>
      </c>
      <c r="E38">
        <v>2017</v>
      </c>
      <c r="F38" t="s">
        <v>72</v>
      </c>
      <c r="G38" t="s">
        <v>73</v>
      </c>
      <c r="H38">
        <v>4.5</v>
      </c>
      <c r="I38" s="1">
        <v>6.8</v>
      </c>
      <c r="J38" s="1">
        <v>0</v>
      </c>
      <c r="K38" s="26">
        <v>11.3</v>
      </c>
      <c r="L38" s="1">
        <v>0</v>
      </c>
      <c r="M38" s="1">
        <v>0</v>
      </c>
      <c r="N38" s="1">
        <v>0</v>
      </c>
      <c r="O38" s="26">
        <v>0</v>
      </c>
      <c r="P38" s="1">
        <v>5</v>
      </c>
      <c r="Q38" s="1">
        <v>7.6</v>
      </c>
      <c r="R38" s="1">
        <v>0</v>
      </c>
      <c r="S38" s="26">
        <v>12.6</v>
      </c>
      <c r="T38" s="1">
        <v>9.3249999999999993</v>
      </c>
      <c r="U38" s="1">
        <v>0</v>
      </c>
      <c r="V38" s="1">
        <v>0</v>
      </c>
      <c r="W38" s="26">
        <v>9.3249999999999993</v>
      </c>
      <c r="X38" s="1">
        <v>12</v>
      </c>
      <c r="Y38" s="1">
        <v>0</v>
      </c>
      <c r="Z38" s="1">
        <v>0</v>
      </c>
      <c r="AA38" s="26">
        <v>12</v>
      </c>
      <c r="AB38" s="1">
        <v>5.5</v>
      </c>
      <c r="AC38" s="1">
        <v>6.9</v>
      </c>
      <c r="AD38" s="1">
        <v>0</v>
      </c>
      <c r="AE38" s="26">
        <v>12.4</v>
      </c>
      <c r="AF38" s="1">
        <v>57.624999999999993</v>
      </c>
      <c r="AG38" s="21"/>
      <c r="AJ38" s="22">
        <f>IFERROR(VLOOKUP(D38,'U9'!B:AD,29,FALSE),0)</f>
        <v>0</v>
      </c>
      <c r="AK38" s="17" t="str">
        <f>IFERROR(VLOOKUP(D38,'U9'!B:AD,1,FALSE),"-")</f>
        <v>-</v>
      </c>
      <c r="AL38" s="22">
        <f>AF38+AJ38</f>
        <v>57.624999999999993</v>
      </c>
    </row>
    <row r="39" spans="1:38">
      <c r="A39">
        <v>33</v>
      </c>
      <c r="B39">
        <v>396752</v>
      </c>
      <c r="C39">
        <v>8537</v>
      </c>
      <c r="D39" t="s">
        <v>45</v>
      </c>
      <c r="E39">
        <v>2018</v>
      </c>
      <c r="F39" t="s">
        <v>46</v>
      </c>
      <c r="G39" t="s">
        <v>47</v>
      </c>
      <c r="H39">
        <v>4</v>
      </c>
      <c r="I39" s="1">
        <v>6.8</v>
      </c>
      <c r="J39" s="1">
        <v>0</v>
      </c>
      <c r="K39" s="26">
        <v>10.8</v>
      </c>
      <c r="L39" s="1">
        <v>0</v>
      </c>
      <c r="M39" s="1">
        <v>0</v>
      </c>
      <c r="N39" s="1">
        <v>0</v>
      </c>
      <c r="O39" s="26">
        <v>0</v>
      </c>
      <c r="P39" s="1">
        <v>5.5</v>
      </c>
      <c r="Q39" s="1">
        <v>7</v>
      </c>
      <c r="R39" s="1">
        <v>0</v>
      </c>
      <c r="S39" s="26">
        <v>12.5</v>
      </c>
      <c r="T39" s="1">
        <v>9.125</v>
      </c>
      <c r="U39" s="1">
        <v>0</v>
      </c>
      <c r="V39" s="1">
        <v>0</v>
      </c>
      <c r="W39" s="26">
        <v>9.125</v>
      </c>
      <c r="X39" s="1">
        <v>12.3</v>
      </c>
      <c r="Y39" s="1">
        <v>0</v>
      </c>
      <c r="Z39" s="1">
        <v>0</v>
      </c>
      <c r="AA39" s="26">
        <v>12.3</v>
      </c>
      <c r="AB39" s="1">
        <v>5.5</v>
      </c>
      <c r="AC39" s="1">
        <v>6.7</v>
      </c>
      <c r="AD39" s="1">
        <v>0</v>
      </c>
      <c r="AE39" s="26">
        <v>12.2</v>
      </c>
      <c r="AF39" s="1">
        <v>56.924999999999997</v>
      </c>
      <c r="AG39" s="21"/>
      <c r="AJ39" s="22">
        <f>IFERROR(VLOOKUP(D39,'U9'!B:AD,29,FALSE),0)</f>
        <v>0</v>
      </c>
      <c r="AK39" s="17" t="str">
        <f>IFERROR(VLOOKUP(D39,'U9'!B:AD,1,FALSE),"-")</f>
        <v>-</v>
      </c>
      <c r="AL39" s="22">
        <f>AF39+AJ39</f>
        <v>56.924999999999997</v>
      </c>
    </row>
    <row r="40" spans="1:38">
      <c r="A40">
        <v>34</v>
      </c>
      <c r="B40">
        <v>559643</v>
      </c>
      <c r="C40">
        <v>3198</v>
      </c>
      <c r="D40" t="s">
        <v>51</v>
      </c>
      <c r="E40">
        <v>2019</v>
      </c>
      <c r="F40" t="s">
        <v>49</v>
      </c>
      <c r="G40" t="s">
        <v>52</v>
      </c>
      <c r="H40">
        <v>0</v>
      </c>
      <c r="I40" s="1">
        <v>0</v>
      </c>
      <c r="J40" s="1">
        <v>0</v>
      </c>
      <c r="K40" s="26">
        <v>0</v>
      </c>
      <c r="L40" s="1">
        <v>0</v>
      </c>
      <c r="M40" s="1">
        <v>0</v>
      </c>
      <c r="N40" s="1">
        <v>0</v>
      </c>
      <c r="O40" s="26">
        <v>0</v>
      </c>
      <c r="P40" s="1">
        <v>0</v>
      </c>
      <c r="Q40" s="1">
        <v>0</v>
      </c>
      <c r="R40" s="1">
        <v>0</v>
      </c>
      <c r="S40" s="26">
        <v>0</v>
      </c>
      <c r="T40" s="1">
        <v>0</v>
      </c>
      <c r="U40" s="1">
        <v>0</v>
      </c>
      <c r="V40" s="1">
        <v>0</v>
      </c>
      <c r="W40" s="26">
        <v>0</v>
      </c>
      <c r="X40" s="1">
        <v>0</v>
      </c>
      <c r="Y40" s="1">
        <v>0</v>
      </c>
      <c r="Z40" s="1">
        <v>0</v>
      </c>
      <c r="AA40" s="26">
        <v>0</v>
      </c>
      <c r="AB40" s="1">
        <v>0</v>
      </c>
      <c r="AC40" s="1">
        <v>0</v>
      </c>
      <c r="AD40" s="1">
        <v>0</v>
      </c>
      <c r="AE40" s="26">
        <v>0</v>
      </c>
      <c r="AF40" s="1">
        <v>0</v>
      </c>
      <c r="AG40" s="21"/>
      <c r="AJ40" s="22">
        <f>IFERROR(VLOOKUP(D40,'U9'!B:AD,29,FALSE),0)</f>
        <v>52.5</v>
      </c>
      <c r="AK40" s="17" t="str">
        <f>IFERROR(VLOOKUP(D40,'U9'!B:AD,1,FALSE),"-")</f>
        <v>Tomáš Adam</v>
      </c>
      <c r="AL40" s="22">
        <f>AF40+AJ40</f>
        <v>52.5</v>
      </c>
    </row>
    <row r="41" spans="1:38">
      <c r="A41">
        <v>35</v>
      </c>
      <c r="B41">
        <v>115526</v>
      </c>
      <c r="C41">
        <v>8512</v>
      </c>
      <c r="D41" t="s">
        <v>39</v>
      </c>
      <c r="E41">
        <v>2018</v>
      </c>
      <c r="F41" t="s">
        <v>37</v>
      </c>
      <c r="G41" t="s">
        <v>38</v>
      </c>
      <c r="H41">
        <v>0</v>
      </c>
      <c r="I41" s="1">
        <v>0</v>
      </c>
      <c r="J41" s="1">
        <v>0</v>
      </c>
      <c r="K41" s="26">
        <v>0</v>
      </c>
      <c r="L41" s="1">
        <v>0</v>
      </c>
      <c r="M41" s="1">
        <v>0</v>
      </c>
      <c r="N41" s="1">
        <v>0</v>
      </c>
      <c r="O41" s="26">
        <v>0</v>
      </c>
      <c r="P41" s="1">
        <v>0</v>
      </c>
      <c r="Q41" s="1">
        <v>0</v>
      </c>
      <c r="R41" s="1">
        <v>0</v>
      </c>
      <c r="S41" s="26">
        <v>0</v>
      </c>
      <c r="T41" s="1">
        <v>0</v>
      </c>
      <c r="U41" s="1">
        <v>0</v>
      </c>
      <c r="V41" s="1">
        <v>0</v>
      </c>
      <c r="W41" s="26">
        <v>0</v>
      </c>
      <c r="X41" s="1">
        <v>0</v>
      </c>
      <c r="Y41" s="1">
        <v>0</v>
      </c>
      <c r="Z41" s="1">
        <v>0</v>
      </c>
      <c r="AA41" s="26">
        <v>0</v>
      </c>
      <c r="AB41" s="1">
        <v>0</v>
      </c>
      <c r="AC41" s="1">
        <v>0</v>
      </c>
      <c r="AD41" s="1">
        <v>0</v>
      </c>
      <c r="AE41" s="26">
        <v>0</v>
      </c>
      <c r="AF41" s="1">
        <v>0</v>
      </c>
      <c r="AG41" s="21"/>
      <c r="AJ41" s="22">
        <f>IFERROR(VLOOKUP(D41,'U9'!B:AD,29,FALSE),0)</f>
        <v>0</v>
      </c>
      <c r="AK41" s="17" t="str">
        <f>IFERROR(VLOOKUP(D41,'U9'!B:AD,1,FALSE),"-")</f>
        <v>-</v>
      </c>
      <c r="AL41" s="22">
        <f>AF41+AJ41</f>
        <v>0</v>
      </c>
    </row>
    <row r="42" spans="1:38">
      <c r="A42">
        <v>36</v>
      </c>
      <c r="B42">
        <v>992492</v>
      </c>
      <c r="C42">
        <v>4277</v>
      </c>
      <c r="D42" t="s">
        <v>58</v>
      </c>
      <c r="E42">
        <v>2018</v>
      </c>
      <c r="F42" t="s">
        <v>54</v>
      </c>
      <c r="G42" t="s">
        <v>57</v>
      </c>
      <c r="H42">
        <v>0</v>
      </c>
      <c r="I42" s="1">
        <v>0</v>
      </c>
      <c r="J42" s="1">
        <v>0</v>
      </c>
      <c r="K42" s="26">
        <v>0</v>
      </c>
      <c r="L42" s="1">
        <v>0</v>
      </c>
      <c r="M42" s="1">
        <v>0</v>
      </c>
      <c r="N42" s="1">
        <v>0</v>
      </c>
      <c r="O42" s="26">
        <v>0</v>
      </c>
      <c r="P42" s="1">
        <v>0</v>
      </c>
      <c r="Q42" s="1">
        <v>0</v>
      </c>
      <c r="R42" s="1">
        <v>0</v>
      </c>
      <c r="S42" s="26">
        <v>0</v>
      </c>
      <c r="T42" s="1">
        <v>0</v>
      </c>
      <c r="U42" s="1">
        <v>0</v>
      </c>
      <c r="V42" s="1">
        <v>0</v>
      </c>
      <c r="W42" s="26">
        <v>0</v>
      </c>
      <c r="X42" s="1">
        <v>0</v>
      </c>
      <c r="Y42" s="1">
        <v>0</v>
      </c>
      <c r="Z42" s="1">
        <v>0</v>
      </c>
      <c r="AA42" s="26">
        <v>0</v>
      </c>
      <c r="AB42" s="1">
        <v>0</v>
      </c>
      <c r="AC42" s="1">
        <v>0</v>
      </c>
      <c r="AD42" s="1">
        <v>0</v>
      </c>
      <c r="AE42" s="26">
        <v>0</v>
      </c>
      <c r="AF42" s="1">
        <v>0</v>
      </c>
      <c r="AG42" s="21"/>
      <c r="AJ42" s="22">
        <f>IFERROR(VLOOKUP(D42,'U9'!B:AD,29,FALSE),0)</f>
        <v>0</v>
      </c>
      <c r="AK42" s="17" t="str">
        <f>IFERROR(VLOOKUP(D42,'U9'!B:AD,1,FALSE),"-")</f>
        <v>-</v>
      </c>
      <c r="AL42" s="22">
        <f>AF42+AJ42</f>
        <v>0</v>
      </c>
    </row>
  </sheetData>
  <sortState ref="A7:AL42">
    <sortCondition descending="1" ref="AL7:AL42"/>
  </sortState>
  <pageMargins left="0.7" right="0.7" top="0.75" bottom="0.75" header="0.3" footer="0.3"/>
  <pageSetup paperSize="9" scale="7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35"/>
  <sheetViews>
    <sheetView tabSelected="1" zoomScale="85" zoomScaleNormal="85" workbookViewId="0">
      <selection activeCell="F40" sqref="F40"/>
    </sheetView>
  </sheetViews>
  <sheetFormatPr defaultRowHeight="15"/>
  <cols>
    <col min="1" max="3" width="10" style="17" customWidth="1"/>
    <col min="4" max="4" width="30" style="17" customWidth="1"/>
    <col min="5" max="5" width="8" style="17" customWidth="1"/>
    <col min="6" max="7" width="30" style="17" customWidth="1"/>
    <col min="8" max="10" width="7" style="17" hidden="1" customWidth="1"/>
    <col min="11" max="11" width="8" style="17" hidden="1" customWidth="1"/>
    <col min="12" max="14" width="7" style="17" hidden="1" customWidth="1"/>
    <col min="15" max="15" width="8" style="17" hidden="1" customWidth="1"/>
    <col min="16" max="18" width="7" style="17" hidden="1" customWidth="1"/>
    <col min="19" max="19" width="8" style="17" hidden="1" customWidth="1"/>
    <col min="20" max="22" width="7" style="17" hidden="1" customWidth="1"/>
    <col min="23" max="23" width="8" style="17" hidden="1" customWidth="1"/>
    <col min="24" max="26" width="7" style="17" hidden="1" customWidth="1"/>
    <col min="27" max="27" width="8" style="17" hidden="1" customWidth="1"/>
    <col min="28" max="30" width="7" style="17" hidden="1" customWidth="1"/>
    <col min="31" max="31" width="8" style="17" hidden="1" customWidth="1"/>
    <col min="32" max="32" width="8" style="17" customWidth="1"/>
    <col min="33" max="34" width="30" style="17" hidden="1" customWidth="1"/>
    <col min="35" max="35" width="15" style="17" hidden="1" customWidth="1"/>
    <col min="36" max="36" width="9.140625" style="17"/>
    <col min="37" max="37" width="17.85546875" style="17" bestFit="1" customWidth="1"/>
    <col min="38" max="16384" width="9.140625" style="17"/>
  </cols>
  <sheetData>
    <row r="1" spans="1:38" ht="18.75">
      <c r="D1" s="30" t="s">
        <v>179</v>
      </c>
      <c r="E1" s="18"/>
    </row>
    <row r="2" spans="1:38" ht="18.75">
      <c r="D2" s="17" t="s">
        <v>1</v>
      </c>
      <c r="E2" s="18"/>
    </row>
    <row r="3" spans="1:38" ht="18.75">
      <c r="D3" s="17" t="s">
        <v>84</v>
      </c>
      <c r="E3" s="18"/>
    </row>
    <row r="5" spans="1:38">
      <c r="AF5" s="27" t="s">
        <v>176</v>
      </c>
      <c r="AJ5" s="23" t="s">
        <v>175</v>
      </c>
      <c r="AK5" s="23"/>
    </row>
    <row r="6" spans="1:38">
      <c r="A6" s="19" t="s">
        <v>3</v>
      </c>
      <c r="B6" s="19" t="s">
        <v>4</v>
      </c>
      <c r="C6" s="19" t="s">
        <v>5</v>
      </c>
      <c r="D6" s="19" t="s">
        <v>6</v>
      </c>
      <c r="E6" s="19" t="s">
        <v>7</v>
      </c>
      <c r="F6" s="19" t="s">
        <v>8</v>
      </c>
      <c r="G6" s="19" t="s">
        <v>9</v>
      </c>
      <c r="H6" s="19" t="s">
        <v>10</v>
      </c>
      <c r="I6" s="19" t="s">
        <v>11</v>
      </c>
      <c r="J6" s="19" t="s">
        <v>12</v>
      </c>
      <c r="K6" s="19" t="s">
        <v>13</v>
      </c>
      <c r="L6" s="19" t="s">
        <v>10</v>
      </c>
      <c r="M6" s="19" t="s">
        <v>11</v>
      </c>
      <c r="N6" s="19" t="s">
        <v>12</v>
      </c>
      <c r="O6" s="19" t="s">
        <v>14</v>
      </c>
      <c r="P6" s="19" t="s">
        <v>10</v>
      </c>
      <c r="Q6" s="19" t="s">
        <v>11</v>
      </c>
      <c r="R6" s="19" t="s">
        <v>12</v>
      </c>
      <c r="S6" s="19" t="s">
        <v>15</v>
      </c>
      <c r="T6" s="19" t="s">
        <v>10</v>
      </c>
      <c r="U6" s="19" t="s">
        <v>11</v>
      </c>
      <c r="V6" s="19" t="s">
        <v>12</v>
      </c>
      <c r="W6" s="19" t="s">
        <v>16</v>
      </c>
      <c r="X6" s="19" t="s">
        <v>10</v>
      </c>
      <c r="Y6" s="19" t="s">
        <v>11</v>
      </c>
      <c r="Z6" s="19" t="s">
        <v>12</v>
      </c>
      <c r="AA6" s="19" t="s">
        <v>17</v>
      </c>
      <c r="AB6" s="19" t="s">
        <v>10</v>
      </c>
      <c r="AC6" s="19" t="s">
        <v>11</v>
      </c>
      <c r="AD6" s="19" t="s">
        <v>12</v>
      </c>
      <c r="AE6" s="19" t="s">
        <v>18</v>
      </c>
      <c r="AF6" s="19" t="s">
        <v>19</v>
      </c>
      <c r="AG6" s="19" t="s">
        <v>20</v>
      </c>
      <c r="AH6" s="19" t="s">
        <v>21</v>
      </c>
      <c r="AI6" s="19" t="s">
        <v>22</v>
      </c>
      <c r="AJ6" s="24" t="s">
        <v>175</v>
      </c>
      <c r="AK6" s="25"/>
      <c r="AL6" s="25" t="s">
        <v>154</v>
      </c>
    </row>
    <row r="7" spans="1:38">
      <c r="A7" s="28">
        <v>2</v>
      </c>
      <c r="B7" s="28">
        <v>879159</v>
      </c>
      <c r="C7" s="28">
        <v>2040</v>
      </c>
      <c r="D7" s="28" t="s">
        <v>119</v>
      </c>
      <c r="E7" s="28">
        <v>2016</v>
      </c>
      <c r="F7" s="28" t="s">
        <v>72</v>
      </c>
      <c r="G7" s="28" t="s">
        <v>73</v>
      </c>
      <c r="H7" s="29">
        <v>1.7</v>
      </c>
      <c r="I7" s="29">
        <v>9.1999999999999993</v>
      </c>
      <c r="J7" s="29">
        <v>0</v>
      </c>
      <c r="K7" s="29">
        <f>H7+I7-J7</f>
        <v>10.899999999999999</v>
      </c>
      <c r="L7" s="29">
        <v>0</v>
      </c>
      <c r="M7" s="29">
        <v>0</v>
      </c>
      <c r="N7" s="29">
        <v>0</v>
      </c>
      <c r="O7" s="29">
        <f>L7+M7-N7</f>
        <v>0</v>
      </c>
      <c r="P7" s="29">
        <v>1.4</v>
      </c>
      <c r="Q7" s="29">
        <v>9.8000000000000007</v>
      </c>
      <c r="R7" s="29">
        <v>0</v>
      </c>
      <c r="S7" s="29">
        <f>P7+Q7-R7</f>
        <v>11.200000000000001</v>
      </c>
      <c r="T7" s="29">
        <v>1.2</v>
      </c>
      <c r="U7" s="29">
        <v>9.6</v>
      </c>
      <c r="V7" s="29">
        <v>0</v>
      </c>
      <c r="W7" s="29">
        <f>T7+U7-V7</f>
        <v>10.799999999999999</v>
      </c>
      <c r="X7" s="29">
        <v>2.7</v>
      </c>
      <c r="Y7" s="29">
        <v>9.4</v>
      </c>
      <c r="Z7" s="29">
        <v>0</v>
      </c>
      <c r="AA7" s="29">
        <f>X7+Y7-Z7</f>
        <v>12.100000000000001</v>
      </c>
      <c r="AB7" s="29">
        <v>0.6</v>
      </c>
      <c r="AC7" s="29">
        <v>9.1999999999999993</v>
      </c>
      <c r="AD7" s="29">
        <v>1.5</v>
      </c>
      <c r="AE7" s="29">
        <f>AB7+AC7-AD7</f>
        <v>8.2999999999999989</v>
      </c>
      <c r="AF7" s="29">
        <f>K7+O7+S7+W7+AA7+AE7</f>
        <v>53.3</v>
      </c>
      <c r="AG7" s="29"/>
      <c r="AH7" s="28"/>
      <c r="AI7" s="28"/>
      <c r="AJ7" s="22">
        <f>IFERROR(VLOOKUP(D7,'U11'!B:AD,29,FALSE),0)</f>
        <v>52.8</v>
      </c>
      <c r="AK7" s="17" t="str">
        <f>IFERROR(VLOOKUP(D7,'U11'!B:AD,1,FALSE),"-")</f>
        <v>Vrublovský Matyáš</v>
      </c>
      <c r="AL7" s="22">
        <f>AF7+AJ7</f>
        <v>106.1</v>
      </c>
    </row>
    <row r="8" spans="1:38">
      <c r="A8" s="28">
        <v>3</v>
      </c>
      <c r="B8" s="28">
        <v>751928</v>
      </c>
      <c r="C8" s="28">
        <v>3198</v>
      </c>
      <c r="D8" s="28" t="s">
        <v>95</v>
      </c>
      <c r="E8" s="28">
        <v>2015</v>
      </c>
      <c r="F8" s="28" t="s">
        <v>49</v>
      </c>
      <c r="G8" s="28" t="s">
        <v>96</v>
      </c>
      <c r="H8" s="29">
        <v>1.6</v>
      </c>
      <c r="I8" s="29">
        <v>9.1</v>
      </c>
      <c r="J8" s="29">
        <v>0</v>
      </c>
      <c r="K8" s="29">
        <f>H8+I8-J8</f>
        <v>10.7</v>
      </c>
      <c r="L8" s="29">
        <v>0</v>
      </c>
      <c r="M8" s="29">
        <v>0</v>
      </c>
      <c r="N8" s="29">
        <v>0</v>
      </c>
      <c r="O8" s="29">
        <f>L8+M8-N8</f>
        <v>0</v>
      </c>
      <c r="P8" s="29">
        <v>1.4</v>
      </c>
      <c r="Q8" s="29">
        <v>9.3000000000000007</v>
      </c>
      <c r="R8" s="29">
        <v>0</v>
      </c>
      <c r="S8" s="29">
        <f>P8+Q8-R8</f>
        <v>10.700000000000001</v>
      </c>
      <c r="T8" s="29">
        <v>1.2</v>
      </c>
      <c r="U8" s="29">
        <v>8.9499999999999993</v>
      </c>
      <c r="V8" s="29">
        <v>0</v>
      </c>
      <c r="W8" s="29">
        <f>T8+U8-V8</f>
        <v>10.149999999999999</v>
      </c>
      <c r="X8" s="29">
        <v>2.6</v>
      </c>
      <c r="Y8" s="29">
        <v>8.4</v>
      </c>
      <c r="Z8" s="29">
        <v>0</v>
      </c>
      <c r="AA8" s="29">
        <f>X8+Y8-Z8</f>
        <v>11</v>
      </c>
      <c r="AB8" s="29">
        <v>0.2</v>
      </c>
      <c r="AC8" s="29">
        <v>9.6</v>
      </c>
      <c r="AD8" s="29">
        <v>2</v>
      </c>
      <c r="AE8" s="29">
        <f>AB8+AC8-AD8</f>
        <v>7.7999999999999989</v>
      </c>
      <c r="AF8" s="29">
        <f>K8+O8+S8+W8+AA8+AE8</f>
        <v>50.349999999999994</v>
      </c>
      <c r="AG8" s="29"/>
      <c r="AH8" s="28"/>
      <c r="AI8" s="28"/>
      <c r="AJ8" s="22">
        <f>IFERROR(VLOOKUP(D8,'U11'!B:AD,29,FALSE),0)</f>
        <v>50.4</v>
      </c>
      <c r="AK8" s="17" t="str">
        <f>IFERROR(VLOOKUP(D8,'U11'!B:AD,1,FALSE),"-")</f>
        <v>Janda Adam</v>
      </c>
      <c r="AL8" s="22">
        <f>AF8+AJ8</f>
        <v>100.75</v>
      </c>
    </row>
    <row r="9" spans="1:38">
      <c r="A9" s="28">
        <v>5</v>
      </c>
      <c r="B9" s="28">
        <v>558051</v>
      </c>
      <c r="C9" s="28">
        <v>2040</v>
      </c>
      <c r="D9" s="28" t="s">
        <v>118</v>
      </c>
      <c r="E9" s="28">
        <v>2016</v>
      </c>
      <c r="F9" s="28" t="s">
        <v>72</v>
      </c>
      <c r="G9" s="28" t="s">
        <v>73</v>
      </c>
      <c r="H9" s="29">
        <v>1.7</v>
      </c>
      <c r="I9" s="29">
        <v>9</v>
      </c>
      <c r="J9" s="29">
        <v>0</v>
      </c>
      <c r="K9" s="29">
        <f>H9+I9-J9</f>
        <v>10.7</v>
      </c>
      <c r="L9" s="29">
        <v>0</v>
      </c>
      <c r="M9" s="29">
        <v>0</v>
      </c>
      <c r="N9" s="29">
        <v>0</v>
      </c>
      <c r="O9" s="29">
        <f>L9+M9-N9</f>
        <v>0</v>
      </c>
      <c r="P9" s="29">
        <v>1.2</v>
      </c>
      <c r="Q9" s="29">
        <v>9.3000000000000007</v>
      </c>
      <c r="R9" s="29">
        <v>0.5</v>
      </c>
      <c r="S9" s="29">
        <f>P9+Q9-R9</f>
        <v>10</v>
      </c>
      <c r="T9" s="29">
        <v>1.2</v>
      </c>
      <c r="U9" s="29">
        <v>9.3000000000000007</v>
      </c>
      <c r="V9" s="29">
        <v>0</v>
      </c>
      <c r="W9" s="29">
        <f>T9+U9-V9</f>
        <v>10.5</v>
      </c>
      <c r="X9" s="29">
        <v>2.6</v>
      </c>
      <c r="Y9" s="29">
        <v>9</v>
      </c>
      <c r="Z9" s="29">
        <v>0</v>
      </c>
      <c r="AA9" s="29">
        <f>X9+Y9-Z9</f>
        <v>11.6</v>
      </c>
      <c r="AB9" s="29">
        <v>0.2</v>
      </c>
      <c r="AC9" s="29">
        <v>8.5</v>
      </c>
      <c r="AD9" s="29">
        <v>2</v>
      </c>
      <c r="AE9" s="29">
        <f>AB9+AC9-AD9</f>
        <v>6.6999999999999993</v>
      </c>
      <c r="AF9" s="29">
        <f>K9+O9+S9+W9+AA9+AE9</f>
        <v>49.5</v>
      </c>
      <c r="AG9" s="29"/>
      <c r="AH9" s="28"/>
      <c r="AI9" s="28"/>
      <c r="AJ9" s="22">
        <f>IFERROR(VLOOKUP(D9,'U11'!B:AD,29,FALSE),0)</f>
        <v>48.5</v>
      </c>
      <c r="AK9" s="17" t="str">
        <f>IFERROR(VLOOKUP(D9,'U11'!B:AD,1,FALSE),"-")</f>
        <v>Opletal Ondřej</v>
      </c>
      <c r="AL9" s="22">
        <f>AF9+AJ9</f>
        <v>98</v>
      </c>
    </row>
    <row r="10" spans="1:38">
      <c r="A10" s="28">
        <v>6</v>
      </c>
      <c r="B10" s="28">
        <v>540099</v>
      </c>
      <c r="C10" s="28">
        <v>8512</v>
      </c>
      <c r="D10" s="28" t="s">
        <v>91</v>
      </c>
      <c r="E10" s="28">
        <v>2017</v>
      </c>
      <c r="F10" s="28" t="s">
        <v>37</v>
      </c>
      <c r="G10" s="28" t="s">
        <v>38</v>
      </c>
      <c r="H10" s="29">
        <v>1.7</v>
      </c>
      <c r="I10" s="29">
        <v>9.1</v>
      </c>
      <c r="J10" s="29">
        <v>0</v>
      </c>
      <c r="K10" s="29">
        <f>H10+I10-J10</f>
        <v>10.799999999999999</v>
      </c>
      <c r="L10" s="29">
        <v>0</v>
      </c>
      <c r="M10" s="29">
        <v>0</v>
      </c>
      <c r="N10" s="29">
        <v>0</v>
      </c>
      <c r="O10" s="29">
        <f>L10+M10-N10</f>
        <v>0</v>
      </c>
      <c r="P10" s="29">
        <v>1.4</v>
      </c>
      <c r="Q10" s="29">
        <v>8.9</v>
      </c>
      <c r="R10" s="29">
        <v>0</v>
      </c>
      <c r="S10" s="29">
        <f>P10+Q10-R10</f>
        <v>10.3</v>
      </c>
      <c r="T10" s="29">
        <v>1.2</v>
      </c>
      <c r="U10" s="29">
        <v>9.15</v>
      </c>
      <c r="V10" s="29">
        <v>0</v>
      </c>
      <c r="W10" s="29">
        <f>T10+U10-V10</f>
        <v>10.35</v>
      </c>
      <c r="X10" s="29">
        <v>2.4</v>
      </c>
      <c r="Y10" s="29">
        <v>8.1999999999999993</v>
      </c>
      <c r="Z10" s="29">
        <v>0</v>
      </c>
      <c r="AA10" s="29">
        <f>X10+Y10-Z10</f>
        <v>10.6</v>
      </c>
      <c r="AB10" s="29">
        <v>0.2</v>
      </c>
      <c r="AC10" s="29">
        <v>9.1999999999999993</v>
      </c>
      <c r="AD10" s="29">
        <v>2</v>
      </c>
      <c r="AE10" s="29">
        <f>AB10+AC10-AD10</f>
        <v>7.3999999999999986</v>
      </c>
      <c r="AF10" s="29">
        <f>K10+O10+S10+W10+AA10+AE10</f>
        <v>49.45</v>
      </c>
      <c r="AG10" s="29"/>
      <c r="AH10" s="28"/>
      <c r="AI10" s="28"/>
      <c r="AJ10" s="22">
        <f>IFERROR(VLOOKUP(D10,'U11'!B:AD,29,FALSE),0)</f>
        <v>47.7</v>
      </c>
      <c r="AK10" s="17" t="str">
        <f>IFERROR(VLOOKUP(D10,'U11'!B:AD,1,FALSE),"-")</f>
        <v>Matoušek Filip</v>
      </c>
      <c r="AL10" s="22">
        <f>AF10+AJ10</f>
        <v>97.15</v>
      </c>
    </row>
    <row r="11" spans="1:38">
      <c r="A11" s="28">
        <v>8</v>
      </c>
      <c r="B11" s="28">
        <v>413555</v>
      </c>
      <c r="C11" s="28">
        <v>2040</v>
      </c>
      <c r="D11" s="28" t="s">
        <v>117</v>
      </c>
      <c r="E11" s="28">
        <v>2016</v>
      </c>
      <c r="F11" s="28" t="s">
        <v>72</v>
      </c>
      <c r="G11" s="28" t="s">
        <v>73</v>
      </c>
      <c r="H11" s="29">
        <v>1.7</v>
      </c>
      <c r="I11" s="29">
        <v>8.6999999999999993</v>
      </c>
      <c r="J11" s="29">
        <v>0</v>
      </c>
      <c r="K11" s="29">
        <f>H11+I11-J11</f>
        <v>10.399999999999999</v>
      </c>
      <c r="L11" s="29">
        <v>0</v>
      </c>
      <c r="M11" s="29">
        <v>0</v>
      </c>
      <c r="N11" s="29">
        <v>0</v>
      </c>
      <c r="O11" s="29">
        <f>L11+M11-N11</f>
        <v>0</v>
      </c>
      <c r="P11" s="29">
        <v>1</v>
      </c>
      <c r="Q11" s="29">
        <v>9</v>
      </c>
      <c r="R11" s="29">
        <v>0.5</v>
      </c>
      <c r="S11" s="29">
        <f>P11+Q11-R11</f>
        <v>9.5</v>
      </c>
      <c r="T11" s="29">
        <v>1.2</v>
      </c>
      <c r="U11" s="29">
        <v>9.1999999999999993</v>
      </c>
      <c r="V11" s="29">
        <v>0</v>
      </c>
      <c r="W11" s="29">
        <f>T11+U11-V11</f>
        <v>10.399999999999999</v>
      </c>
      <c r="X11" s="29">
        <v>2.5</v>
      </c>
      <c r="Y11" s="29">
        <v>8.1999999999999993</v>
      </c>
      <c r="Z11" s="29">
        <v>0</v>
      </c>
      <c r="AA11" s="29">
        <f>X11+Y11-Z11</f>
        <v>10.7</v>
      </c>
      <c r="AB11" s="29">
        <v>0.2</v>
      </c>
      <c r="AC11" s="29">
        <v>8.4</v>
      </c>
      <c r="AD11" s="29">
        <v>2</v>
      </c>
      <c r="AE11" s="29">
        <f>AB11+AC11-AD11</f>
        <v>6.6</v>
      </c>
      <c r="AF11" s="29">
        <f>K11+O11+S11+W11+AA11+AE11</f>
        <v>47.6</v>
      </c>
      <c r="AG11" s="29"/>
      <c r="AH11" s="28"/>
      <c r="AI11" s="28"/>
      <c r="AJ11" s="22">
        <f>IFERROR(VLOOKUP(D11,'U11'!B:AD,29,FALSE),0)</f>
        <v>48.4</v>
      </c>
      <c r="AK11" s="17" t="str">
        <f>IFERROR(VLOOKUP(D11,'U11'!B:AD,1,FALSE),"-")</f>
        <v>Flášar Tobiáš</v>
      </c>
      <c r="AL11" s="22">
        <f>AF11+AJ11</f>
        <v>96</v>
      </c>
    </row>
    <row r="12" spans="1:38">
      <c r="A12" s="28">
        <v>11</v>
      </c>
      <c r="B12" s="28">
        <v>810883</v>
      </c>
      <c r="C12" s="28">
        <v>9978</v>
      </c>
      <c r="D12" s="28" t="s">
        <v>112</v>
      </c>
      <c r="E12" s="28">
        <v>2015</v>
      </c>
      <c r="F12" s="28" t="s">
        <v>67</v>
      </c>
      <c r="G12" s="28" t="s">
        <v>113</v>
      </c>
      <c r="H12" s="29">
        <v>1.7</v>
      </c>
      <c r="I12" s="29">
        <v>8.3000000000000007</v>
      </c>
      <c r="J12" s="29">
        <v>0</v>
      </c>
      <c r="K12" s="29">
        <f>H12+I12-J12</f>
        <v>10</v>
      </c>
      <c r="L12" s="29">
        <v>0</v>
      </c>
      <c r="M12" s="29">
        <v>0</v>
      </c>
      <c r="N12" s="29">
        <v>0</v>
      </c>
      <c r="O12" s="29">
        <f>L12+M12-N12</f>
        <v>0</v>
      </c>
      <c r="P12" s="29">
        <v>1.3</v>
      </c>
      <c r="Q12" s="29">
        <v>8.4</v>
      </c>
      <c r="R12" s="29">
        <v>0.5</v>
      </c>
      <c r="S12" s="29">
        <f>P12+Q12-R12</f>
        <v>9.2000000000000011</v>
      </c>
      <c r="T12" s="29">
        <v>1.2</v>
      </c>
      <c r="U12" s="29">
        <v>8.8000000000000007</v>
      </c>
      <c r="V12" s="29">
        <v>0</v>
      </c>
      <c r="W12" s="29">
        <f>T12+U12-V12</f>
        <v>10</v>
      </c>
      <c r="X12" s="29">
        <v>2</v>
      </c>
      <c r="Y12" s="29">
        <v>8.6</v>
      </c>
      <c r="Z12" s="29">
        <v>0</v>
      </c>
      <c r="AA12" s="29">
        <f>X12+Y12-Z12</f>
        <v>10.6</v>
      </c>
      <c r="AB12" s="29">
        <v>0.2</v>
      </c>
      <c r="AC12" s="29">
        <v>8</v>
      </c>
      <c r="AD12" s="29">
        <v>2</v>
      </c>
      <c r="AE12" s="29">
        <f>AB12+AC12-AD12</f>
        <v>6.1999999999999993</v>
      </c>
      <c r="AF12" s="29">
        <f>K12+O12+S12+W12+AA12+AE12</f>
        <v>46</v>
      </c>
      <c r="AG12" s="29"/>
      <c r="AH12" s="28"/>
      <c r="AI12" s="28"/>
      <c r="AJ12" s="22">
        <f>IFERROR(VLOOKUP(D12,'U11'!B:AD,29,FALSE),0)</f>
        <v>46.5</v>
      </c>
      <c r="AK12" s="17" t="str">
        <f>IFERROR(VLOOKUP(D12,'U11'!B:AD,1,FALSE),"-")</f>
        <v>Kos Matyáš</v>
      </c>
      <c r="AL12" s="22">
        <f>AF12+AJ12</f>
        <v>92.5</v>
      </c>
    </row>
    <row r="13" spans="1:38">
      <c r="A13" s="28">
        <v>10</v>
      </c>
      <c r="B13" s="28">
        <v>210580</v>
      </c>
      <c r="C13" s="28">
        <v>8512</v>
      </c>
      <c r="D13" s="28" t="s">
        <v>90</v>
      </c>
      <c r="E13" s="28">
        <v>2015</v>
      </c>
      <c r="F13" s="28" t="s">
        <v>37</v>
      </c>
      <c r="G13" s="28" t="s">
        <v>38</v>
      </c>
      <c r="H13" s="29">
        <v>1.5</v>
      </c>
      <c r="I13" s="29">
        <v>8.3000000000000007</v>
      </c>
      <c r="J13" s="29">
        <v>0.3</v>
      </c>
      <c r="K13" s="29">
        <f>H13+I13-J13</f>
        <v>9.5</v>
      </c>
      <c r="L13" s="29">
        <v>0</v>
      </c>
      <c r="M13" s="29">
        <v>0</v>
      </c>
      <c r="N13" s="29">
        <v>0</v>
      </c>
      <c r="O13" s="29">
        <f>L13+M13-N13</f>
        <v>0</v>
      </c>
      <c r="P13" s="29">
        <v>1.4</v>
      </c>
      <c r="Q13" s="29">
        <v>8.5</v>
      </c>
      <c r="R13" s="29">
        <v>0</v>
      </c>
      <c r="S13" s="29">
        <f>P13+Q13-R13</f>
        <v>9.9</v>
      </c>
      <c r="T13" s="29">
        <v>1.2</v>
      </c>
      <c r="U13" s="29">
        <v>9</v>
      </c>
      <c r="V13" s="29">
        <v>0</v>
      </c>
      <c r="W13" s="29">
        <f>T13+U13-V13</f>
        <v>10.199999999999999</v>
      </c>
      <c r="X13" s="29">
        <v>2.4</v>
      </c>
      <c r="Y13" s="29">
        <v>8.4</v>
      </c>
      <c r="Z13" s="29">
        <v>0</v>
      </c>
      <c r="AA13" s="29">
        <f>X13+Y13-Z13</f>
        <v>10.8</v>
      </c>
      <c r="AB13" s="29">
        <v>0</v>
      </c>
      <c r="AC13" s="29">
        <v>8.5</v>
      </c>
      <c r="AD13" s="29">
        <v>2.5</v>
      </c>
      <c r="AE13" s="29">
        <f>AB13+AC13-AD13</f>
        <v>6</v>
      </c>
      <c r="AF13" s="29">
        <f>K13+O13+S13+W13+AA13+AE13</f>
        <v>46.4</v>
      </c>
      <c r="AG13" s="29"/>
      <c r="AH13" s="28"/>
      <c r="AI13" s="28"/>
      <c r="AJ13" s="22">
        <f>IFERROR(VLOOKUP(D13,'U11'!B:AD,29,FALSE),0)</f>
        <v>44.75</v>
      </c>
      <c r="AK13" s="17" t="str">
        <f>IFERROR(VLOOKUP(D13,'U11'!B:AD,1,FALSE),"-")</f>
        <v>Kraus Adam</v>
      </c>
      <c r="AL13" s="22">
        <f>AF13+AJ13</f>
        <v>91.15</v>
      </c>
    </row>
    <row r="14" spans="1:38">
      <c r="A14" s="28">
        <v>12</v>
      </c>
      <c r="B14" s="28">
        <v>424415</v>
      </c>
      <c r="C14" s="28">
        <v>2975</v>
      </c>
      <c r="D14" s="28" t="s">
        <v>120</v>
      </c>
      <c r="E14" s="28">
        <v>2016</v>
      </c>
      <c r="F14" s="28" t="s">
        <v>79</v>
      </c>
      <c r="G14" s="28" t="s">
        <v>82</v>
      </c>
      <c r="H14" s="29">
        <v>2.2999999999999998</v>
      </c>
      <c r="I14" s="29">
        <v>7.9</v>
      </c>
      <c r="J14" s="29">
        <v>0</v>
      </c>
      <c r="K14" s="29">
        <f>H14+I14-J14</f>
        <v>10.199999999999999</v>
      </c>
      <c r="L14" s="29">
        <v>0</v>
      </c>
      <c r="M14" s="29">
        <v>0</v>
      </c>
      <c r="N14" s="29">
        <v>0</v>
      </c>
      <c r="O14" s="29">
        <f>L14+M14-N14</f>
        <v>0</v>
      </c>
      <c r="P14" s="29">
        <v>0.9</v>
      </c>
      <c r="Q14" s="29">
        <v>8.9</v>
      </c>
      <c r="R14" s="29">
        <v>1</v>
      </c>
      <c r="S14" s="29">
        <f>P14+Q14-R14</f>
        <v>8.8000000000000007</v>
      </c>
      <c r="T14" s="29">
        <v>1.2</v>
      </c>
      <c r="U14" s="29">
        <v>9.3000000000000007</v>
      </c>
      <c r="V14" s="29">
        <v>0</v>
      </c>
      <c r="W14" s="29">
        <f>T14+U14-V14</f>
        <v>10.5</v>
      </c>
      <c r="X14" s="29">
        <v>1.8</v>
      </c>
      <c r="Y14" s="29">
        <v>8.5</v>
      </c>
      <c r="Z14" s="29">
        <v>0</v>
      </c>
      <c r="AA14" s="29">
        <f>X14+Y14-Z14</f>
        <v>10.3</v>
      </c>
      <c r="AB14" s="29">
        <v>0.2</v>
      </c>
      <c r="AC14" s="29">
        <v>8</v>
      </c>
      <c r="AD14" s="29">
        <v>2</v>
      </c>
      <c r="AE14" s="29">
        <f>AB14+AC14-AD14</f>
        <v>6.1999999999999993</v>
      </c>
      <c r="AF14" s="29">
        <f>K14+O14+S14+W14+AA14+AE14</f>
        <v>46</v>
      </c>
      <c r="AG14" s="29"/>
      <c r="AH14" s="28"/>
      <c r="AI14" s="28"/>
      <c r="AJ14" s="22">
        <f>IFERROR(VLOOKUP(D14,'U11'!B:AD,29,FALSE),0)</f>
        <v>45.15</v>
      </c>
      <c r="AK14" s="17" t="str">
        <f>IFERROR(VLOOKUP(D14,'U11'!B:AD,1,FALSE),"-")</f>
        <v>Bednařík Jonáš</v>
      </c>
      <c r="AL14" s="22">
        <f>AF14+AJ14</f>
        <v>91.15</v>
      </c>
    </row>
    <row r="15" spans="1:38">
      <c r="A15" s="28">
        <v>15</v>
      </c>
      <c r="B15" s="28">
        <v>955367</v>
      </c>
      <c r="C15" s="28">
        <v>2040</v>
      </c>
      <c r="D15" s="28" t="s">
        <v>116</v>
      </c>
      <c r="E15" s="28">
        <v>2016</v>
      </c>
      <c r="F15" s="28" t="s">
        <v>72</v>
      </c>
      <c r="G15" s="28" t="s">
        <v>73</v>
      </c>
      <c r="H15" s="29">
        <v>1.2</v>
      </c>
      <c r="I15" s="29">
        <v>8.6</v>
      </c>
      <c r="J15" s="29">
        <v>0</v>
      </c>
      <c r="K15" s="29">
        <f>H15+I15-J15</f>
        <v>9.7999999999999989</v>
      </c>
      <c r="L15" s="29">
        <v>0</v>
      </c>
      <c r="M15" s="29">
        <v>0</v>
      </c>
      <c r="N15" s="29">
        <v>0</v>
      </c>
      <c r="O15" s="29">
        <f>L15+M15-N15</f>
        <v>0</v>
      </c>
      <c r="P15" s="29">
        <v>1.2</v>
      </c>
      <c r="Q15" s="29">
        <v>8.4</v>
      </c>
      <c r="R15" s="29">
        <v>1</v>
      </c>
      <c r="S15" s="29">
        <f>P15+Q15-R15</f>
        <v>8.6</v>
      </c>
      <c r="T15" s="29">
        <v>1.2</v>
      </c>
      <c r="U15" s="29">
        <v>8.6999999999999993</v>
      </c>
      <c r="V15" s="29">
        <v>0</v>
      </c>
      <c r="W15" s="29">
        <f>T15+U15-V15</f>
        <v>9.8999999999999986</v>
      </c>
      <c r="X15" s="29">
        <v>1.9</v>
      </c>
      <c r="Y15" s="29">
        <v>8.1999999999999993</v>
      </c>
      <c r="Z15" s="29">
        <v>0</v>
      </c>
      <c r="AA15" s="29">
        <f>X15+Y15-Z15</f>
        <v>10.1</v>
      </c>
      <c r="AB15" s="29">
        <v>0</v>
      </c>
      <c r="AC15" s="29">
        <v>8.1</v>
      </c>
      <c r="AD15" s="29">
        <v>2.5</v>
      </c>
      <c r="AE15" s="29">
        <f>AB15+AC15-AD15</f>
        <v>5.6</v>
      </c>
      <c r="AF15" s="29">
        <f>K15+O15+S15+W15+AA15+AE15</f>
        <v>44</v>
      </c>
      <c r="AG15" s="29"/>
      <c r="AH15" s="28"/>
      <c r="AI15" s="28"/>
      <c r="AJ15" s="22">
        <f>IFERROR(VLOOKUP(D15,'U11'!B:AD,29,FALSE),0)</f>
        <v>43.3</v>
      </c>
      <c r="AK15" s="17" t="str">
        <f>IFERROR(VLOOKUP(D15,'U11'!B:AD,1,FALSE),"-")</f>
        <v>Bosák Maxim</v>
      </c>
      <c r="AL15" s="22">
        <f>AF15+AJ15</f>
        <v>87.3</v>
      </c>
    </row>
    <row r="16" spans="1:38">
      <c r="A16" s="28">
        <v>18</v>
      </c>
      <c r="B16" s="28">
        <v>403508</v>
      </c>
      <c r="C16" s="28">
        <v>7949</v>
      </c>
      <c r="D16" s="28" t="s">
        <v>85</v>
      </c>
      <c r="E16" s="28">
        <v>2016</v>
      </c>
      <c r="F16" s="28" t="s">
        <v>31</v>
      </c>
      <c r="G16" s="28" t="s">
        <v>32</v>
      </c>
      <c r="H16" s="29">
        <v>1.3</v>
      </c>
      <c r="I16" s="29">
        <v>8.1999999999999993</v>
      </c>
      <c r="J16" s="29">
        <v>0</v>
      </c>
      <c r="K16" s="29">
        <f>H16+I16-J16</f>
        <v>9.5</v>
      </c>
      <c r="L16" s="29">
        <v>0</v>
      </c>
      <c r="M16" s="29">
        <v>0</v>
      </c>
      <c r="N16" s="29">
        <v>0</v>
      </c>
      <c r="O16" s="29">
        <f>L16+M16-N16</f>
        <v>0</v>
      </c>
      <c r="P16" s="29">
        <v>0.9</v>
      </c>
      <c r="Q16" s="29">
        <v>8.5</v>
      </c>
      <c r="R16" s="29">
        <v>1</v>
      </c>
      <c r="S16" s="29">
        <f>P16+Q16-R16</f>
        <v>8.4</v>
      </c>
      <c r="T16" s="29">
        <v>1.2</v>
      </c>
      <c r="U16" s="29">
        <v>8.6</v>
      </c>
      <c r="V16" s="29">
        <v>0</v>
      </c>
      <c r="W16" s="29">
        <f>T16+U16-V16</f>
        <v>9.7999999999999989</v>
      </c>
      <c r="X16" s="29">
        <v>1.2</v>
      </c>
      <c r="Y16" s="29">
        <v>8.1999999999999993</v>
      </c>
      <c r="Z16" s="29">
        <v>0</v>
      </c>
      <c r="AA16" s="29">
        <f>X16+Y16-Z16</f>
        <v>9.3999999999999986</v>
      </c>
      <c r="AB16" s="29">
        <v>0</v>
      </c>
      <c r="AC16" s="29">
        <v>8</v>
      </c>
      <c r="AD16" s="29">
        <v>2.5</v>
      </c>
      <c r="AE16" s="29">
        <f>AB16+AC16-AD16</f>
        <v>5.5</v>
      </c>
      <c r="AF16" s="29">
        <f>K16+O16+S16+W16+AA16+AE16</f>
        <v>42.599999999999994</v>
      </c>
      <c r="AG16" s="29"/>
      <c r="AH16" s="28" t="s">
        <v>86</v>
      </c>
      <c r="AI16" s="28"/>
      <c r="AJ16" s="22">
        <f>IFERROR(VLOOKUP(D16,'U11'!B:AD,29,FALSE),0)</f>
        <v>42.65</v>
      </c>
      <c r="AK16" s="17" t="str">
        <f>IFERROR(VLOOKUP(D16,'U11'!B:AD,1,FALSE),"-")</f>
        <v>Halfar Tobiáš</v>
      </c>
      <c r="AL16" s="22">
        <f>AF16+AJ16</f>
        <v>85.25</v>
      </c>
    </row>
    <row r="17" spans="1:38">
      <c r="A17" s="28">
        <v>19</v>
      </c>
      <c r="B17" s="28">
        <v>623075</v>
      </c>
      <c r="C17" s="28">
        <v>8512</v>
      </c>
      <c r="D17" s="28" t="s">
        <v>88</v>
      </c>
      <c r="E17" s="28">
        <v>2016</v>
      </c>
      <c r="F17" s="28" t="s">
        <v>37</v>
      </c>
      <c r="G17" s="28" t="s">
        <v>38</v>
      </c>
      <c r="H17" s="29">
        <v>1.7</v>
      </c>
      <c r="I17" s="29">
        <v>8</v>
      </c>
      <c r="J17" s="29">
        <v>0</v>
      </c>
      <c r="K17" s="29">
        <f>H17+I17-J17</f>
        <v>9.6999999999999993</v>
      </c>
      <c r="L17" s="29">
        <v>0</v>
      </c>
      <c r="M17" s="29">
        <v>0</v>
      </c>
      <c r="N17" s="29">
        <v>0</v>
      </c>
      <c r="O17" s="29">
        <f>L17+M17-N17</f>
        <v>0</v>
      </c>
      <c r="P17" s="29">
        <v>0.9</v>
      </c>
      <c r="Q17" s="29">
        <v>8</v>
      </c>
      <c r="R17" s="29">
        <v>1</v>
      </c>
      <c r="S17" s="29">
        <f>P17+Q17-R17</f>
        <v>7.9</v>
      </c>
      <c r="T17" s="29">
        <v>1.2</v>
      </c>
      <c r="U17" s="29">
        <v>8.6</v>
      </c>
      <c r="V17" s="29">
        <v>0</v>
      </c>
      <c r="W17" s="29">
        <f>T17+U17-V17</f>
        <v>9.7999999999999989</v>
      </c>
      <c r="X17" s="29">
        <v>2</v>
      </c>
      <c r="Y17" s="29">
        <v>8.1999999999999993</v>
      </c>
      <c r="Z17" s="29">
        <v>0</v>
      </c>
      <c r="AA17" s="29">
        <f>X17+Y17-Z17</f>
        <v>10.199999999999999</v>
      </c>
      <c r="AB17" s="29">
        <v>0</v>
      </c>
      <c r="AC17" s="29">
        <v>7.4</v>
      </c>
      <c r="AD17" s="29">
        <v>2.5</v>
      </c>
      <c r="AE17" s="29">
        <f>AB17+AC17-AD17</f>
        <v>4.9000000000000004</v>
      </c>
      <c r="AF17" s="29">
        <f>K17+O17+S17+W17+AA17+AE17</f>
        <v>42.499999999999993</v>
      </c>
      <c r="AG17" s="29"/>
      <c r="AH17" s="28"/>
      <c r="AI17" s="28"/>
      <c r="AJ17" s="22">
        <f>IFERROR(VLOOKUP(D17,'U11'!B:AD,29,FALSE),0)</f>
        <v>41.4</v>
      </c>
      <c r="AK17" s="17" t="str">
        <f>IFERROR(VLOOKUP(D17,'U11'!B:AD,1,FALSE),"-")</f>
        <v>Hakl Michael</v>
      </c>
      <c r="AL17" s="22">
        <f>AF17+AJ17</f>
        <v>83.899999999999991</v>
      </c>
    </row>
    <row r="18" spans="1:38">
      <c r="A18" s="28">
        <v>22</v>
      </c>
      <c r="B18" s="28">
        <v>192257</v>
      </c>
      <c r="C18" s="28">
        <v>2876</v>
      </c>
      <c r="D18" s="28" t="s">
        <v>93</v>
      </c>
      <c r="E18" s="28">
        <v>2016</v>
      </c>
      <c r="F18" s="28" t="s">
        <v>42</v>
      </c>
      <c r="G18" s="28" t="s">
        <v>43</v>
      </c>
      <c r="H18" s="29">
        <v>1.8</v>
      </c>
      <c r="I18" s="29">
        <v>7.5</v>
      </c>
      <c r="J18" s="29">
        <v>0</v>
      </c>
      <c r="K18" s="29">
        <f>H18+I18-J18</f>
        <v>9.3000000000000007</v>
      </c>
      <c r="L18" s="29">
        <v>0</v>
      </c>
      <c r="M18" s="29">
        <v>0</v>
      </c>
      <c r="N18" s="29">
        <v>0</v>
      </c>
      <c r="O18" s="29">
        <f>L18+M18-N18</f>
        <v>0</v>
      </c>
      <c r="P18" s="29">
        <v>0.9</v>
      </c>
      <c r="Q18" s="29">
        <v>8.6999999999999993</v>
      </c>
      <c r="R18" s="29">
        <v>1</v>
      </c>
      <c r="S18" s="29">
        <f>P18+Q18-R18</f>
        <v>8.6</v>
      </c>
      <c r="T18" s="29">
        <v>1.2</v>
      </c>
      <c r="U18" s="29">
        <v>8.1999999999999993</v>
      </c>
      <c r="V18" s="29">
        <v>0</v>
      </c>
      <c r="W18" s="29">
        <f>T18+U18-V18</f>
        <v>9.3999999999999986</v>
      </c>
      <c r="X18" s="29">
        <v>1.4</v>
      </c>
      <c r="Y18" s="29">
        <v>8</v>
      </c>
      <c r="Z18" s="29">
        <v>0</v>
      </c>
      <c r="AA18" s="29">
        <f>X18+Y18-Z18</f>
        <v>9.4</v>
      </c>
      <c r="AB18" s="29">
        <v>0</v>
      </c>
      <c r="AC18" s="29">
        <v>7.6</v>
      </c>
      <c r="AD18" s="29">
        <v>2.5</v>
      </c>
      <c r="AE18" s="29">
        <f>AB18+AC18-AD18</f>
        <v>5.0999999999999996</v>
      </c>
      <c r="AF18" s="29">
        <f>K18+O18+S18+W18+AA18+AE18</f>
        <v>41.8</v>
      </c>
      <c r="AG18" s="29"/>
      <c r="AH18" s="28"/>
      <c r="AI18" s="28"/>
      <c r="AJ18" s="22">
        <f>IFERROR(VLOOKUP(D18,'U11'!B:AD,29,FALSE),0)</f>
        <v>41.25</v>
      </c>
      <c r="AK18" s="17" t="str">
        <f>IFERROR(VLOOKUP(D18,'U11'!B:AD,1,FALSE),"-")</f>
        <v>Sládeček Vladimír</v>
      </c>
      <c r="AL18" s="22">
        <f>AF18+AJ18</f>
        <v>83.05</v>
      </c>
    </row>
    <row r="19" spans="1:38">
      <c r="A19" s="28">
        <v>21</v>
      </c>
      <c r="B19" s="28">
        <v>358533</v>
      </c>
      <c r="C19" s="28">
        <v>3198</v>
      </c>
      <c r="D19" s="28" t="s">
        <v>97</v>
      </c>
      <c r="E19" s="28">
        <v>2016</v>
      </c>
      <c r="F19" s="28" t="s">
        <v>49</v>
      </c>
      <c r="G19" s="28" t="s">
        <v>52</v>
      </c>
      <c r="H19" s="29">
        <v>1.4</v>
      </c>
      <c r="I19" s="29">
        <v>9.1</v>
      </c>
      <c r="J19" s="29">
        <v>1</v>
      </c>
      <c r="K19" s="29">
        <f>H19+I19-J19</f>
        <v>9.5</v>
      </c>
      <c r="L19" s="29">
        <v>0</v>
      </c>
      <c r="M19" s="29">
        <v>0</v>
      </c>
      <c r="N19" s="29">
        <v>0</v>
      </c>
      <c r="O19" s="29">
        <f>L19+M19-N19</f>
        <v>0</v>
      </c>
      <c r="P19" s="29">
        <v>0.8</v>
      </c>
      <c r="Q19" s="29">
        <v>8.6</v>
      </c>
      <c r="R19" s="29">
        <v>1.5</v>
      </c>
      <c r="S19" s="29">
        <f>P19+Q19-R19</f>
        <v>7.9</v>
      </c>
      <c r="T19" s="29">
        <v>1.2</v>
      </c>
      <c r="U19" s="29">
        <v>8.4499999999999993</v>
      </c>
      <c r="V19" s="29">
        <v>0</v>
      </c>
      <c r="W19" s="29">
        <f>T19+U19-V19</f>
        <v>9.6499999999999986</v>
      </c>
      <c r="X19" s="29">
        <v>1.2</v>
      </c>
      <c r="Y19" s="29">
        <v>8.1999999999999993</v>
      </c>
      <c r="Z19" s="29">
        <v>0</v>
      </c>
      <c r="AA19" s="29">
        <f>X19+Y19-Z19</f>
        <v>9.3999999999999986</v>
      </c>
      <c r="AB19" s="29">
        <v>0</v>
      </c>
      <c r="AC19" s="29">
        <v>7.9</v>
      </c>
      <c r="AD19" s="29">
        <v>2.5</v>
      </c>
      <c r="AE19" s="29">
        <f>AB19+AC19-AD19</f>
        <v>5.4</v>
      </c>
      <c r="AF19" s="29">
        <f>K19+O19+S19+W19+AA19+AE19</f>
        <v>41.849999999999994</v>
      </c>
      <c r="AG19" s="29"/>
      <c r="AH19" s="28"/>
      <c r="AI19" s="28"/>
      <c r="AJ19" s="22">
        <f>IFERROR(VLOOKUP(D19,'U11'!B:AD,29,FALSE),0)</f>
        <v>40.1</v>
      </c>
      <c r="AK19" s="17" t="str">
        <f>IFERROR(VLOOKUP(D19,'U11'!B:AD,1,FALSE),"-")</f>
        <v>Jurášek Florián</v>
      </c>
      <c r="AL19" s="22">
        <f>AF19+AJ19</f>
        <v>81.949999999999989</v>
      </c>
    </row>
    <row r="20" spans="1:38">
      <c r="A20" s="28">
        <v>13</v>
      </c>
      <c r="B20" s="28">
        <v>217785</v>
      </c>
      <c r="C20" s="28">
        <v>2876</v>
      </c>
      <c r="D20" s="28" t="s">
        <v>92</v>
      </c>
      <c r="E20" s="28">
        <v>2016</v>
      </c>
      <c r="F20" s="28" t="s">
        <v>42</v>
      </c>
      <c r="G20" s="28" t="s">
        <v>43</v>
      </c>
      <c r="H20" s="29">
        <v>1.6</v>
      </c>
      <c r="I20" s="29">
        <v>8.6999999999999993</v>
      </c>
      <c r="J20" s="29">
        <v>0</v>
      </c>
      <c r="K20" s="29">
        <f>H20+I20-J20</f>
        <v>10.299999999999999</v>
      </c>
      <c r="L20" s="29">
        <v>0</v>
      </c>
      <c r="M20" s="29">
        <v>0</v>
      </c>
      <c r="N20" s="29">
        <v>0</v>
      </c>
      <c r="O20" s="29">
        <f>L20+M20-N20</f>
        <v>0</v>
      </c>
      <c r="P20" s="29">
        <v>1.4</v>
      </c>
      <c r="Q20" s="29">
        <v>8.4</v>
      </c>
      <c r="R20" s="29">
        <v>0</v>
      </c>
      <c r="S20" s="29">
        <f>P20+Q20-R20</f>
        <v>9.8000000000000007</v>
      </c>
      <c r="T20" s="29">
        <v>1.2</v>
      </c>
      <c r="U20" s="29">
        <v>8.4499999999999993</v>
      </c>
      <c r="V20" s="29">
        <v>0</v>
      </c>
      <c r="W20" s="29">
        <f>T20+U20-V20</f>
        <v>9.6499999999999986</v>
      </c>
      <c r="X20" s="29">
        <v>1.8</v>
      </c>
      <c r="Y20" s="29">
        <v>7.6</v>
      </c>
      <c r="Z20" s="29">
        <v>0</v>
      </c>
      <c r="AA20" s="29">
        <f>X20+Y20-Z20</f>
        <v>9.4</v>
      </c>
      <c r="AB20" s="29">
        <v>0</v>
      </c>
      <c r="AC20" s="29">
        <v>8.6</v>
      </c>
      <c r="AD20" s="29">
        <v>2.5</v>
      </c>
      <c r="AE20" s="29">
        <f>AB20+AC20-AD20</f>
        <v>6.1</v>
      </c>
      <c r="AF20" s="29">
        <f>K20+O20+S20+W20+AA20+AE20</f>
        <v>45.25</v>
      </c>
      <c r="AG20" s="29"/>
      <c r="AH20" s="28"/>
      <c r="AI20" s="28"/>
      <c r="AJ20" s="22">
        <f>IFERROR(VLOOKUP(D20,'U11'!B:AD,29,FALSE),0)</f>
        <v>36</v>
      </c>
      <c r="AK20" s="17" t="str">
        <f>IFERROR(VLOOKUP(D20,'U11'!B:AD,1,FALSE),"-")</f>
        <v>Prchal Bartoloměj</v>
      </c>
      <c r="AL20" s="22">
        <f>AF20+AJ20</f>
        <v>81.25</v>
      </c>
    </row>
    <row r="21" spans="1:38">
      <c r="A21" s="28">
        <v>23</v>
      </c>
      <c r="B21" s="28">
        <v>134906</v>
      </c>
      <c r="C21" s="28">
        <v>9978</v>
      </c>
      <c r="D21" s="28" t="s">
        <v>115</v>
      </c>
      <c r="E21" s="28">
        <v>2016</v>
      </c>
      <c r="F21" s="28" t="s">
        <v>67</v>
      </c>
      <c r="G21" s="28" t="s">
        <v>113</v>
      </c>
      <c r="H21" s="29">
        <v>1.8</v>
      </c>
      <c r="I21" s="29">
        <v>8.8000000000000007</v>
      </c>
      <c r="J21" s="29">
        <v>0</v>
      </c>
      <c r="K21" s="29">
        <f>H21+I21-J21</f>
        <v>10.600000000000001</v>
      </c>
      <c r="L21" s="29">
        <v>0</v>
      </c>
      <c r="M21" s="29">
        <v>0</v>
      </c>
      <c r="N21" s="29">
        <v>0</v>
      </c>
      <c r="O21" s="29">
        <f>L21+M21-N21</f>
        <v>0</v>
      </c>
      <c r="P21" s="29">
        <v>0.6</v>
      </c>
      <c r="Q21" s="29">
        <v>7</v>
      </c>
      <c r="R21" s="29">
        <v>2</v>
      </c>
      <c r="S21" s="29">
        <f>P21+Q21-R21</f>
        <v>5.6</v>
      </c>
      <c r="T21" s="29">
        <v>1.2</v>
      </c>
      <c r="U21" s="29">
        <v>8.15</v>
      </c>
      <c r="V21" s="29">
        <v>0</v>
      </c>
      <c r="W21" s="29">
        <f>T21+U21-V21</f>
        <v>9.35</v>
      </c>
      <c r="X21" s="29">
        <v>1.2</v>
      </c>
      <c r="Y21" s="29">
        <v>8.4</v>
      </c>
      <c r="Z21" s="29">
        <v>0</v>
      </c>
      <c r="AA21" s="29">
        <f>X21+Y21-Z21</f>
        <v>9.6</v>
      </c>
      <c r="AB21" s="29">
        <v>0</v>
      </c>
      <c r="AC21" s="29">
        <v>6.4</v>
      </c>
      <c r="AD21" s="29">
        <v>2.5</v>
      </c>
      <c r="AE21" s="29">
        <f>AB21+AC21-AD21</f>
        <v>3.9000000000000004</v>
      </c>
      <c r="AF21" s="29">
        <f>K21+O21+S21+W21+AA21+AE21</f>
        <v>39.050000000000004</v>
      </c>
      <c r="AG21" s="29"/>
      <c r="AH21" s="28"/>
      <c r="AI21" s="28"/>
      <c r="AJ21" s="22">
        <f>IFERROR(VLOOKUP(D21,'U11'!B:AD,29,FALSE),0)</f>
        <v>40.35</v>
      </c>
      <c r="AK21" s="17" t="str">
        <f>IFERROR(VLOOKUP(D21,'U11'!B:AD,1,FALSE),"-")</f>
        <v>Tichý Ondřej</v>
      </c>
      <c r="AL21" s="22">
        <f>AF21+AJ21</f>
        <v>79.400000000000006</v>
      </c>
    </row>
    <row r="22" spans="1:38">
      <c r="A22" s="28">
        <v>17</v>
      </c>
      <c r="B22" s="28">
        <v>896660</v>
      </c>
      <c r="C22" s="28">
        <v>9553</v>
      </c>
      <c r="D22" s="28" t="s">
        <v>102</v>
      </c>
      <c r="E22" s="28">
        <v>2016</v>
      </c>
      <c r="F22" s="28" t="s">
        <v>99</v>
      </c>
      <c r="G22" s="28" t="s">
        <v>100</v>
      </c>
      <c r="H22" s="29">
        <v>1.2</v>
      </c>
      <c r="I22" s="29">
        <v>6.8</v>
      </c>
      <c r="J22" s="29">
        <v>0</v>
      </c>
      <c r="K22" s="29">
        <f>H22+I22-J22</f>
        <v>8</v>
      </c>
      <c r="L22" s="29">
        <v>0</v>
      </c>
      <c r="M22" s="29">
        <v>0</v>
      </c>
      <c r="N22" s="29">
        <v>0</v>
      </c>
      <c r="O22" s="29">
        <f>L22+M22-N22</f>
        <v>0</v>
      </c>
      <c r="P22" s="29">
        <v>1.2</v>
      </c>
      <c r="Q22" s="29">
        <v>8</v>
      </c>
      <c r="R22" s="29">
        <v>0.5</v>
      </c>
      <c r="S22" s="29">
        <f>P22+Q22-R22</f>
        <v>8.6999999999999993</v>
      </c>
      <c r="T22" s="29">
        <v>1.2</v>
      </c>
      <c r="U22" s="29">
        <v>8.5</v>
      </c>
      <c r="V22" s="29">
        <v>0</v>
      </c>
      <c r="W22" s="29">
        <f>T22+U22-V22</f>
        <v>9.6999999999999993</v>
      </c>
      <c r="X22" s="29">
        <v>2.4</v>
      </c>
      <c r="Y22" s="29">
        <v>7.8</v>
      </c>
      <c r="Z22" s="29">
        <v>0</v>
      </c>
      <c r="AA22" s="29">
        <f>X22+Y22-Z22</f>
        <v>10.199999999999999</v>
      </c>
      <c r="AB22" s="29">
        <v>0.2</v>
      </c>
      <c r="AC22" s="29">
        <v>8.1</v>
      </c>
      <c r="AD22" s="29">
        <v>2</v>
      </c>
      <c r="AE22" s="29">
        <f>AB22+AC22-AD22</f>
        <v>6.2999999999999989</v>
      </c>
      <c r="AF22" s="29">
        <f>K22+O22+S22+W22+AA22+AE22</f>
        <v>42.899999999999991</v>
      </c>
      <c r="AG22" s="29"/>
      <c r="AH22" s="28"/>
      <c r="AI22" s="28"/>
      <c r="AJ22" s="22">
        <f>IFERROR(VLOOKUP(D22,'U11'!B:AD,29,FALSE),0)</f>
        <v>35.85</v>
      </c>
      <c r="AK22" s="17" t="str">
        <f>IFERROR(VLOOKUP(D22,'U11'!B:AD,1,FALSE),"-")</f>
        <v>Vyhnálek Josef</v>
      </c>
      <c r="AL22" s="22">
        <f>AF22+AJ22</f>
        <v>78.75</v>
      </c>
    </row>
    <row r="23" spans="1:38">
      <c r="A23" s="28">
        <v>20</v>
      </c>
      <c r="B23" s="28">
        <v>688495</v>
      </c>
      <c r="C23" s="28">
        <v>9978</v>
      </c>
      <c r="D23" s="28" t="s">
        <v>114</v>
      </c>
      <c r="E23" s="28">
        <v>2016</v>
      </c>
      <c r="F23" s="28" t="s">
        <v>67</v>
      </c>
      <c r="G23" s="28" t="s">
        <v>113</v>
      </c>
      <c r="H23" s="29">
        <v>1.3</v>
      </c>
      <c r="I23" s="29">
        <v>8.1</v>
      </c>
      <c r="J23" s="29">
        <v>0</v>
      </c>
      <c r="K23" s="29">
        <f>H23+I23-J23</f>
        <v>9.4</v>
      </c>
      <c r="L23" s="29">
        <v>0</v>
      </c>
      <c r="M23" s="29">
        <v>0</v>
      </c>
      <c r="N23" s="29">
        <v>0</v>
      </c>
      <c r="O23" s="29">
        <f>L23+M23-N23</f>
        <v>0</v>
      </c>
      <c r="P23" s="29">
        <v>1.2</v>
      </c>
      <c r="Q23" s="29">
        <v>8.1999999999999993</v>
      </c>
      <c r="R23" s="29">
        <v>1</v>
      </c>
      <c r="S23" s="29">
        <f>P23+Q23-R23</f>
        <v>8.3999999999999986</v>
      </c>
      <c r="T23" s="29">
        <v>1.2</v>
      </c>
      <c r="U23" s="29">
        <v>8.3000000000000007</v>
      </c>
      <c r="V23" s="29">
        <v>0</v>
      </c>
      <c r="W23" s="29">
        <f>T23+U23-V23</f>
        <v>9.5</v>
      </c>
      <c r="X23" s="29">
        <v>1.2</v>
      </c>
      <c r="Y23" s="29">
        <v>8.1999999999999993</v>
      </c>
      <c r="Z23" s="29">
        <v>0</v>
      </c>
      <c r="AA23" s="29">
        <f>X23+Y23-Z23</f>
        <v>9.3999999999999986</v>
      </c>
      <c r="AB23" s="29">
        <v>0</v>
      </c>
      <c r="AC23" s="29">
        <v>8.1</v>
      </c>
      <c r="AD23" s="29">
        <v>2.5</v>
      </c>
      <c r="AE23" s="29">
        <f>AB23+AC23-AD23</f>
        <v>5.6</v>
      </c>
      <c r="AF23" s="29">
        <f>K23+O23+S23+W23+AA23+AE23</f>
        <v>42.3</v>
      </c>
      <c r="AG23" s="29"/>
      <c r="AH23" s="28"/>
      <c r="AI23" s="28"/>
      <c r="AJ23" s="22">
        <f>IFERROR(VLOOKUP(D23,'U11'!B:AD,29,FALSE),0)</f>
        <v>35.549999999999997</v>
      </c>
      <c r="AK23" s="17" t="str">
        <f>IFERROR(VLOOKUP(D23,'U11'!B:AD,1,FALSE),"-")</f>
        <v>Šedivý Patrick</v>
      </c>
      <c r="AL23" s="22">
        <f>AF23+AJ23</f>
        <v>77.849999999999994</v>
      </c>
    </row>
    <row r="24" spans="1:38">
      <c r="A24" s="28">
        <v>25</v>
      </c>
      <c r="B24" s="28">
        <v>141594</v>
      </c>
      <c r="C24" s="28">
        <v>3198</v>
      </c>
      <c r="D24" s="28" t="s">
        <v>94</v>
      </c>
      <c r="E24" s="28">
        <v>2015</v>
      </c>
      <c r="F24" s="28" t="s">
        <v>49</v>
      </c>
      <c r="G24" s="28" t="s">
        <v>52</v>
      </c>
      <c r="H24" s="29">
        <v>1.1000000000000001</v>
      </c>
      <c r="I24" s="29">
        <v>8.1999999999999993</v>
      </c>
      <c r="J24" s="29">
        <v>1</v>
      </c>
      <c r="K24" s="29">
        <f>H24+I24-J24</f>
        <v>8.2999999999999989</v>
      </c>
      <c r="L24" s="29">
        <v>0</v>
      </c>
      <c r="M24" s="29">
        <v>0</v>
      </c>
      <c r="N24" s="29">
        <v>0</v>
      </c>
      <c r="O24" s="29">
        <f>L24+M24-N24</f>
        <v>0</v>
      </c>
      <c r="P24" s="29">
        <v>0.9</v>
      </c>
      <c r="Q24" s="29">
        <v>8.1</v>
      </c>
      <c r="R24" s="29">
        <v>1</v>
      </c>
      <c r="S24" s="29">
        <f>P24+Q24-R24</f>
        <v>8</v>
      </c>
      <c r="T24" s="29">
        <v>1.2</v>
      </c>
      <c r="U24" s="29">
        <v>8</v>
      </c>
      <c r="V24" s="29">
        <v>0</v>
      </c>
      <c r="W24" s="29">
        <f>T24+U24-V24</f>
        <v>9.1999999999999993</v>
      </c>
      <c r="X24" s="29">
        <v>0.6</v>
      </c>
      <c r="Y24" s="29">
        <v>7.5</v>
      </c>
      <c r="Z24" s="29">
        <v>0</v>
      </c>
      <c r="AA24" s="29">
        <f>X24+Y24-Z24</f>
        <v>8.1</v>
      </c>
      <c r="AB24" s="29">
        <v>0</v>
      </c>
      <c r="AC24" s="29">
        <v>7.3</v>
      </c>
      <c r="AD24" s="29">
        <v>2.5</v>
      </c>
      <c r="AE24" s="29">
        <f>AB24+AC24-AD24</f>
        <v>4.8</v>
      </c>
      <c r="AF24" s="29">
        <f>K24+O24+S24+W24+AA24+AE24</f>
        <v>38.399999999999991</v>
      </c>
      <c r="AG24" s="29"/>
      <c r="AH24" s="28"/>
      <c r="AI24" s="28"/>
      <c r="AJ24" s="22">
        <f>IFERROR(VLOOKUP(D24,'U11'!B:AD,29,FALSE),0)</f>
        <v>34.799999999999997</v>
      </c>
      <c r="AK24" s="17" t="str">
        <f>IFERROR(VLOOKUP(D24,'U11'!B:AD,1,FALSE),"-")</f>
        <v>Dresler Pavel</v>
      </c>
      <c r="AL24" s="22">
        <f>AF24+AJ24</f>
        <v>73.199999999999989</v>
      </c>
    </row>
    <row r="25" spans="1:38">
      <c r="A25" s="28">
        <v>1</v>
      </c>
      <c r="B25" s="28">
        <v>780406</v>
      </c>
      <c r="C25" s="28">
        <v>4277</v>
      </c>
      <c r="D25" s="28" t="s">
        <v>107</v>
      </c>
      <c r="E25" s="28">
        <v>2015</v>
      </c>
      <c r="F25" s="28" t="s">
        <v>54</v>
      </c>
      <c r="G25" s="28" t="s">
        <v>55</v>
      </c>
      <c r="H25" s="29">
        <v>2.2999999999999998</v>
      </c>
      <c r="I25" s="29">
        <v>9.5</v>
      </c>
      <c r="J25" s="29">
        <v>0</v>
      </c>
      <c r="K25" s="29">
        <f>H25+I25-J25</f>
        <v>11.8</v>
      </c>
      <c r="L25" s="29">
        <v>0</v>
      </c>
      <c r="M25" s="29">
        <v>0</v>
      </c>
      <c r="N25" s="29">
        <v>0</v>
      </c>
      <c r="O25" s="29">
        <f>L25+M25-N25</f>
        <v>0</v>
      </c>
      <c r="P25" s="29">
        <v>1.6</v>
      </c>
      <c r="Q25" s="29">
        <v>8.9</v>
      </c>
      <c r="R25" s="29">
        <v>0</v>
      </c>
      <c r="S25" s="29">
        <f>P25+Q25-R25</f>
        <v>10.5</v>
      </c>
      <c r="T25" s="29">
        <v>1.2</v>
      </c>
      <c r="U25" s="29">
        <v>9.25</v>
      </c>
      <c r="V25" s="29">
        <v>0</v>
      </c>
      <c r="W25" s="29">
        <f>T25+U25-V25</f>
        <v>10.45</v>
      </c>
      <c r="X25" s="29">
        <v>2.6</v>
      </c>
      <c r="Y25" s="29">
        <v>8.8000000000000007</v>
      </c>
      <c r="Z25" s="29">
        <v>0</v>
      </c>
      <c r="AA25" s="29">
        <f>X25+Y25-Z25</f>
        <v>11.4</v>
      </c>
      <c r="AB25" s="29">
        <v>1.2</v>
      </c>
      <c r="AC25" s="29">
        <v>9.1</v>
      </c>
      <c r="AD25" s="29">
        <v>1</v>
      </c>
      <c r="AE25" s="29">
        <f>AB25+AC25-AD25</f>
        <v>9.2999999999999989</v>
      </c>
      <c r="AF25" s="29">
        <f>K25+O25+S25+W25+AA25+AE25</f>
        <v>53.449999999999996</v>
      </c>
      <c r="AG25" s="29"/>
      <c r="AH25" s="28"/>
      <c r="AI25" s="28"/>
      <c r="AJ25" s="22">
        <f>IFERROR(VLOOKUP(D25,'U11'!B:AD,29,FALSE),0)</f>
        <v>0</v>
      </c>
      <c r="AK25" s="17" t="str">
        <f>IFERROR(VLOOKUP(D25,'U11'!B:AD,1,FALSE),"-")</f>
        <v>-</v>
      </c>
      <c r="AL25" s="22">
        <f>AF25+AJ25</f>
        <v>53.449999999999996</v>
      </c>
    </row>
    <row r="26" spans="1:38">
      <c r="A26" s="28">
        <v>4</v>
      </c>
      <c r="B26" s="28">
        <v>780827</v>
      </c>
      <c r="C26" s="28">
        <v>4277</v>
      </c>
      <c r="D26" s="28" t="s">
        <v>109</v>
      </c>
      <c r="E26" s="28">
        <v>2016</v>
      </c>
      <c r="F26" s="28" t="s">
        <v>54</v>
      </c>
      <c r="G26" s="28" t="s">
        <v>110</v>
      </c>
      <c r="H26" s="29">
        <v>1.9</v>
      </c>
      <c r="I26" s="29">
        <v>8.1999999999999993</v>
      </c>
      <c r="J26" s="29">
        <v>0</v>
      </c>
      <c r="K26" s="29">
        <f>H26+I26-J26</f>
        <v>10.1</v>
      </c>
      <c r="L26" s="29">
        <v>0</v>
      </c>
      <c r="M26" s="29">
        <v>0</v>
      </c>
      <c r="N26" s="29">
        <v>0</v>
      </c>
      <c r="O26" s="29">
        <f>L26+M26-N26</f>
        <v>0</v>
      </c>
      <c r="P26" s="29">
        <v>1.4</v>
      </c>
      <c r="Q26" s="29">
        <v>8.9</v>
      </c>
      <c r="R26" s="29">
        <v>0</v>
      </c>
      <c r="S26" s="29">
        <f>P26+Q26-R26</f>
        <v>10.3</v>
      </c>
      <c r="T26" s="29">
        <v>1.2</v>
      </c>
      <c r="U26" s="29">
        <v>9.0500000000000007</v>
      </c>
      <c r="V26" s="29">
        <v>0</v>
      </c>
      <c r="W26" s="29">
        <f>T26+U26-V26</f>
        <v>10.25</v>
      </c>
      <c r="X26" s="29">
        <v>2.1</v>
      </c>
      <c r="Y26" s="29">
        <v>8.1999999999999993</v>
      </c>
      <c r="Z26" s="29">
        <v>0</v>
      </c>
      <c r="AA26" s="29">
        <f>X26+Y26-Z26</f>
        <v>10.299999999999999</v>
      </c>
      <c r="AB26" s="29">
        <v>1.2</v>
      </c>
      <c r="AC26" s="29">
        <v>8.8000000000000007</v>
      </c>
      <c r="AD26" s="29">
        <v>1</v>
      </c>
      <c r="AE26" s="29">
        <f>AB26+AC26-AD26</f>
        <v>9</v>
      </c>
      <c r="AF26" s="29">
        <f>K26+O26+S26+W26+AA26+AE26</f>
        <v>49.949999999999996</v>
      </c>
      <c r="AG26" s="29"/>
      <c r="AH26" s="28" t="s">
        <v>111</v>
      </c>
      <c r="AI26" s="28"/>
      <c r="AJ26" s="22">
        <f>IFERROR(VLOOKUP(D26,'U11'!B:AD,29,FALSE),0)</f>
        <v>0</v>
      </c>
      <c r="AK26" s="17" t="str">
        <f>IFERROR(VLOOKUP(D26,'U11'!B:AD,1,FALSE),"-")</f>
        <v>-</v>
      </c>
      <c r="AL26" s="22">
        <f>AF26+AJ26</f>
        <v>49.949999999999996</v>
      </c>
    </row>
    <row r="27" spans="1:38">
      <c r="A27" s="28">
        <v>7</v>
      </c>
      <c r="B27" s="28">
        <v>605478</v>
      </c>
      <c r="C27" s="28">
        <v>4277</v>
      </c>
      <c r="D27" s="28" t="s">
        <v>104</v>
      </c>
      <c r="E27" s="28">
        <v>2015</v>
      </c>
      <c r="F27" s="28" t="s">
        <v>54</v>
      </c>
      <c r="G27" s="28" t="s">
        <v>55</v>
      </c>
      <c r="H27" s="29">
        <v>1.7</v>
      </c>
      <c r="I27" s="29">
        <v>8.6999999999999993</v>
      </c>
      <c r="J27" s="29">
        <v>0</v>
      </c>
      <c r="K27" s="29">
        <f>H27+I27-J27</f>
        <v>10.399999999999999</v>
      </c>
      <c r="L27" s="29">
        <v>0</v>
      </c>
      <c r="M27" s="29">
        <v>0</v>
      </c>
      <c r="N27" s="29">
        <v>0</v>
      </c>
      <c r="O27" s="29">
        <f>L27+M27-N27</f>
        <v>0</v>
      </c>
      <c r="P27" s="29">
        <v>1.4</v>
      </c>
      <c r="Q27" s="29">
        <v>8</v>
      </c>
      <c r="R27" s="29">
        <v>0</v>
      </c>
      <c r="S27" s="29">
        <f>P27+Q27-R27</f>
        <v>9.4</v>
      </c>
      <c r="T27" s="29">
        <v>1.2</v>
      </c>
      <c r="U27" s="29">
        <v>9.25</v>
      </c>
      <c r="V27" s="29">
        <v>0</v>
      </c>
      <c r="W27" s="29">
        <f>T27+U27-V27</f>
        <v>10.45</v>
      </c>
      <c r="X27" s="29">
        <v>1.9</v>
      </c>
      <c r="Y27" s="29">
        <v>9</v>
      </c>
      <c r="Z27" s="29">
        <v>0</v>
      </c>
      <c r="AA27" s="29">
        <f>X27+Y27-Z27</f>
        <v>10.9</v>
      </c>
      <c r="AB27" s="29">
        <v>0.2</v>
      </c>
      <c r="AC27" s="29">
        <v>9.1</v>
      </c>
      <c r="AD27" s="29">
        <v>2</v>
      </c>
      <c r="AE27" s="29">
        <f>AB27+AC27-AD27</f>
        <v>7.2999999999999989</v>
      </c>
      <c r="AF27" s="29">
        <f>K27+O27+S27+W27+AA27+AE27</f>
        <v>48.449999999999996</v>
      </c>
      <c r="AG27" s="29"/>
      <c r="AH27" s="28"/>
      <c r="AI27" s="28"/>
      <c r="AJ27" s="22">
        <f>IFERROR(VLOOKUP(D27,'U11'!B:AD,29,FALSE),0)</f>
        <v>0</v>
      </c>
      <c r="AK27" s="17" t="str">
        <f>IFERROR(VLOOKUP(D27,'U11'!B:AD,1,FALSE),"-")</f>
        <v>-</v>
      </c>
      <c r="AL27" s="22">
        <f>AF27+AJ27</f>
        <v>48.449999999999996</v>
      </c>
    </row>
    <row r="28" spans="1:38">
      <c r="A28" s="28">
        <v>9</v>
      </c>
      <c r="B28" s="28">
        <v>844333</v>
      </c>
      <c r="C28" s="28">
        <v>4277</v>
      </c>
      <c r="D28" s="28" t="s">
        <v>103</v>
      </c>
      <c r="E28" s="28">
        <v>2015</v>
      </c>
      <c r="F28" s="28" t="s">
        <v>54</v>
      </c>
      <c r="G28" s="28" t="s">
        <v>55</v>
      </c>
      <c r="H28" s="29">
        <v>1.8</v>
      </c>
      <c r="I28" s="29">
        <v>8.3000000000000007</v>
      </c>
      <c r="J28" s="29">
        <v>0</v>
      </c>
      <c r="K28" s="29">
        <f>H28+I28-J28</f>
        <v>10.100000000000001</v>
      </c>
      <c r="L28" s="29">
        <v>0</v>
      </c>
      <c r="M28" s="29">
        <v>0</v>
      </c>
      <c r="N28" s="29">
        <v>0</v>
      </c>
      <c r="O28" s="29">
        <f>L28+M28-N28</f>
        <v>0</v>
      </c>
      <c r="P28" s="29">
        <v>1.4</v>
      </c>
      <c r="Q28" s="29">
        <v>8.3000000000000007</v>
      </c>
      <c r="R28" s="29">
        <v>0</v>
      </c>
      <c r="S28" s="29">
        <f>P28+Q28-R28</f>
        <v>9.7000000000000011</v>
      </c>
      <c r="T28" s="29">
        <v>1.2</v>
      </c>
      <c r="U28" s="29">
        <v>9.1999999999999993</v>
      </c>
      <c r="V28" s="29">
        <v>0</v>
      </c>
      <c r="W28" s="29">
        <f>T28+U28-V28</f>
        <v>10.399999999999999</v>
      </c>
      <c r="X28" s="29">
        <v>2.1</v>
      </c>
      <c r="Y28" s="29">
        <v>8.1999999999999993</v>
      </c>
      <c r="Z28" s="29">
        <v>0</v>
      </c>
      <c r="AA28" s="29">
        <f>X28+Y28-Z28</f>
        <v>10.299999999999999</v>
      </c>
      <c r="AB28" s="29">
        <v>0.2</v>
      </c>
      <c r="AC28" s="29">
        <v>8.4499999999999993</v>
      </c>
      <c r="AD28" s="29">
        <v>2</v>
      </c>
      <c r="AE28" s="29">
        <f>AB28+AC28-AD28</f>
        <v>6.6499999999999986</v>
      </c>
      <c r="AF28" s="29">
        <f>K28+O28+S28+W28+AA28+AE28</f>
        <v>47.15</v>
      </c>
      <c r="AG28" s="29"/>
      <c r="AH28" s="28"/>
      <c r="AI28" s="28"/>
      <c r="AJ28" s="22">
        <f>IFERROR(VLOOKUP(D28,'U11'!B:AD,29,FALSE),0)</f>
        <v>0</v>
      </c>
      <c r="AK28" s="17" t="str">
        <f>IFERROR(VLOOKUP(D28,'U11'!B:AD,1,FALSE),"-")</f>
        <v>-</v>
      </c>
      <c r="AL28" s="22">
        <f>AF28+AJ28</f>
        <v>47.15</v>
      </c>
    </row>
    <row r="29" spans="1:38">
      <c r="A29" s="28">
        <v>14</v>
      </c>
      <c r="B29" s="28">
        <v>381495</v>
      </c>
      <c r="C29" s="28">
        <v>9553</v>
      </c>
      <c r="D29" s="28" t="s">
        <v>101</v>
      </c>
      <c r="E29" s="28">
        <v>2015</v>
      </c>
      <c r="F29" s="28" t="s">
        <v>99</v>
      </c>
      <c r="G29" s="28" t="s">
        <v>100</v>
      </c>
      <c r="H29" s="29">
        <v>2</v>
      </c>
      <c r="I29" s="29">
        <v>7.7</v>
      </c>
      <c r="J29" s="29">
        <v>0</v>
      </c>
      <c r="K29" s="29">
        <f>H29+I29-J29</f>
        <v>9.6999999999999993</v>
      </c>
      <c r="L29" s="29">
        <v>0</v>
      </c>
      <c r="M29" s="29">
        <v>0</v>
      </c>
      <c r="N29" s="29">
        <v>0</v>
      </c>
      <c r="O29" s="29">
        <f>L29+M29-N29</f>
        <v>0</v>
      </c>
      <c r="P29" s="29">
        <v>1.4</v>
      </c>
      <c r="Q29" s="29">
        <v>7.2</v>
      </c>
      <c r="R29" s="29">
        <v>0</v>
      </c>
      <c r="S29" s="29">
        <f>P29+Q29-R29</f>
        <v>8.6</v>
      </c>
      <c r="T29" s="29">
        <v>1.2</v>
      </c>
      <c r="U29" s="29">
        <v>9.15</v>
      </c>
      <c r="V29" s="29">
        <v>0</v>
      </c>
      <c r="W29" s="29">
        <f>T29+U29-V29</f>
        <v>10.35</v>
      </c>
      <c r="X29" s="29">
        <v>1.8</v>
      </c>
      <c r="Y29" s="29">
        <v>8.4</v>
      </c>
      <c r="Z29" s="29">
        <v>0</v>
      </c>
      <c r="AA29" s="29">
        <f>X29+Y29-Z29</f>
        <v>10.200000000000001</v>
      </c>
      <c r="AB29" s="29">
        <v>0.2</v>
      </c>
      <c r="AC29" s="29">
        <v>8</v>
      </c>
      <c r="AD29" s="29">
        <v>2</v>
      </c>
      <c r="AE29" s="29">
        <f>AB29+AC29-AD29</f>
        <v>6.1999999999999993</v>
      </c>
      <c r="AF29" s="29">
        <f>K29+O29+S29+W29+AA29+AE29</f>
        <v>45.05</v>
      </c>
      <c r="AG29" s="29"/>
      <c r="AH29" s="28"/>
      <c r="AI29" s="28"/>
      <c r="AJ29" s="22">
        <f>IFERROR(VLOOKUP(D29,'U11'!B:AD,29,FALSE),0)</f>
        <v>0</v>
      </c>
      <c r="AK29" s="17" t="str">
        <f>IFERROR(VLOOKUP(D29,'U11'!B:AD,1,FALSE),"-")</f>
        <v>-</v>
      </c>
      <c r="AL29" s="22">
        <f>AF29+AJ29</f>
        <v>45.05</v>
      </c>
    </row>
    <row r="30" spans="1:38">
      <c r="A30" s="28">
        <v>27</v>
      </c>
      <c r="B30" s="31">
        <v>762649</v>
      </c>
      <c r="C30" s="31">
        <v>9553</v>
      </c>
      <c r="D30" s="31" t="s">
        <v>98</v>
      </c>
      <c r="E30" s="31">
        <v>2016</v>
      </c>
      <c r="F30" s="31" t="s">
        <v>99</v>
      </c>
      <c r="G30" s="31" t="s">
        <v>100</v>
      </c>
      <c r="H30" s="32">
        <v>0</v>
      </c>
      <c r="I30" s="32">
        <v>0</v>
      </c>
      <c r="J30" s="32">
        <v>0</v>
      </c>
      <c r="K30" s="33">
        <f>H30+I30-J30</f>
        <v>0</v>
      </c>
      <c r="L30" s="32">
        <v>0</v>
      </c>
      <c r="M30" s="32">
        <v>0</v>
      </c>
      <c r="N30" s="32">
        <v>0</v>
      </c>
      <c r="O30" s="33">
        <f>L30+M30-N30</f>
        <v>0</v>
      </c>
      <c r="P30" s="32">
        <v>0</v>
      </c>
      <c r="Q30" s="32">
        <v>0</v>
      </c>
      <c r="R30" s="32">
        <v>0</v>
      </c>
      <c r="S30" s="33">
        <f>P30+Q30-R30</f>
        <v>0</v>
      </c>
      <c r="T30" s="32">
        <v>0</v>
      </c>
      <c r="U30" s="32">
        <v>0</v>
      </c>
      <c r="V30" s="32">
        <v>0</v>
      </c>
      <c r="W30" s="33">
        <f>T30+U30-V30</f>
        <v>0</v>
      </c>
      <c r="X30" s="32">
        <v>0</v>
      </c>
      <c r="Y30" s="32">
        <v>0</v>
      </c>
      <c r="Z30" s="32">
        <v>0</v>
      </c>
      <c r="AA30" s="33">
        <f>X30+Y30-Z30</f>
        <v>0</v>
      </c>
      <c r="AB30" s="32">
        <v>0</v>
      </c>
      <c r="AC30" s="32">
        <v>0</v>
      </c>
      <c r="AD30" s="32">
        <v>0</v>
      </c>
      <c r="AE30" s="33">
        <f>AB30+AC30-AD30</f>
        <v>0</v>
      </c>
      <c r="AF30" s="32">
        <f>K30+O30+S30+W30+AA30+AE30</f>
        <v>0</v>
      </c>
      <c r="AG30" s="33"/>
      <c r="AH30" s="31"/>
      <c r="AI30" s="31"/>
      <c r="AJ30" s="22">
        <f>IFERROR(VLOOKUP(D30,'U11'!B:AD,29,FALSE),0)</f>
        <v>43.95</v>
      </c>
      <c r="AK30" s="17" t="str">
        <f>IFERROR(VLOOKUP(D30,'U11'!B:AD,1,FALSE),"-")</f>
        <v>Florinskij Nikolaj</v>
      </c>
      <c r="AL30" s="22">
        <f>AF30+AJ30</f>
        <v>43.95</v>
      </c>
    </row>
    <row r="31" spans="1:38">
      <c r="A31" s="28">
        <v>16</v>
      </c>
      <c r="B31" s="28">
        <v>573162</v>
      </c>
      <c r="C31" s="28">
        <v>8512</v>
      </c>
      <c r="D31" s="28" t="s">
        <v>89</v>
      </c>
      <c r="E31" s="28">
        <v>2015</v>
      </c>
      <c r="F31" s="28" t="s">
        <v>37</v>
      </c>
      <c r="G31" s="28" t="s">
        <v>38</v>
      </c>
      <c r="H31" s="29">
        <v>1.5</v>
      </c>
      <c r="I31" s="29">
        <v>8.6999999999999993</v>
      </c>
      <c r="J31" s="29">
        <v>0</v>
      </c>
      <c r="K31" s="29">
        <f>H31+I31-J31</f>
        <v>10.199999999999999</v>
      </c>
      <c r="L31" s="29">
        <v>0</v>
      </c>
      <c r="M31" s="29">
        <v>0</v>
      </c>
      <c r="N31" s="29">
        <v>0</v>
      </c>
      <c r="O31" s="29">
        <f>L31+M31-N31</f>
        <v>0</v>
      </c>
      <c r="P31" s="29">
        <v>1.2</v>
      </c>
      <c r="Q31" s="29">
        <v>8.1999999999999993</v>
      </c>
      <c r="R31" s="29">
        <v>1</v>
      </c>
      <c r="S31" s="29">
        <f>P31+Q31-R31</f>
        <v>8.3999999999999986</v>
      </c>
      <c r="T31" s="29">
        <v>1.2</v>
      </c>
      <c r="U31" s="29">
        <v>8.6999999999999993</v>
      </c>
      <c r="V31" s="29">
        <v>0</v>
      </c>
      <c r="W31" s="29">
        <f>T31+U31-V31</f>
        <v>9.8999999999999986</v>
      </c>
      <c r="X31" s="29">
        <v>1.8</v>
      </c>
      <c r="Y31" s="29">
        <v>7.8</v>
      </c>
      <c r="Z31" s="29">
        <v>0</v>
      </c>
      <c r="AA31" s="29">
        <f>X31+Y31-Z31</f>
        <v>9.6</v>
      </c>
      <c r="AB31" s="29">
        <v>0</v>
      </c>
      <c r="AC31" s="29">
        <v>8.1999999999999993</v>
      </c>
      <c r="AD31" s="29">
        <v>2.5</v>
      </c>
      <c r="AE31" s="29">
        <f>AB31+AC31-AD31</f>
        <v>5.6999999999999993</v>
      </c>
      <c r="AF31" s="29">
        <f>K31+O31+S31+W31+AA31+AE31</f>
        <v>43.8</v>
      </c>
      <c r="AG31" s="29"/>
      <c r="AH31" s="28"/>
      <c r="AI31" s="28"/>
      <c r="AJ31" s="22">
        <f>IFERROR(VLOOKUP(D31,'U11'!B:AD,29,FALSE),0)</f>
        <v>0</v>
      </c>
      <c r="AK31" s="17" t="str">
        <f>IFERROR(VLOOKUP(D31,'U11'!B:AD,1,FALSE),"-")</f>
        <v>-</v>
      </c>
      <c r="AL31" s="22">
        <f>AF31+AJ31</f>
        <v>43.8</v>
      </c>
    </row>
    <row r="32" spans="1:38">
      <c r="A32" s="28">
        <v>24</v>
      </c>
      <c r="B32" s="28">
        <v>259601</v>
      </c>
      <c r="C32" s="28">
        <v>4277</v>
      </c>
      <c r="D32" s="28" t="s">
        <v>108</v>
      </c>
      <c r="E32" s="28">
        <v>2016</v>
      </c>
      <c r="F32" s="28" t="s">
        <v>54</v>
      </c>
      <c r="G32" s="28" t="s">
        <v>57</v>
      </c>
      <c r="H32" s="29">
        <v>2</v>
      </c>
      <c r="I32" s="29">
        <v>7.2</v>
      </c>
      <c r="J32" s="29">
        <v>0</v>
      </c>
      <c r="K32" s="29">
        <f>H32+I32-J32</f>
        <v>9.1999999999999993</v>
      </c>
      <c r="L32" s="29">
        <v>0</v>
      </c>
      <c r="M32" s="29">
        <v>0</v>
      </c>
      <c r="N32" s="29">
        <v>0</v>
      </c>
      <c r="O32" s="29">
        <f>L32+M32-N32</f>
        <v>0</v>
      </c>
      <c r="P32" s="29">
        <v>1.3</v>
      </c>
      <c r="Q32" s="29">
        <v>6.6</v>
      </c>
      <c r="R32" s="29">
        <v>0.5</v>
      </c>
      <c r="S32" s="29">
        <f>P32+Q32-R32</f>
        <v>7.3999999999999995</v>
      </c>
      <c r="T32" s="29">
        <v>1.2</v>
      </c>
      <c r="U32" s="29">
        <v>8.6</v>
      </c>
      <c r="V32" s="29">
        <v>0</v>
      </c>
      <c r="W32" s="29">
        <f>T32+U32-V32</f>
        <v>9.7999999999999989</v>
      </c>
      <c r="X32" s="29">
        <v>0</v>
      </c>
      <c r="Y32" s="29">
        <v>7</v>
      </c>
      <c r="Z32" s="29">
        <v>0</v>
      </c>
      <c r="AA32" s="29">
        <f>X32+Y32-Z32</f>
        <v>7</v>
      </c>
      <c r="AB32" s="29">
        <v>0</v>
      </c>
      <c r="AC32" s="29">
        <v>7.5</v>
      </c>
      <c r="AD32" s="29">
        <v>2.5</v>
      </c>
      <c r="AE32" s="29">
        <f>AB32+AC32-AD32</f>
        <v>5</v>
      </c>
      <c r="AF32" s="29">
        <f>K32+O32+S32+W32+AA32+AE32</f>
        <v>38.4</v>
      </c>
      <c r="AG32" s="29"/>
      <c r="AH32" s="28"/>
      <c r="AI32" s="28"/>
      <c r="AJ32" s="22">
        <f>IFERROR(VLOOKUP(D32,'U11'!B:AD,29,FALSE),0)</f>
        <v>0</v>
      </c>
      <c r="AK32" s="17" t="str">
        <f>IFERROR(VLOOKUP(D32,'U11'!B:AD,1,FALSE),"-")</f>
        <v>-</v>
      </c>
      <c r="AL32" s="22">
        <f>AF32+AJ32</f>
        <v>38.4</v>
      </c>
    </row>
    <row r="33" spans="1:38">
      <c r="A33" s="28">
        <v>26</v>
      </c>
      <c r="B33" s="28">
        <v>818420</v>
      </c>
      <c r="C33" s="28">
        <v>8512</v>
      </c>
      <c r="D33" s="28" t="s">
        <v>87</v>
      </c>
      <c r="E33" s="28">
        <v>2016</v>
      </c>
      <c r="F33" s="28" t="s">
        <v>37</v>
      </c>
      <c r="G33" s="28" t="s">
        <v>38</v>
      </c>
      <c r="H33" s="29">
        <v>1.4</v>
      </c>
      <c r="I33" s="29">
        <v>7.6</v>
      </c>
      <c r="J33" s="29">
        <v>0</v>
      </c>
      <c r="K33" s="29">
        <f>H33+I33-J33</f>
        <v>9</v>
      </c>
      <c r="L33" s="29">
        <v>0</v>
      </c>
      <c r="M33" s="29">
        <v>0</v>
      </c>
      <c r="N33" s="29">
        <v>0</v>
      </c>
      <c r="O33" s="29">
        <f>L33+M33-N33</f>
        <v>0</v>
      </c>
      <c r="P33" s="29">
        <v>0.6</v>
      </c>
      <c r="Q33" s="29">
        <v>6.9</v>
      </c>
      <c r="R33" s="29">
        <v>2</v>
      </c>
      <c r="S33" s="29">
        <f>P33+Q33-R33</f>
        <v>5.5</v>
      </c>
      <c r="T33" s="29">
        <v>0</v>
      </c>
      <c r="U33" s="29">
        <v>7</v>
      </c>
      <c r="V33" s="29">
        <v>0</v>
      </c>
      <c r="W33" s="29">
        <f>T33+U33-V33</f>
        <v>7</v>
      </c>
      <c r="X33" s="29">
        <v>1.3</v>
      </c>
      <c r="Y33" s="29">
        <v>8</v>
      </c>
      <c r="Z33" s="29">
        <v>0</v>
      </c>
      <c r="AA33" s="29">
        <f>X33+Y33-Z33</f>
        <v>9.3000000000000007</v>
      </c>
      <c r="AB33" s="29">
        <v>0</v>
      </c>
      <c r="AC33" s="29">
        <v>7.9</v>
      </c>
      <c r="AD33" s="29">
        <v>2.5</v>
      </c>
      <c r="AE33" s="29">
        <f>AB33+AC33-AD33</f>
        <v>5.4</v>
      </c>
      <c r="AF33" s="29">
        <f>K33+O33+S33+W33+AA33+AE33</f>
        <v>36.200000000000003</v>
      </c>
      <c r="AG33" s="29"/>
      <c r="AH33" s="28"/>
      <c r="AI33" s="28"/>
      <c r="AJ33" s="22">
        <f>IFERROR(VLOOKUP(D33,'U11'!B:AD,29,FALSE),0)</f>
        <v>0</v>
      </c>
      <c r="AK33" s="17" t="str">
        <f>IFERROR(VLOOKUP(D33,'U11'!B:AD,1,FALSE),"-")</f>
        <v>-</v>
      </c>
      <c r="AL33" s="22">
        <f>AF33+AJ33</f>
        <v>36.200000000000003</v>
      </c>
    </row>
    <row r="34" spans="1:38">
      <c r="A34" s="28">
        <v>28</v>
      </c>
      <c r="B34" s="31">
        <v>697970</v>
      </c>
      <c r="C34" s="31">
        <v>4277</v>
      </c>
      <c r="D34" s="31" t="s">
        <v>105</v>
      </c>
      <c r="E34" s="31">
        <v>2015</v>
      </c>
      <c r="F34" s="31" t="s">
        <v>54</v>
      </c>
      <c r="G34" s="31" t="s">
        <v>55</v>
      </c>
      <c r="H34" s="32">
        <v>0</v>
      </c>
      <c r="I34" s="32">
        <v>0</v>
      </c>
      <c r="J34" s="32">
        <v>0</v>
      </c>
      <c r="K34" s="33">
        <f>H34+I34-J34</f>
        <v>0</v>
      </c>
      <c r="L34" s="32">
        <v>0</v>
      </c>
      <c r="M34" s="32">
        <v>0</v>
      </c>
      <c r="N34" s="32">
        <v>0</v>
      </c>
      <c r="O34" s="33">
        <f>L34+M34-N34</f>
        <v>0</v>
      </c>
      <c r="P34" s="32">
        <v>0</v>
      </c>
      <c r="Q34" s="32">
        <v>0</v>
      </c>
      <c r="R34" s="32">
        <v>0</v>
      </c>
      <c r="S34" s="33">
        <f>P34+Q34-R34</f>
        <v>0</v>
      </c>
      <c r="T34" s="32">
        <v>0</v>
      </c>
      <c r="U34" s="32">
        <v>0</v>
      </c>
      <c r="V34" s="32">
        <v>0</v>
      </c>
      <c r="W34" s="33">
        <f>T34+U34-V34</f>
        <v>0</v>
      </c>
      <c r="X34" s="32">
        <v>0</v>
      </c>
      <c r="Y34" s="32">
        <v>0</v>
      </c>
      <c r="Z34" s="32">
        <v>0</v>
      </c>
      <c r="AA34" s="33">
        <f>X34+Y34-Z34</f>
        <v>0</v>
      </c>
      <c r="AB34" s="32">
        <v>0</v>
      </c>
      <c r="AC34" s="32">
        <v>0</v>
      </c>
      <c r="AD34" s="32">
        <v>0</v>
      </c>
      <c r="AE34" s="33">
        <f>AB34+AC34-AD34</f>
        <v>0</v>
      </c>
      <c r="AF34" s="32">
        <f>K34+O34+S34+W34+AA34+AE34</f>
        <v>0</v>
      </c>
      <c r="AG34" s="33"/>
      <c r="AH34" s="31"/>
      <c r="AI34" s="31"/>
      <c r="AJ34" s="22">
        <f>IFERROR(VLOOKUP(D34,'U11'!B:AD,29,FALSE),0)</f>
        <v>0</v>
      </c>
      <c r="AK34" s="17" t="str">
        <f>IFERROR(VLOOKUP(D34,'U11'!B:AD,1,FALSE),"-")</f>
        <v>-</v>
      </c>
      <c r="AL34" s="22">
        <f>AF34+AJ34</f>
        <v>0</v>
      </c>
    </row>
    <row r="35" spans="1:38">
      <c r="A35" s="28">
        <v>29</v>
      </c>
      <c r="B35" s="31">
        <v>214536</v>
      </c>
      <c r="C35" s="31">
        <v>4277</v>
      </c>
      <c r="D35" s="31" t="s">
        <v>106</v>
      </c>
      <c r="E35" s="31">
        <v>2016</v>
      </c>
      <c r="F35" s="31" t="s">
        <v>54</v>
      </c>
      <c r="G35" s="31" t="s">
        <v>55</v>
      </c>
      <c r="H35" s="32">
        <v>0</v>
      </c>
      <c r="I35" s="32">
        <v>0</v>
      </c>
      <c r="J35" s="32">
        <v>0</v>
      </c>
      <c r="K35" s="33">
        <f>H35+I35-J35</f>
        <v>0</v>
      </c>
      <c r="L35" s="32">
        <v>0</v>
      </c>
      <c r="M35" s="32">
        <v>0</v>
      </c>
      <c r="N35" s="32">
        <v>0</v>
      </c>
      <c r="O35" s="33">
        <f>L35+M35-N35</f>
        <v>0</v>
      </c>
      <c r="P35" s="32">
        <v>0</v>
      </c>
      <c r="Q35" s="32">
        <v>0</v>
      </c>
      <c r="R35" s="32">
        <v>0</v>
      </c>
      <c r="S35" s="33">
        <f>P35+Q35-R35</f>
        <v>0</v>
      </c>
      <c r="T35" s="32">
        <v>0</v>
      </c>
      <c r="U35" s="32">
        <v>0</v>
      </c>
      <c r="V35" s="32">
        <v>0</v>
      </c>
      <c r="W35" s="33">
        <f>T35+U35-V35</f>
        <v>0</v>
      </c>
      <c r="X35" s="32">
        <v>0</v>
      </c>
      <c r="Y35" s="32">
        <v>0</v>
      </c>
      <c r="Z35" s="32">
        <v>0</v>
      </c>
      <c r="AA35" s="33">
        <f>X35+Y35-Z35</f>
        <v>0</v>
      </c>
      <c r="AB35" s="32">
        <v>0</v>
      </c>
      <c r="AC35" s="32">
        <v>0</v>
      </c>
      <c r="AD35" s="32">
        <v>0</v>
      </c>
      <c r="AE35" s="33">
        <f>AB35+AC35-AD35</f>
        <v>0</v>
      </c>
      <c r="AF35" s="32">
        <f>K35+O35+S35+W35+AA35+AE35</f>
        <v>0</v>
      </c>
      <c r="AG35" s="33"/>
      <c r="AH35" s="31"/>
      <c r="AI35" s="31"/>
      <c r="AJ35" s="22">
        <f>IFERROR(VLOOKUP(D35,'U11'!B:AD,29,FALSE),0)</f>
        <v>0</v>
      </c>
      <c r="AK35" s="17" t="str">
        <f>IFERROR(VLOOKUP(D35,'U11'!B:AD,1,FALSE),"-")</f>
        <v>-</v>
      </c>
      <c r="AL35" s="22">
        <f>AF35+AJ35</f>
        <v>0</v>
      </c>
    </row>
  </sheetData>
  <sortState ref="A7:AL35">
    <sortCondition descending="1" ref="AL7:AL35"/>
  </sortState>
  <pageMargins left="0.7" right="0.7" top="0.75" bottom="0.75" header="0.3" footer="0.3"/>
  <pageSetup paperSize="9" scale="76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12"/>
  <sheetViews>
    <sheetView zoomScale="115" zoomScaleNormal="115" workbookViewId="0">
      <selection activeCell="AF25" sqref="AF25"/>
    </sheetView>
  </sheetViews>
  <sheetFormatPr defaultRowHeight="15"/>
  <cols>
    <col min="1" max="3" width="10" style="17" customWidth="1"/>
    <col min="4" max="4" width="30" style="17" customWidth="1"/>
    <col min="5" max="5" width="8" style="17" customWidth="1"/>
    <col min="6" max="7" width="30" style="17" customWidth="1"/>
    <col min="8" max="10" width="7" style="17" hidden="1" customWidth="1"/>
    <col min="11" max="11" width="8" style="17" hidden="1" customWidth="1"/>
    <col min="12" max="14" width="7" style="17" hidden="1" customWidth="1"/>
    <col min="15" max="15" width="8" style="17" hidden="1" customWidth="1"/>
    <col min="16" max="18" width="7" style="17" hidden="1" customWidth="1"/>
    <col min="19" max="19" width="8" style="17" hidden="1" customWidth="1"/>
    <col min="20" max="22" width="7" style="17" hidden="1" customWidth="1"/>
    <col min="23" max="23" width="8" style="17" hidden="1" customWidth="1"/>
    <col min="24" max="26" width="7" style="17" hidden="1" customWidth="1"/>
    <col min="27" max="27" width="8" style="17" hidden="1" customWidth="1"/>
    <col min="28" max="30" width="7" style="17" hidden="1" customWidth="1"/>
    <col min="31" max="31" width="8" style="17" hidden="1" customWidth="1"/>
    <col min="32" max="32" width="8" style="17" customWidth="1"/>
    <col min="33" max="34" width="30" style="17" hidden="1" customWidth="1"/>
    <col min="35" max="35" width="15" style="17" hidden="1" customWidth="1"/>
    <col min="36" max="36" width="9.140625" style="17"/>
    <col min="37" max="37" width="13.85546875" style="17" customWidth="1"/>
    <col min="38" max="16384" width="9.140625" style="17"/>
  </cols>
  <sheetData>
    <row r="1" spans="1:38" ht="18.75">
      <c r="D1" s="30" t="s">
        <v>179</v>
      </c>
      <c r="E1" s="18"/>
    </row>
    <row r="2" spans="1:38" ht="18.75">
      <c r="D2" s="17" t="s">
        <v>1</v>
      </c>
      <c r="E2" s="18"/>
    </row>
    <row r="3" spans="1:38" ht="18.75">
      <c r="D3" s="17" t="s">
        <v>121</v>
      </c>
      <c r="E3" s="18"/>
    </row>
    <row r="5" spans="1:38">
      <c r="AF5" s="27" t="s">
        <v>176</v>
      </c>
      <c r="AJ5" s="23" t="s">
        <v>175</v>
      </c>
      <c r="AK5" s="23"/>
    </row>
    <row r="6" spans="1:38">
      <c r="A6" s="19" t="s">
        <v>3</v>
      </c>
      <c r="B6" s="19" t="s">
        <v>4</v>
      </c>
      <c r="C6" s="19" t="s">
        <v>5</v>
      </c>
      <c r="D6" s="19" t="s">
        <v>6</v>
      </c>
      <c r="E6" s="19" t="s">
        <v>7</v>
      </c>
      <c r="F6" s="19" t="s">
        <v>8</v>
      </c>
      <c r="G6" s="19" t="s">
        <v>9</v>
      </c>
      <c r="H6" s="19" t="s">
        <v>10</v>
      </c>
      <c r="I6" s="19" t="s">
        <v>11</v>
      </c>
      <c r="J6" s="19" t="s">
        <v>12</v>
      </c>
      <c r="K6" s="19" t="s">
        <v>13</v>
      </c>
      <c r="L6" s="19" t="s">
        <v>10</v>
      </c>
      <c r="M6" s="19" t="s">
        <v>11</v>
      </c>
      <c r="N6" s="19" t="s">
        <v>12</v>
      </c>
      <c r="O6" s="19" t="s">
        <v>14</v>
      </c>
      <c r="P6" s="19" t="s">
        <v>10</v>
      </c>
      <c r="Q6" s="19" t="s">
        <v>11</v>
      </c>
      <c r="R6" s="19" t="s">
        <v>12</v>
      </c>
      <c r="S6" s="19" t="s">
        <v>15</v>
      </c>
      <c r="T6" s="19" t="s">
        <v>10</v>
      </c>
      <c r="U6" s="19" t="s">
        <v>11</v>
      </c>
      <c r="V6" s="19" t="s">
        <v>12</v>
      </c>
      <c r="W6" s="19" t="s">
        <v>16</v>
      </c>
      <c r="X6" s="19" t="s">
        <v>10</v>
      </c>
      <c r="Y6" s="19" t="s">
        <v>11</v>
      </c>
      <c r="Z6" s="19" t="s">
        <v>12</v>
      </c>
      <c r="AA6" s="19" t="s">
        <v>17</v>
      </c>
      <c r="AB6" s="19" t="s">
        <v>10</v>
      </c>
      <c r="AC6" s="19" t="s">
        <v>11</v>
      </c>
      <c r="AD6" s="19" t="s">
        <v>12</v>
      </c>
      <c r="AE6" s="19" t="s">
        <v>18</v>
      </c>
      <c r="AF6" s="19" t="s">
        <v>19</v>
      </c>
      <c r="AG6" s="19" t="s">
        <v>20</v>
      </c>
      <c r="AH6" s="19" t="s">
        <v>21</v>
      </c>
      <c r="AI6" s="19" t="s">
        <v>22</v>
      </c>
      <c r="AJ6" s="24" t="s">
        <v>175</v>
      </c>
      <c r="AK6" s="25"/>
      <c r="AL6" s="25" t="s">
        <v>154</v>
      </c>
    </row>
    <row r="7" spans="1:38">
      <c r="A7" s="28">
        <v>1</v>
      </c>
      <c r="B7" s="28">
        <v>512079</v>
      </c>
      <c r="C7" s="28">
        <v>2040</v>
      </c>
      <c r="D7" s="28" t="s">
        <v>127</v>
      </c>
      <c r="E7" s="28">
        <v>2014</v>
      </c>
      <c r="F7" s="28" t="s">
        <v>72</v>
      </c>
      <c r="G7" s="28" t="s">
        <v>73</v>
      </c>
      <c r="H7" s="29">
        <v>2.2999999999999998</v>
      </c>
      <c r="I7" s="29">
        <v>8</v>
      </c>
      <c r="J7" s="29">
        <v>0</v>
      </c>
      <c r="K7" s="29">
        <f>H7+I7-J7</f>
        <v>10.3</v>
      </c>
      <c r="L7" s="29">
        <v>0</v>
      </c>
      <c r="M7" s="29">
        <v>0</v>
      </c>
      <c r="N7" s="29">
        <v>0</v>
      </c>
      <c r="O7" s="29">
        <f>L7+M7-N7</f>
        <v>0</v>
      </c>
      <c r="P7" s="29">
        <v>1.5</v>
      </c>
      <c r="Q7" s="29">
        <v>9.1999999999999993</v>
      </c>
      <c r="R7" s="29">
        <v>0</v>
      </c>
      <c r="S7" s="29">
        <f>P7+Q7-R7</f>
        <v>10.7</v>
      </c>
      <c r="T7" s="29">
        <v>1.2</v>
      </c>
      <c r="U7" s="29">
        <v>9</v>
      </c>
      <c r="V7" s="29">
        <v>0</v>
      </c>
      <c r="W7" s="29">
        <f>T7+U7-V7</f>
        <v>10.199999999999999</v>
      </c>
      <c r="X7" s="29">
        <v>1.8</v>
      </c>
      <c r="Y7" s="29">
        <v>7.8</v>
      </c>
      <c r="Z7" s="29">
        <v>0</v>
      </c>
      <c r="AA7" s="29">
        <f>X7+Y7-Z7</f>
        <v>9.6</v>
      </c>
      <c r="AB7" s="29">
        <v>0.2</v>
      </c>
      <c r="AC7" s="29">
        <v>9</v>
      </c>
      <c r="AD7" s="29">
        <v>2.5</v>
      </c>
      <c r="AE7" s="29">
        <f>AB7+AC7-AD7</f>
        <v>6.6999999999999993</v>
      </c>
      <c r="AF7" s="29">
        <f>K7+O7+S7+W7+AA7+AE7</f>
        <v>47.5</v>
      </c>
      <c r="AG7" s="29"/>
      <c r="AH7" s="28"/>
      <c r="AI7" s="28"/>
      <c r="AJ7" s="22">
        <f>IFERROR(VLOOKUP(D7,'U13'!B:AD,29,FALSE),0)</f>
        <v>47.45</v>
      </c>
      <c r="AK7" s="17" t="str">
        <f>IFERROR(VLOOKUP(D7,'U13'!B:AD,1,FALSE),"-")</f>
        <v>Kořenek Karel</v>
      </c>
      <c r="AL7" s="22">
        <f>AF7+AJ7</f>
        <v>94.95</v>
      </c>
    </row>
    <row r="8" spans="1:38">
      <c r="A8" s="28">
        <v>2</v>
      </c>
      <c r="B8" s="28">
        <v>523509</v>
      </c>
      <c r="C8" s="28">
        <v>2975</v>
      </c>
      <c r="D8" s="28" t="s">
        <v>128</v>
      </c>
      <c r="E8" s="28">
        <v>2014</v>
      </c>
      <c r="F8" s="28" t="s">
        <v>79</v>
      </c>
      <c r="G8" s="28" t="s">
        <v>82</v>
      </c>
      <c r="H8" s="29">
        <v>1.8</v>
      </c>
      <c r="I8" s="29">
        <v>8.8000000000000007</v>
      </c>
      <c r="J8" s="29">
        <v>0</v>
      </c>
      <c r="K8" s="29">
        <f>H8+I8-J8</f>
        <v>10.600000000000001</v>
      </c>
      <c r="L8" s="29">
        <v>0</v>
      </c>
      <c r="M8" s="29">
        <v>0</v>
      </c>
      <c r="N8" s="29">
        <v>0</v>
      </c>
      <c r="O8" s="29">
        <f>L8+M8-N8</f>
        <v>0</v>
      </c>
      <c r="P8" s="29">
        <v>0.9</v>
      </c>
      <c r="Q8" s="29">
        <v>8.4</v>
      </c>
      <c r="R8" s="29">
        <v>0.5</v>
      </c>
      <c r="S8" s="29">
        <f>P8+Q8-R8</f>
        <v>8.8000000000000007</v>
      </c>
      <c r="T8" s="29">
        <v>1.2</v>
      </c>
      <c r="U8" s="29">
        <v>9.1999999999999993</v>
      </c>
      <c r="V8" s="29">
        <v>0</v>
      </c>
      <c r="W8" s="29">
        <f>T8+U8-V8</f>
        <v>10.399999999999999</v>
      </c>
      <c r="X8" s="29">
        <v>1.9</v>
      </c>
      <c r="Y8" s="29">
        <v>8.1999999999999993</v>
      </c>
      <c r="Z8" s="29">
        <v>0</v>
      </c>
      <c r="AA8" s="29">
        <f>X8+Y8-Z8</f>
        <v>10.1</v>
      </c>
      <c r="AB8" s="29">
        <v>0.2</v>
      </c>
      <c r="AC8" s="29">
        <v>8.3000000000000007</v>
      </c>
      <c r="AD8" s="29">
        <v>2.5</v>
      </c>
      <c r="AE8" s="29">
        <f>AB8+AC8-AD8</f>
        <v>6</v>
      </c>
      <c r="AF8" s="29">
        <f>K8+O8+S8+W8+AA8+AE8</f>
        <v>45.9</v>
      </c>
      <c r="AG8" s="29"/>
      <c r="AH8" s="28"/>
      <c r="AI8" s="28"/>
      <c r="AJ8" s="22">
        <f>IFERROR(VLOOKUP(D8,'U13'!B:AD,29,FALSE),0)</f>
        <v>42.5</v>
      </c>
      <c r="AK8" s="17" t="str">
        <f>IFERROR(VLOOKUP(D8,'U13'!B:AD,1,FALSE),"-")</f>
        <v>Černý Vít</v>
      </c>
      <c r="AL8" s="22">
        <f>AF8+AJ8</f>
        <v>88.4</v>
      </c>
    </row>
    <row r="9" spans="1:38">
      <c r="A9" s="28">
        <v>3</v>
      </c>
      <c r="B9" s="28">
        <v>433198</v>
      </c>
      <c r="C9" s="28">
        <v>7949</v>
      </c>
      <c r="D9" s="28" t="s">
        <v>122</v>
      </c>
      <c r="E9" s="28">
        <v>2013</v>
      </c>
      <c r="F9" s="28" t="s">
        <v>31</v>
      </c>
      <c r="G9" s="28" t="s">
        <v>123</v>
      </c>
      <c r="H9" s="29">
        <v>2.2000000000000002</v>
      </c>
      <c r="I9" s="29">
        <v>7.7</v>
      </c>
      <c r="J9" s="29">
        <v>0</v>
      </c>
      <c r="K9" s="29">
        <f>H9+I9-J9</f>
        <v>9.9</v>
      </c>
      <c r="L9" s="29">
        <v>0</v>
      </c>
      <c r="M9" s="29">
        <v>0</v>
      </c>
      <c r="N9" s="29">
        <v>0</v>
      </c>
      <c r="O9" s="29">
        <f>L9+M9-N9</f>
        <v>0</v>
      </c>
      <c r="P9" s="29">
        <v>1.4</v>
      </c>
      <c r="Q9" s="29">
        <v>8.6</v>
      </c>
      <c r="R9" s="29">
        <v>0.5</v>
      </c>
      <c r="S9" s="29">
        <f>P9+Q9-R9</f>
        <v>9.5</v>
      </c>
      <c r="T9" s="29">
        <v>1.2</v>
      </c>
      <c r="U9" s="29">
        <v>8.9</v>
      </c>
      <c r="V9" s="29">
        <v>0</v>
      </c>
      <c r="W9" s="29">
        <f>T9+U9-V9</f>
        <v>10.1</v>
      </c>
      <c r="X9" s="29">
        <v>2.6</v>
      </c>
      <c r="Y9" s="29">
        <v>8</v>
      </c>
      <c r="Z9" s="29">
        <v>0</v>
      </c>
      <c r="AA9" s="29">
        <f>X9+Y9-Z9</f>
        <v>10.6</v>
      </c>
      <c r="AB9" s="29">
        <v>0.2</v>
      </c>
      <c r="AC9" s="29">
        <v>8.4</v>
      </c>
      <c r="AD9" s="29">
        <v>2.5</v>
      </c>
      <c r="AE9" s="29">
        <f>AB9+AC9-AD9</f>
        <v>6.1</v>
      </c>
      <c r="AF9" s="29">
        <f>K9+O9+S9+W9+AA9+AE9</f>
        <v>46.2</v>
      </c>
      <c r="AG9" s="29"/>
      <c r="AH9" s="28" t="s">
        <v>86</v>
      </c>
      <c r="AI9" s="28"/>
      <c r="AJ9" s="22">
        <f>IFERROR(VLOOKUP(D9,'U13'!B:AD,29,FALSE),0)</f>
        <v>41.5</v>
      </c>
      <c r="AK9" s="17" t="str">
        <f>IFERROR(VLOOKUP(D9,'U13'!B:AD,1,FALSE),"-")</f>
        <v>Hájek Benjamin</v>
      </c>
      <c r="AL9" s="22">
        <f>AF9+AJ9</f>
        <v>87.7</v>
      </c>
    </row>
    <row r="10" spans="1:38">
      <c r="A10" s="28">
        <v>4</v>
      </c>
      <c r="B10" s="28">
        <v>643276</v>
      </c>
      <c r="C10" s="28">
        <v>3198</v>
      </c>
      <c r="D10" s="28" t="s">
        <v>126</v>
      </c>
      <c r="E10" s="28">
        <v>2014</v>
      </c>
      <c r="F10" s="28" t="s">
        <v>49</v>
      </c>
      <c r="G10" s="28" t="s">
        <v>52</v>
      </c>
      <c r="H10" s="29">
        <v>1.6</v>
      </c>
      <c r="I10" s="29">
        <v>7.7</v>
      </c>
      <c r="J10" s="29">
        <v>0</v>
      </c>
      <c r="K10" s="29">
        <f>H10+I10-J10</f>
        <v>9.3000000000000007</v>
      </c>
      <c r="L10" s="29">
        <v>0</v>
      </c>
      <c r="M10" s="29">
        <v>0</v>
      </c>
      <c r="N10" s="29">
        <v>0</v>
      </c>
      <c r="O10" s="29">
        <f>L10+M10-N10</f>
        <v>0</v>
      </c>
      <c r="P10" s="29">
        <v>0.9</v>
      </c>
      <c r="Q10" s="29">
        <v>6.9</v>
      </c>
      <c r="R10" s="29">
        <v>1.5</v>
      </c>
      <c r="S10" s="29">
        <f>P10+Q10-R10</f>
        <v>6.3000000000000007</v>
      </c>
      <c r="T10" s="29">
        <v>1.2</v>
      </c>
      <c r="U10" s="29">
        <v>8.5</v>
      </c>
      <c r="V10" s="29">
        <v>0</v>
      </c>
      <c r="W10" s="29">
        <f>T10+U10-V10</f>
        <v>9.6999999999999993</v>
      </c>
      <c r="X10" s="29">
        <v>1.8</v>
      </c>
      <c r="Y10" s="29">
        <v>8</v>
      </c>
      <c r="Z10" s="29">
        <v>0</v>
      </c>
      <c r="AA10" s="29">
        <f>X10+Y10-Z10</f>
        <v>9.8000000000000007</v>
      </c>
      <c r="AB10" s="29">
        <v>0.2</v>
      </c>
      <c r="AC10" s="29">
        <v>7.2</v>
      </c>
      <c r="AD10" s="29">
        <v>2.5</v>
      </c>
      <c r="AE10" s="29">
        <f>AB10+AC10-AD10</f>
        <v>4.9000000000000004</v>
      </c>
      <c r="AF10" s="29">
        <f>K10+O10+S10+W10+AA10+AE10</f>
        <v>40</v>
      </c>
      <c r="AG10" s="29"/>
      <c r="AH10" s="28"/>
      <c r="AI10" s="28"/>
      <c r="AJ10" s="22">
        <f>IFERROR(VLOOKUP(D10,'U13'!B:AD,29,FALSE),0)</f>
        <v>38.85</v>
      </c>
      <c r="AK10" s="17" t="str">
        <f>IFERROR(VLOOKUP(D10,'U13'!B:AD,1,FALSE),"-")</f>
        <v>Košťál Teodor</v>
      </c>
      <c r="AL10" s="22">
        <f>AF10+AJ10</f>
        <v>78.849999999999994</v>
      </c>
    </row>
    <row r="11" spans="1:38">
      <c r="A11" s="28">
        <v>5</v>
      </c>
      <c r="B11" s="28">
        <v>456270</v>
      </c>
      <c r="C11" s="28">
        <v>8537</v>
      </c>
      <c r="D11" s="28" t="s">
        <v>124</v>
      </c>
      <c r="E11" s="28">
        <v>2013</v>
      </c>
      <c r="F11" s="28" t="s">
        <v>46</v>
      </c>
      <c r="G11" s="28" t="s">
        <v>125</v>
      </c>
      <c r="H11" s="29">
        <v>2.1</v>
      </c>
      <c r="I11" s="29">
        <v>8.4</v>
      </c>
      <c r="J11" s="29">
        <v>0</v>
      </c>
      <c r="K11" s="29">
        <f>H11+I11-J11</f>
        <v>10.5</v>
      </c>
      <c r="L11" s="29">
        <v>0</v>
      </c>
      <c r="M11" s="29">
        <v>0</v>
      </c>
      <c r="N11" s="29">
        <v>0</v>
      </c>
      <c r="O11" s="29">
        <f>L11+M11-N11</f>
        <v>0</v>
      </c>
      <c r="P11" s="29">
        <v>1.8</v>
      </c>
      <c r="Q11" s="29">
        <v>6.4</v>
      </c>
      <c r="R11" s="29">
        <v>0</v>
      </c>
      <c r="S11" s="29">
        <f>P11+Q11-R11</f>
        <v>8.2000000000000011</v>
      </c>
      <c r="T11" s="29">
        <v>2.8</v>
      </c>
      <c r="U11" s="29">
        <v>9.1999999999999993</v>
      </c>
      <c r="V11" s="29">
        <v>0</v>
      </c>
      <c r="W11" s="29">
        <f>T11+U11-V11</f>
        <v>12</v>
      </c>
      <c r="X11" s="29">
        <v>2.8</v>
      </c>
      <c r="Y11" s="29">
        <v>9.1999999999999993</v>
      </c>
      <c r="Z11" s="29">
        <v>0</v>
      </c>
      <c r="AA11" s="29">
        <f>X11+Y11-Z11</f>
        <v>12</v>
      </c>
      <c r="AB11" s="29">
        <v>1.1000000000000001</v>
      </c>
      <c r="AC11" s="29">
        <v>8.6999999999999993</v>
      </c>
      <c r="AD11" s="29">
        <v>0.5</v>
      </c>
      <c r="AE11" s="29">
        <f>AB11+AC11-AD11</f>
        <v>9.2999999999999989</v>
      </c>
      <c r="AF11" s="29">
        <f>K11+O11+S11+W11+AA11+AE11</f>
        <v>52</v>
      </c>
      <c r="AG11" s="29"/>
      <c r="AH11" s="28"/>
      <c r="AI11" s="28"/>
      <c r="AJ11" s="22">
        <f>IFERROR(VLOOKUP(D11,'U13'!B:AD,29,FALSE),0)</f>
        <v>0</v>
      </c>
      <c r="AK11" s="17" t="str">
        <f>IFERROR(VLOOKUP(D11,'U13'!B:AD,1,FALSE),"-")</f>
        <v>-</v>
      </c>
      <c r="AL11" s="22">
        <f>AF11+AJ11</f>
        <v>52</v>
      </c>
    </row>
    <row r="12" spans="1:38">
      <c r="A12" s="28">
        <v>6</v>
      </c>
      <c r="B12" s="28"/>
      <c r="C12" s="28"/>
      <c r="D12" s="28" t="s">
        <v>177</v>
      </c>
      <c r="E12" s="28"/>
      <c r="F12" s="28" t="s">
        <v>178</v>
      </c>
      <c r="G12" s="28"/>
      <c r="H12" s="29">
        <v>1.7</v>
      </c>
      <c r="I12" s="29">
        <v>7.2</v>
      </c>
      <c r="J12" s="29">
        <v>0</v>
      </c>
      <c r="K12" s="29">
        <f>H12+I12-J12</f>
        <v>8.9</v>
      </c>
      <c r="L12" s="29">
        <v>0</v>
      </c>
      <c r="M12" s="29">
        <v>0</v>
      </c>
      <c r="N12" s="29">
        <v>0</v>
      </c>
      <c r="O12" s="29">
        <f>L12+M12-N12</f>
        <v>0</v>
      </c>
      <c r="P12" s="29">
        <v>1.4</v>
      </c>
      <c r="Q12" s="29">
        <v>7.2</v>
      </c>
      <c r="R12" s="29">
        <v>0.5</v>
      </c>
      <c r="S12" s="29">
        <f>P12+Q12-R12</f>
        <v>8.1</v>
      </c>
      <c r="T12" s="29">
        <v>1.2</v>
      </c>
      <c r="U12" s="29">
        <v>8.6999999999999993</v>
      </c>
      <c r="V12" s="29">
        <v>0</v>
      </c>
      <c r="W12" s="29">
        <f>T12+U12-V12</f>
        <v>9.8999999999999986</v>
      </c>
      <c r="X12" s="29">
        <v>1.2</v>
      </c>
      <c r="Y12" s="29">
        <v>7.5</v>
      </c>
      <c r="Z12" s="29">
        <v>0</v>
      </c>
      <c r="AA12" s="29">
        <f>X12+Y12-Z12</f>
        <v>8.6999999999999993</v>
      </c>
      <c r="AB12" s="29">
        <v>0</v>
      </c>
      <c r="AC12" s="29">
        <v>7.4</v>
      </c>
      <c r="AD12" s="29">
        <v>3</v>
      </c>
      <c r="AE12" s="29">
        <f>AB12+AC12-AD12</f>
        <v>4.4000000000000004</v>
      </c>
      <c r="AF12" s="29">
        <f>K12+O12+S12+W12+AA12+AE12</f>
        <v>39.999999999999993</v>
      </c>
      <c r="AG12" s="28"/>
      <c r="AH12" s="28"/>
      <c r="AI12" s="28"/>
      <c r="AJ12" s="22">
        <f>IFERROR(VLOOKUP(D12,'U13'!B:AD,29,FALSE),0)</f>
        <v>0</v>
      </c>
      <c r="AK12" s="17" t="str">
        <f>IFERROR(VLOOKUP(D12,'U13'!B:AD,1,FALSE),"-")</f>
        <v>-</v>
      </c>
      <c r="AL12" s="22">
        <f>AF12+AJ12</f>
        <v>39.999999999999993</v>
      </c>
    </row>
  </sheetData>
  <sortState ref="A7:AL12">
    <sortCondition descending="1" ref="AL7:AL12"/>
  </sortState>
  <pageMargins left="0.7" right="0.7" top="0.75" bottom="0.75" header="0.3" footer="0.3"/>
  <pageSetup paperSize="9" scale="78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10"/>
  <sheetViews>
    <sheetView workbookViewId="0">
      <selection activeCell="C10" sqref="C10"/>
    </sheetView>
  </sheetViews>
  <sheetFormatPr defaultRowHeight="15"/>
  <cols>
    <col min="1" max="1" width="6.7109375" style="17" bestFit="1" customWidth="1"/>
    <col min="2" max="2" width="7" style="17" bestFit="1" customWidth="1"/>
    <col min="3" max="3" width="8.5703125" style="17" bestFit="1" customWidth="1"/>
    <col min="4" max="4" width="23.7109375" style="17" bestFit="1" customWidth="1"/>
    <col min="5" max="5" width="6.42578125" style="17" bestFit="1" customWidth="1"/>
    <col min="6" max="6" width="23.85546875" style="17" bestFit="1" customWidth="1"/>
    <col min="7" max="7" width="12" style="17" bestFit="1" customWidth="1"/>
    <col min="8" max="8" width="2.28515625" style="17" hidden="1" customWidth="1"/>
    <col min="9" max="10" width="5.5703125" style="17" hidden="1" customWidth="1"/>
    <col min="11" max="11" width="7.7109375" style="17" hidden="1" customWidth="1"/>
    <col min="12" max="18" width="5.5703125" style="17" hidden="1" customWidth="1"/>
    <col min="19" max="19" width="6" style="17" hidden="1" customWidth="1"/>
    <col min="20" max="22" width="5.5703125" style="17" hidden="1" customWidth="1"/>
    <col min="23" max="23" width="8" style="17" hidden="1" customWidth="1"/>
    <col min="24" max="26" width="5.5703125" style="17" hidden="1" customWidth="1"/>
    <col min="27" max="27" width="6.5703125" style="17" hidden="1" customWidth="1"/>
    <col min="28" max="30" width="5.5703125" style="17" hidden="1" customWidth="1"/>
    <col min="31" max="31" width="6.85546875" style="17" hidden="1" customWidth="1"/>
    <col min="32" max="32" width="7.42578125" style="17" bestFit="1" customWidth="1"/>
    <col min="33" max="33" width="5.28515625" style="17" hidden="1" customWidth="1"/>
    <col min="34" max="34" width="21.85546875" style="17" hidden="1" customWidth="1"/>
    <col min="35" max="35" width="17.42578125" style="17" hidden="1" customWidth="1"/>
    <col min="36" max="36" width="6.42578125" style="17" bestFit="1" customWidth="1"/>
    <col min="37" max="37" width="14" style="17" bestFit="1" customWidth="1"/>
    <col min="38" max="38" width="7.7109375" style="17" bestFit="1" customWidth="1"/>
    <col min="39" max="16384" width="9.140625" style="17"/>
  </cols>
  <sheetData>
    <row r="1" spans="1:38" ht="18.75">
      <c r="D1" s="30" t="s">
        <v>179</v>
      </c>
      <c r="E1" s="18"/>
    </row>
    <row r="2" spans="1:38" ht="18.75">
      <c r="D2" s="17" t="s">
        <v>1</v>
      </c>
      <c r="E2" s="18"/>
    </row>
    <row r="3" spans="1:38" ht="18.75">
      <c r="D3" s="17" t="s">
        <v>129</v>
      </c>
      <c r="E3" s="18"/>
    </row>
    <row r="5" spans="1:38">
      <c r="AF5" s="27" t="s">
        <v>176</v>
      </c>
      <c r="AJ5" s="23" t="s">
        <v>175</v>
      </c>
      <c r="AK5" s="23"/>
    </row>
    <row r="6" spans="1:38">
      <c r="A6" s="19" t="s">
        <v>3</v>
      </c>
      <c r="B6" s="19" t="s">
        <v>4</v>
      </c>
      <c r="C6" s="19" t="s">
        <v>5</v>
      </c>
      <c r="D6" s="19" t="s">
        <v>6</v>
      </c>
      <c r="E6" s="19" t="s">
        <v>7</v>
      </c>
      <c r="F6" s="19" t="s">
        <v>8</v>
      </c>
      <c r="G6" s="19" t="s">
        <v>9</v>
      </c>
      <c r="H6" s="19" t="s">
        <v>10</v>
      </c>
      <c r="I6" s="19" t="s">
        <v>11</v>
      </c>
      <c r="J6" s="19" t="s">
        <v>12</v>
      </c>
      <c r="K6" s="19" t="s">
        <v>13</v>
      </c>
      <c r="L6" s="19" t="s">
        <v>10</v>
      </c>
      <c r="M6" s="19" t="s">
        <v>11</v>
      </c>
      <c r="N6" s="19" t="s">
        <v>12</v>
      </c>
      <c r="O6" s="19" t="s">
        <v>14</v>
      </c>
      <c r="P6" s="19" t="s">
        <v>10</v>
      </c>
      <c r="Q6" s="19" t="s">
        <v>11</v>
      </c>
      <c r="R6" s="19" t="s">
        <v>12</v>
      </c>
      <c r="S6" s="19" t="s">
        <v>15</v>
      </c>
      <c r="T6" s="19" t="s">
        <v>10</v>
      </c>
      <c r="U6" s="19" t="s">
        <v>11</v>
      </c>
      <c r="V6" s="19" t="s">
        <v>12</v>
      </c>
      <c r="W6" s="19" t="s">
        <v>16</v>
      </c>
      <c r="X6" s="19" t="s">
        <v>10</v>
      </c>
      <c r="Y6" s="19" t="s">
        <v>11</v>
      </c>
      <c r="Z6" s="19" t="s">
        <v>12</v>
      </c>
      <c r="AA6" s="19" t="s">
        <v>17</v>
      </c>
      <c r="AB6" s="19" t="s">
        <v>10</v>
      </c>
      <c r="AC6" s="19" t="s">
        <v>11</v>
      </c>
      <c r="AD6" s="19" t="s">
        <v>12</v>
      </c>
      <c r="AE6" s="19" t="s">
        <v>18</v>
      </c>
      <c r="AF6" s="19" t="s">
        <v>19</v>
      </c>
      <c r="AG6" s="19" t="s">
        <v>20</v>
      </c>
      <c r="AH6" s="19" t="s">
        <v>21</v>
      </c>
      <c r="AI6" s="19" t="s">
        <v>22</v>
      </c>
      <c r="AJ6" s="24" t="s">
        <v>175</v>
      </c>
      <c r="AK6" s="25"/>
      <c r="AL6" s="25" t="s">
        <v>154</v>
      </c>
    </row>
    <row r="7" spans="1:38">
      <c r="A7" s="28">
        <v>1</v>
      </c>
      <c r="B7" s="28">
        <v>655101</v>
      </c>
      <c r="C7" s="28">
        <v>7949</v>
      </c>
      <c r="D7" s="28" t="s">
        <v>134</v>
      </c>
      <c r="E7" s="28">
        <v>2011</v>
      </c>
      <c r="F7" s="28" t="s">
        <v>31</v>
      </c>
      <c r="G7" s="28" t="s">
        <v>135</v>
      </c>
      <c r="H7" s="29">
        <v>2.4</v>
      </c>
      <c r="I7" s="29">
        <v>8.8000000000000007</v>
      </c>
      <c r="J7" s="29">
        <v>0.6</v>
      </c>
      <c r="K7" s="29">
        <f>H7+I7-J7</f>
        <v>10.600000000000001</v>
      </c>
      <c r="L7" s="29">
        <v>0</v>
      </c>
      <c r="M7" s="29">
        <v>0</v>
      </c>
      <c r="N7" s="29">
        <v>0</v>
      </c>
      <c r="O7" s="29">
        <f>L7+M7-N7</f>
        <v>0</v>
      </c>
      <c r="P7" s="29">
        <v>1.7</v>
      </c>
      <c r="Q7" s="29">
        <v>6.6</v>
      </c>
      <c r="R7" s="29">
        <v>0</v>
      </c>
      <c r="S7" s="29">
        <f>P7+Q7-R7</f>
        <v>8.2999999999999989</v>
      </c>
      <c r="T7" s="29">
        <v>1.8</v>
      </c>
      <c r="U7" s="29">
        <v>8.75</v>
      </c>
      <c r="V7" s="29">
        <v>0</v>
      </c>
      <c r="W7" s="29">
        <f>T7+U7-V7</f>
        <v>10.55</v>
      </c>
      <c r="X7" s="29">
        <v>2.7</v>
      </c>
      <c r="Y7" s="29">
        <v>8.6</v>
      </c>
      <c r="Z7" s="29">
        <v>0</v>
      </c>
      <c r="AA7" s="29">
        <f>X7+Y7-Z7</f>
        <v>11.3</v>
      </c>
      <c r="AB7" s="29">
        <v>1.2</v>
      </c>
      <c r="AC7" s="29">
        <v>7.6</v>
      </c>
      <c r="AD7" s="29">
        <v>1.5</v>
      </c>
      <c r="AE7" s="29">
        <f>AB7+AC7-AD7</f>
        <v>7.2999999999999989</v>
      </c>
      <c r="AF7" s="29">
        <f>K7+O7+S7+W7+AA7+AE7</f>
        <v>48.05</v>
      </c>
      <c r="AG7" s="29"/>
      <c r="AH7" s="28"/>
      <c r="AI7" s="28"/>
      <c r="AJ7" s="22">
        <f>IFERROR(VLOOKUP(D7,'U15'!B:AD,29,FALSE),0)</f>
        <v>43.8</v>
      </c>
      <c r="AK7" s="17" t="str">
        <f>IFERROR(VLOOKUP(D7,'U15'!B:AD,1,FALSE),"-")</f>
        <v>Pospíšil Jan</v>
      </c>
      <c r="AL7" s="22">
        <f>AF7+AJ7</f>
        <v>91.85</v>
      </c>
    </row>
    <row r="8" spans="1:38">
      <c r="A8" s="28">
        <v>2</v>
      </c>
      <c r="B8">
        <v>676676</v>
      </c>
      <c r="C8">
        <v>7949</v>
      </c>
      <c r="D8" t="s">
        <v>130</v>
      </c>
      <c r="E8">
        <v>2011</v>
      </c>
      <c r="F8" t="s">
        <v>31</v>
      </c>
      <c r="G8" t="s">
        <v>123</v>
      </c>
      <c r="H8" s="1">
        <v>0</v>
      </c>
      <c r="I8" s="1">
        <v>0</v>
      </c>
      <c r="J8" s="1">
        <v>0</v>
      </c>
      <c r="K8" s="2">
        <f>H8+I8-J8</f>
        <v>0</v>
      </c>
      <c r="L8" s="1">
        <v>0</v>
      </c>
      <c r="M8" s="1">
        <v>0</v>
      </c>
      <c r="N8" s="1">
        <v>0</v>
      </c>
      <c r="O8" s="2">
        <f>L8+M8-N8</f>
        <v>0</v>
      </c>
      <c r="P8" s="1">
        <v>0</v>
      </c>
      <c r="Q8" s="1">
        <v>0</v>
      </c>
      <c r="R8" s="1">
        <v>0</v>
      </c>
      <c r="S8" s="2">
        <f>P8+Q8-R8</f>
        <v>0</v>
      </c>
      <c r="T8" s="1">
        <v>0</v>
      </c>
      <c r="U8" s="1">
        <v>0</v>
      </c>
      <c r="V8" s="1">
        <v>0</v>
      </c>
      <c r="W8" s="2">
        <f>T8+U8-V8</f>
        <v>0</v>
      </c>
      <c r="X8" s="1">
        <v>0</v>
      </c>
      <c r="Y8" s="1">
        <v>0</v>
      </c>
      <c r="Z8" s="1">
        <v>0</v>
      </c>
      <c r="AA8" s="2">
        <f>X8+Y8-Z8</f>
        <v>0</v>
      </c>
      <c r="AB8" s="1">
        <v>0</v>
      </c>
      <c r="AC8" s="1">
        <v>0</v>
      </c>
      <c r="AD8" s="1">
        <v>0</v>
      </c>
      <c r="AE8" s="2">
        <f>AB8+AC8-AD8</f>
        <v>0</v>
      </c>
      <c r="AF8" s="1">
        <f>K8+O8+S8+W8+AA8+AE8</f>
        <v>0</v>
      </c>
      <c r="AG8" s="2"/>
      <c r="AH8" t="s">
        <v>131</v>
      </c>
      <c r="AI8"/>
      <c r="AJ8" s="22">
        <f>IFERROR(VLOOKUP(D8,'U15'!B:AD,29,FALSE),0)</f>
        <v>42.95</v>
      </c>
      <c r="AK8" s="17" t="str">
        <f>IFERROR(VLOOKUP(D8,'U15'!B:AD,1,FALSE),"-")</f>
        <v>Eliášek Jakub</v>
      </c>
      <c r="AL8" s="22">
        <f>AF8+AJ8</f>
        <v>42.95</v>
      </c>
    </row>
    <row r="9" spans="1:38">
      <c r="A9" s="28">
        <v>3</v>
      </c>
      <c r="B9">
        <v>842154</v>
      </c>
      <c r="C9">
        <v>7949</v>
      </c>
      <c r="D9" t="s">
        <v>133</v>
      </c>
      <c r="E9">
        <v>2012</v>
      </c>
      <c r="F9" t="s">
        <v>31</v>
      </c>
      <c r="G9" t="s">
        <v>123</v>
      </c>
      <c r="H9" s="1">
        <v>0</v>
      </c>
      <c r="I9" s="1">
        <v>0</v>
      </c>
      <c r="J9" s="1">
        <v>0</v>
      </c>
      <c r="K9" s="2">
        <f>H9+I9-J9</f>
        <v>0</v>
      </c>
      <c r="L9" s="1">
        <v>0</v>
      </c>
      <c r="M9" s="1">
        <v>0</v>
      </c>
      <c r="N9" s="1">
        <v>0</v>
      </c>
      <c r="O9" s="2">
        <f>L9+M9-N9</f>
        <v>0</v>
      </c>
      <c r="P9" s="1">
        <v>0</v>
      </c>
      <c r="Q9" s="1">
        <v>0</v>
      </c>
      <c r="R9" s="1">
        <v>0</v>
      </c>
      <c r="S9" s="2">
        <f>P9+Q9-R9</f>
        <v>0</v>
      </c>
      <c r="T9" s="1">
        <v>0</v>
      </c>
      <c r="U9" s="1">
        <v>0</v>
      </c>
      <c r="V9" s="1">
        <v>0</v>
      </c>
      <c r="W9" s="2">
        <f>T9+U9-V9</f>
        <v>0</v>
      </c>
      <c r="X9" s="1">
        <v>0</v>
      </c>
      <c r="Y9" s="1">
        <v>0</v>
      </c>
      <c r="Z9" s="1">
        <v>0</v>
      </c>
      <c r="AA9" s="2">
        <f>X9+Y9-Z9</f>
        <v>0</v>
      </c>
      <c r="AB9" s="1">
        <v>0</v>
      </c>
      <c r="AC9" s="1">
        <v>0</v>
      </c>
      <c r="AD9" s="1">
        <v>0</v>
      </c>
      <c r="AE9" s="2">
        <f>AB9+AC9-AD9</f>
        <v>0</v>
      </c>
      <c r="AF9" s="1">
        <f>K9+O9+S9+W9+AA9+AE9</f>
        <v>0</v>
      </c>
      <c r="AG9" s="2"/>
      <c r="AH9" t="s">
        <v>131</v>
      </c>
      <c r="AI9"/>
      <c r="AJ9" s="22">
        <f>IFERROR(VLOOKUP(D9,'U15'!B:AD,29,FALSE),0)</f>
        <v>32.200000000000003</v>
      </c>
      <c r="AK9" s="17" t="str">
        <f>IFERROR(VLOOKUP(D9,'U15'!B:AD,1,FALSE),"-")</f>
        <v>Konečný Lukáš</v>
      </c>
      <c r="AL9" s="22">
        <f>AF9+AJ9</f>
        <v>32.200000000000003</v>
      </c>
    </row>
    <row r="10" spans="1:38">
      <c r="A10" s="28">
        <v>4</v>
      </c>
      <c r="B10">
        <v>795559</v>
      </c>
      <c r="C10">
        <v>7949</v>
      </c>
      <c r="D10" t="s">
        <v>132</v>
      </c>
      <c r="E10">
        <v>2012</v>
      </c>
      <c r="F10" t="s">
        <v>31</v>
      </c>
      <c r="G10" t="s">
        <v>123</v>
      </c>
      <c r="H10" s="1">
        <v>0</v>
      </c>
      <c r="I10" s="1">
        <v>0</v>
      </c>
      <c r="J10" s="1">
        <v>0</v>
      </c>
      <c r="K10" s="2">
        <f>H10+I10-J10</f>
        <v>0</v>
      </c>
      <c r="L10" s="1">
        <v>0</v>
      </c>
      <c r="M10" s="1">
        <v>0</v>
      </c>
      <c r="N10" s="1">
        <v>0</v>
      </c>
      <c r="O10" s="2">
        <f>L10+M10-N10</f>
        <v>0</v>
      </c>
      <c r="P10" s="1">
        <v>0</v>
      </c>
      <c r="Q10" s="1">
        <v>0</v>
      </c>
      <c r="R10" s="1">
        <v>0</v>
      </c>
      <c r="S10" s="2">
        <f>P10+Q10-R10</f>
        <v>0</v>
      </c>
      <c r="T10" s="1">
        <v>0</v>
      </c>
      <c r="U10" s="1">
        <v>0</v>
      </c>
      <c r="V10" s="1">
        <v>0</v>
      </c>
      <c r="W10" s="2">
        <f>T10+U10-V10</f>
        <v>0</v>
      </c>
      <c r="X10" s="1">
        <v>0</v>
      </c>
      <c r="Y10" s="1">
        <v>0</v>
      </c>
      <c r="Z10" s="1">
        <v>0</v>
      </c>
      <c r="AA10" s="2">
        <f>X10+Y10-Z10</f>
        <v>0</v>
      </c>
      <c r="AB10" s="1">
        <v>0</v>
      </c>
      <c r="AC10" s="1">
        <v>0</v>
      </c>
      <c r="AD10" s="1">
        <v>0</v>
      </c>
      <c r="AE10" s="2">
        <f>AB10+AC10-AD10</f>
        <v>0</v>
      </c>
      <c r="AF10" s="1">
        <f>K10+O10+S10+W10+AA10+AE10</f>
        <v>0</v>
      </c>
      <c r="AG10" s="2"/>
      <c r="AH10" t="s">
        <v>131</v>
      </c>
      <c r="AI10"/>
      <c r="AJ10" s="22">
        <f>IFERROR(VLOOKUP(D10,'U15'!B:AD,29,FALSE),0)</f>
        <v>31.2</v>
      </c>
      <c r="AK10" s="17" t="str">
        <f>IFERROR(VLOOKUP(D10,'U15'!B:AD,1,FALSE),"-")</f>
        <v>Helia Leo</v>
      </c>
      <c r="AL10" s="22">
        <f>AF10+AJ10</f>
        <v>31.2</v>
      </c>
    </row>
  </sheetData>
  <sortState ref="A7:AL10">
    <sortCondition descending="1" ref="AL7:AL10"/>
  </sortState>
  <pageMargins left="0.7" right="0.7" top="0.75" bottom="0.75" header="0.3" footer="0.3"/>
  <pageSetup paperSize="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10"/>
  <sheetViews>
    <sheetView zoomScale="85" zoomScaleNormal="85" workbookViewId="0">
      <selection activeCell="AN13" sqref="AN13"/>
    </sheetView>
  </sheetViews>
  <sheetFormatPr defaultRowHeight="15"/>
  <cols>
    <col min="1" max="3" width="10" style="17" customWidth="1"/>
    <col min="4" max="4" width="23.7109375" style="17" bestFit="1" customWidth="1"/>
    <col min="5" max="5" width="8" style="17" customWidth="1"/>
    <col min="6" max="7" width="30" style="17" customWidth="1"/>
    <col min="8" max="10" width="7" style="17" hidden="1" customWidth="1"/>
    <col min="11" max="11" width="8" style="17" hidden="1" customWidth="1"/>
    <col min="12" max="14" width="7" style="17" hidden="1" customWidth="1"/>
    <col min="15" max="15" width="8" style="17" hidden="1" customWidth="1"/>
    <col min="16" max="18" width="7" style="17" hidden="1" customWidth="1"/>
    <col min="19" max="19" width="8" style="17" hidden="1" customWidth="1"/>
    <col min="20" max="22" width="7" style="17" hidden="1" customWidth="1"/>
    <col min="23" max="23" width="8" style="17" hidden="1" customWidth="1"/>
    <col min="24" max="26" width="7" style="17" hidden="1" customWidth="1"/>
    <col min="27" max="27" width="8" style="17" hidden="1" customWidth="1"/>
    <col min="28" max="30" width="7" style="17" hidden="1" customWidth="1"/>
    <col min="31" max="31" width="8" style="17" hidden="1" customWidth="1"/>
    <col min="32" max="32" width="8" style="17" customWidth="1"/>
    <col min="33" max="34" width="30" style="17" hidden="1" customWidth="1"/>
    <col min="35" max="35" width="15" style="17" hidden="1" customWidth="1"/>
    <col min="36" max="36" width="9.140625" style="17"/>
    <col min="37" max="37" width="16.7109375" style="17" bestFit="1" customWidth="1"/>
    <col min="38" max="16384" width="9.140625" style="17"/>
  </cols>
  <sheetData>
    <row r="1" spans="1:38" ht="18.75">
      <c r="D1" s="30" t="s">
        <v>179</v>
      </c>
      <c r="E1" s="18"/>
    </row>
    <row r="2" spans="1:38" ht="18.75">
      <c r="D2" s="17" t="s">
        <v>1</v>
      </c>
      <c r="E2" s="18"/>
    </row>
    <row r="3" spans="1:38" ht="18.75">
      <c r="D3" s="17" t="s">
        <v>136</v>
      </c>
      <c r="E3" s="18"/>
    </row>
    <row r="5" spans="1:38">
      <c r="AF5" s="27" t="s">
        <v>176</v>
      </c>
      <c r="AJ5" s="23" t="s">
        <v>175</v>
      </c>
      <c r="AK5" s="23"/>
    </row>
    <row r="6" spans="1:38">
      <c r="A6" s="19" t="s">
        <v>3</v>
      </c>
      <c r="B6" s="19" t="s">
        <v>4</v>
      </c>
      <c r="C6" s="19" t="s">
        <v>5</v>
      </c>
      <c r="D6" s="19" t="s">
        <v>6</v>
      </c>
      <c r="E6" s="19" t="s">
        <v>7</v>
      </c>
      <c r="F6" s="19" t="s">
        <v>8</v>
      </c>
      <c r="G6" s="19" t="s">
        <v>9</v>
      </c>
      <c r="H6" s="19" t="s">
        <v>10</v>
      </c>
      <c r="I6" s="19" t="s">
        <v>11</v>
      </c>
      <c r="J6" s="19" t="s">
        <v>12</v>
      </c>
      <c r="K6" s="19" t="s">
        <v>13</v>
      </c>
      <c r="L6" s="19" t="s">
        <v>10</v>
      </c>
      <c r="M6" s="19" t="s">
        <v>11</v>
      </c>
      <c r="N6" s="19" t="s">
        <v>12</v>
      </c>
      <c r="O6" s="19" t="s">
        <v>14</v>
      </c>
      <c r="P6" s="19" t="s">
        <v>10</v>
      </c>
      <c r="Q6" s="19" t="s">
        <v>11</v>
      </c>
      <c r="R6" s="19" t="s">
        <v>12</v>
      </c>
      <c r="S6" s="19" t="s">
        <v>15</v>
      </c>
      <c r="T6" s="19" t="s">
        <v>10</v>
      </c>
      <c r="U6" s="19" t="s">
        <v>11</v>
      </c>
      <c r="V6" s="19" t="s">
        <v>12</v>
      </c>
      <c r="W6" s="19" t="s">
        <v>16</v>
      </c>
      <c r="X6" s="19" t="s">
        <v>10</v>
      </c>
      <c r="Y6" s="19" t="s">
        <v>11</v>
      </c>
      <c r="Z6" s="19" t="s">
        <v>12</v>
      </c>
      <c r="AA6" s="19" t="s">
        <v>17</v>
      </c>
      <c r="AB6" s="19" t="s">
        <v>10</v>
      </c>
      <c r="AC6" s="19" t="s">
        <v>11</v>
      </c>
      <c r="AD6" s="19" t="s">
        <v>12</v>
      </c>
      <c r="AE6" s="19" t="s">
        <v>18</v>
      </c>
      <c r="AF6" s="19" t="s">
        <v>19</v>
      </c>
      <c r="AG6" s="19" t="s">
        <v>20</v>
      </c>
      <c r="AH6" s="19" t="s">
        <v>21</v>
      </c>
      <c r="AI6" s="19" t="s">
        <v>22</v>
      </c>
      <c r="AJ6" s="24" t="s">
        <v>175</v>
      </c>
      <c r="AK6" s="25"/>
      <c r="AL6" s="25" t="s">
        <v>154</v>
      </c>
    </row>
    <row r="7" spans="1:38">
      <c r="A7" s="28">
        <v>1</v>
      </c>
      <c r="B7" s="28">
        <v>130638</v>
      </c>
      <c r="C7" s="28">
        <v>7949</v>
      </c>
      <c r="D7" s="28" t="s">
        <v>137</v>
      </c>
      <c r="E7" s="28">
        <v>2010</v>
      </c>
      <c r="F7" s="28" t="s">
        <v>31</v>
      </c>
      <c r="G7" s="28" t="s">
        <v>135</v>
      </c>
      <c r="H7" s="29">
        <v>2.9</v>
      </c>
      <c r="I7" s="29">
        <v>8.5</v>
      </c>
      <c r="J7" s="29">
        <v>0</v>
      </c>
      <c r="K7" s="29">
        <f>H7+I7-J7</f>
        <v>11.4</v>
      </c>
      <c r="L7" s="29">
        <v>0</v>
      </c>
      <c r="M7" s="29">
        <v>0</v>
      </c>
      <c r="N7" s="29">
        <v>0</v>
      </c>
      <c r="O7" s="29">
        <f>L7+M7-N7</f>
        <v>0</v>
      </c>
      <c r="P7" s="29">
        <v>2.5</v>
      </c>
      <c r="Q7" s="29">
        <v>9.1</v>
      </c>
      <c r="R7" s="29">
        <v>0</v>
      </c>
      <c r="S7" s="29">
        <f>P7+Q7-R7</f>
        <v>11.6</v>
      </c>
      <c r="T7" s="29">
        <v>2</v>
      </c>
      <c r="U7" s="29">
        <v>8.9499999999999993</v>
      </c>
      <c r="V7" s="29">
        <v>0</v>
      </c>
      <c r="W7" s="29">
        <f>T7+U7-V7</f>
        <v>10.95</v>
      </c>
      <c r="X7" s="29">
        <v>3.4</v>
      </c>
      <c r="Y7" s="29">
        <v>9.1999999999999993</v>
      </c>
      <c r="Z7" s="29">
        <v>0</v>
      </c>
      <c r="AA7" s="29">
        <f>X7+Y7-Z7</f>
        <v>12.6</v>
      </c>
      <c r="AB7" s="29">
        <v>2.2000000000000002</v>
      </c>
      <c r="AC7" s="29">
        <v>8.8000000000000007</v>
      </c>
      <c r="AD7" s="29">
        <v>0</v>
      </c>
      <c r="AE7" s="29">
        <f>AB7+AC7-AD7</f>
        <v>11</v>
      </c>
      <c r="AF7" s="29">
        <f>K7+O7+S7+W7+AA7+AE7</f>
        <v>57.550000000000004</v>
      </c>
      <c r="AG7" s="29"/>
      <c r="AH7" s="28"/>
      <c r="AI7" s="28"/>
      <c r="AJ7" s="22">
        <f>IFERROR(VLOOKUP(D7,U18B!B:AD,29,FALSE),0)</f>
        <v>54.7</v>
      </c>
      <c r="AK7" s="17" t="str">
        <f>IFERROR(VLOOKUP(D7,U18B!B:AD,1,FALSE),"-")</f>
        <v>Kalovský Vladimír</v>
      </c>
      <c r="AL7" s="22">
        <f>AF7+AJ7</f>
        <v>112.25</v>
      </c>
    </row>
    <row r="8" spans="1:38">
      <c r="A8" s="28">
        <v>2</v>
      </c>
      <c r="B8" s="28">
        <v>465621</v>
      </c>
      <c r="C8" s="28">
        <v>2040</v>
      </c>
      <c r="D8" s="28" t="s">
        <v>140</v>
      </c>
      <c r="E8" s="28">
        <v>2009</v>
      </c>
      <c r="F8" s="28" t="s">
        <v>72</v>
      </c>
      <c r="G8" s="28" t="s">
        <v>73</v>
      </c>
      <c r="H8" s="29">
        <v>2.8</v>
      </c>
      <c r="I8" s="29">
        <v>7.8</v>
      </c>
      <c r="J8" s="29">
        <v>0</v>
      </c>
      <c r="K8" s="29">
        <f>H8+I8-J8</f>
        <v>10.6</v>
      </c>
      <c r="L8" s="29">
        <v>0</v>
      </c>
      <c r="M8" s="29">
        <v>0</v>
      </c>
      <c r="N8" s="29">
        <v>0</v>
      </c>
      <c r="O8" s="29">
        <f>L8+M8-N8</f>
        <v>0</v>
      </c>
      <c r="P8" s="29">
        <v>1.8</v>
      </c>
      <c r="Q8" s="29">
        <v>9</v>
      </c>
      <c r="R8" s="29">
        <v>0</v>
      </c>
      <c r="S8" s="29">
        <f>P8+Q8-R8</f>
        <v>10.8</v>
      </c>
      <c r="T8" s="29">
        <v>2</v>
      </c>
      <c r="U8" s="29">
        <v>8.9499999999999993</v>
      </c>
      <c r="V8" s="29">
        <v>0</v>
      </c>
      <c r="W8" s="29">
        <f>T8+U8-V8</f>
        <v>10.95</v>
      </c>
      <c r="X8" s="29">
        <v>2.9</v>
      </c>
      <c r="Y8" s="29">
        <v>8.9</v>
      </c>
      <c r="Z8" s="29">
        <v>0</v>
      </c>
      <c r="AA8" s="29">
        <f>X8+Y8-Z8</f>
        <v>11.8</v>
      </c>
      <c r="AB8" s="29">
        <v>1.9</v>
      </c>
      <c r="AC8" s="29">
        <v>7.5</v>
      </c>
      <c r="AD8" s="29">
        <v>0</v>
      </c>
      <c r="AE8" s="29">
        <f>AB8+AC8-AD8</f>
        <v>9.4</v>
      </c>
      <c r="AF8" s="29">
        <f>K8+O8+S8+W8+AA8+AE8</f>
        <v>53.54999999999999</v>
      </c>
      <c r="AG8" s="29"/>
      <c r="AH8" s="28"/>
      <c r="AI8" s="28"/>
      <c r="AJ8" s="22">
        <f>IFERROR(VLOOKUP(D8,U18B!B:AD,29,FALSE),0)</f>
        <v>50.35</v>
      </c>
      <c r="AK8" s="17" t="str">
        <f>IFERROR(VLOOKUP(D8,U18B!B:AD,1,FALSE),"-")</f>
        <v>Kořenek Antonín</v>
      </c>
      <c r="AL8" s="22">
        <f>AF8+AJ8</f>
        <v>103.89999999999999</v>
      </c>
    </row>
    <row r="9" spans="1:38">
      <c r="A9" s="28">
        <v>4</v>
      </c>
      <c r="B9">
        <v>208785</v>
      </c>
      <c r="C9">
        <v>9553</v>
      </c>
      <c r="D9" t="s">
        <v>139</v>
      </c>
      <c r="E9">
        <v>2010</v>
      </c>
      <c r="F9" t="s">
        <v>99</v>
      </c>
      <c r="G9" t="s">
        <v>100</v>
      </c>
      <c r="H9" s="1">
        <v>0</v>
      </c>
      <c r="I9" s="1">
        <v>0</v>
      </c>
      <c r="J9" s="1">
        <v>0</v>
      </c>
      <c r="K9" s="2">
        <f>H9+I9-J9</f>
        <v>0</v>
      </c>
      <c r="L9" s="1">
        <v>0</v>
      </c>
      <c r="M9" s="1">
        <v>0</v>
      </c>
      <c r="N9" s="1">
        <v>0</v>
      </c>
      <c r="O9" s="2">
        <f>L9+M9-N9</f>
        <v>0</v>
      </c>
      <c r="P9" s="1">
        <v>0</v>
      </c>
      <c r="Q9" s="1">
        <v>0</v>
      </c>
      <c r="R9" s="1">
        <v>0</v>
      </c>
      <c r="S9" s="2">
        <f>P9+Q9-R9</f>
        <v>0</v>
      </c>
      <c r="T9" s="1">
        <v>0</v>
      </c>
      <c r="U9" s="1">
        <v>0</v>
      </c>
      <c r="V9" s="1">
        <v>0</v>
      </c>
      <c r="W9" s="2">
        <f>T9+U9-V9</f>
        <v>0</v>
      </c>
      <c r="X9" s="1">
        <v>0</v>
      </c>
      <c r="Y9" s="1">
        <v>0</v>
      </c>
      <c r="Z9" s="1">
        <v>0</v>
      </c>
      <c r="AA9" s="2">
        <f>X9+Y9-Z9</f>
        <v>0</v>
      </c>
      <c r="AB9" s="1">
        <v>0</v>
      </c>
      <c r="AC9" s="1">
        <v>0</v>
      </c>
      <c r="AD9" s="1">
        <v>0</v>
      </c>
      <c r="AE9" s="2">
        <f>AB9+AC9-AD9</f>
        <v>0</v>
      </c>
      <c r="AF9" s="1">
        <f>K9+O9+S9+W9+AA9+AE9</f>
        <v>0</v>
      </c>
      <c r="AG9" s="2"/>
      <c r="AH9"/>
      <c r="AI9"/>
      <c r="AJ9" s="22">
        <f>IFERROR(VLOOKUP(D9,U18B!B:AD,29,FALSE),0)</f>
        <v>47.2</v>
      </c>
      <c r="AK9" s="17" t="str">
        <f>IFERROR(VLOOKUP(D9,U18B!B:AD,1,FALSE),"-")</f>
        <v>Vykopal Matouš</v>
      </c>
      <c r="AL9" s="22">
        <f>AF9+AJ9</f>
        <v>47.2</v>
      </c>
    </row>
    <row r="10" spans="1:38">
      <c r="A10" s="28">
        <v>3</v>
      </c>
      <c r="B10">
        <v>593213</v>
      </c>
      <c r="C10">
        <v>9553</v>
      </c>
      <c r="D10" t="s">
        <v>138</v>
      </c>
      <c r="E10">
        <v>2010</v>
      </c>
      <c r="F10" t="s">
        <v>99</v>
      </c>
      <c r="G10" t="s">
        <v>100</v>
      </c>
      <c r="H10" s="1">
        <v>0</v>
      </c>
      <c r="I10" s="1">
        <v>0</v>
      </c>
      <c r="J10" s="1">
        <v>0</v>
      </c>
      <c r="K10" s="2">
        <f>H10+I10-J10</f>
        <v>0</v>
      </c>
      <c r="L10" s="1">
        <v>0</v>
      </c>
      <c r="M10" s="1">
        <v>0</v>
      </c>
      <c r="N10" s="1">
        <v>0</v>
      </c>
      <c r="O10" s="2">
        <f>L10+M10-N10</f>
        <v>0</v>
      </c>
      <c r="P10" s="1">
        <v>0</v>
      </c>
      <c r="Q10" s="1">
        <v>0</v>
      </c>
      <c r="R10" s="1">
        <v>0</v>
      </c>
      <c r="S10" s="2">
        <f>P10+Q10-R10</f>
        <v>0</v>
      </c>
      <c r="T10" s="1">
        <v>0</v>
      </c>
      <c r="U10" s="1">
        <v>0</v>
      </c>
      <c r="V10" s="1">
        <v>0</v>
      </c>
      <c r="W10" s="2">
        <f>T10+U10-V10</f>
        <v>0</v>
      </c>
      <c r="X10" s="1">
        <v>0</v>
      </c>
      <c r="Y10" s="1">
        <v>0</v>
      </c>
      <c r="Z10" s="1">
        <v>0</v>
      </c>
      <c r="AA10" s="2">
        <f>X10+Y10-Z10</f>
        <v>0</v>
      </c>
      <c r="AB10" s="1">
        <v>0</v>
      </c>
      <c r="AC10" s="1">
        <v>0</v>
      </c>
      <c r="AD10" s="1">
        <v>0</v>
      </c>
      <c r="AE10" s="2">
        <f>AB10+AC10-AD10</f>
        <v>0</v>
      </c>
      <c r="AF10" s="1">
        <f>K10+O10+S10+W10+AA10+AE10</f>
        <v>0</v>
      </c>
      <c r="AG10" s="2"/>
      <c r="AH10"/>
      <c r="AI10"/>
      <c r="AJ10" s="22">
        <f>IFERROR(VLOOKUP(D10,U18B!B:AD,29,FALSE),0)</f>
        <v>41.8</v>
      </c>
      <c r="AK10" s="17" t="str">
        <f>IFERROR(VLOOKUP(D10,U18B!B:AD,1,FALSE),"-")</f>
        <v>Polák Vít</v>
      </c>
      <c r="AL10" s="22">
        <f>AF10+AJ10</f>
        <v>41.8</v>
      </c>
    </row>
  </sheetData>
  <sortState ref="A7:AL10">
    <sortCondition descending="1" ref="AL7:AL10"/>
  </sortState>
  <pageMargins left="0.7" right="0.7" top="0.75" bottom="0.75" header="0.3" footer="0.3"/>
  <pageSetup paperSize="9" scale="7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K7"/>
  <sheetViews>
    <sheetView workbookViewId="0">
      <selection activeCell="AK7" sqref="AJ7:AK7"/>
    </sheetView>
  </sheetViews>
  <sheetFormatPr defaultRowHeight="15"/>
  <cols>
    <col min="1" max="3" width="10" style="17" customWidth="1"/>
    <col min="4" max="4" width="30" style="17" customWidth="1"/>
    <col min="5" max="5" width="8" style="17" customWidth="1"/>
    <col min="6" max="7" width="30" style="17" customWidth="1"/>
    <col min="8" max="10" width="7" style="17" customWidth="1"/>
    <col min="11" max="11" width="8" style="17" customWidth="1"/>
    <col min="12" max="14" width="7" style="17" hidden="1" customWidth="1"/>
    <col min="15" max="15" width="8" style="17" hidden="1" customWidth="1"/>
    <col min="16" max="18" width="7" style="17" customWidth="1"/>
    <col min="19" max="19" width="8" style="17" customWidth="1"/>
    <col min="20" max="22" width="7" style="17" customWidth="1"/>
    <col min="23" max="23" width="8" style="17" customWidth="1"/>
    <col min="24" max="26" width="7" style="17" customWidth="1"/>
    <col min="27" max="27" width="8" style="17" customWidth="1"/>
    <col min="28" max="30" width="7" style="17" customWidth="1"/>
    <col min="31" max="32" width="8" style="17" customWidth="1"/>
    <col min="33" max="34" width="30" style="17" customWidth="1"/>
    <col min="35" max="35" width="15" style="17" customWidth="1"/>
    <col min="36" max="16384" width="9.140625" style="17"/>
  </cols>
  <sheetData>
    <row r="1" spans="1:37" ht="18.75">
      <c r="D1" s="17" t="s">
        <v>0</v>
      </c>
      <c r="E1" s="18"/>
    </row>
    <row r="2" spans="1:37" ht="18.75">
      <c r="D2" s="17" t="s">
        <v>1</v>
      </c>
      <c r="E2" s="18"/>
    </row>
    <row r="3" spans="1:37" ht="18.75">
      <c r="D3" s="17" t="s">
        <v>141</v>
      </c>
      <c r="E3" s="18"/>
    </row>
    <row r="5" spans="1:37">
      <c r="AJ5" s="23" t="s">
        <v>175</v>
      </c>
      <c r="AK5" s="23"/>
    </row>
    <row r="6" spans="1:37">
      <c r="A6" s="19" t="s">
        <v>3</v>
      </c>
      <c r="B6" s="19" t="s">
        <v>4</v>
      </c>
      <c r="C6" s="19" t="s">
        <v>5</v>
      </c>
      <c r="D6" s="19" t="s">
        <v>6</v>
      </c>
      <c r="E6" s="19" t="s">
        <v>7</v>
      </c>
      <c r="F6" s="19" t="s">
        <v>8</v>
      </c>
      <c r="G6" s="19" t="s">
        <v>9</v>
      </c>
      <c r="H6" s="19" t="s">
        <v>10</v>
      </c>
      <c r="I6" s="19" t="s">
        <v>11</v>
      </c>
      <c r="J6" s="19" t="s">
        <v>12</v>
      </c>
      <c r="K6" s="19" t="s">
        <v>13</v>
      </c>
      <c r="L6" s="19" t="s">
        <v>10</v>
      </c>
      <c r="M6" s="19" t="s">
        <v>11</v>
      </c>
      <c r="N6" s="19" t="s">
        <v>12</v>
      </c>
      <c r="O6" s="19" t="s">
        <v>14</v>
      </c>
      <c r="P6" s="19" t="s">
        <v>10</v>
      </c>
      <c r="Q6" s="19" t="s">
        <v>11</v>
      </c>
      <c r="R6" s="19" t="s">
        <v>12</v>
      </c>
      <c r="S6" s="19" t="s">
        <v>15</v>
      </c>
      <c r="T6" s="19" t="s">
        <v>10</v>
      </c>
      <c r="U6" s="19" t="s">
        <v>11</v>
      </c>
      <c r="V6" s="19" t="s">
        <v>12</v>
      </c>
      <c r="W6" s="19" t="s">
        <v>16</v>
      </c>
      <c r="X6" s="19" t="s">
        <v>10</v>
      </c>
      <c r="Y6" s="19" t="s">
        <v>11</v>
      </c>
      <c r="Z6" s="19" t="s">
        <v>12</v>
      </c>
      <c r="AA6" s="19" t="s">
        <v>17</v>
      </c>
      <c r="AB6" s="19" t="s">
        <v>10</v>
      </c>
      <c r="AC6" s="19" t="s">
        <v>11</v>
      </c>
      <c r="AD6" s="19" t="s">
        <v>12</v>
      </c>
      <c r="AE6" s="19" t="s">
        <v>18</v>
      </c>
      <c r="AF6" s="19" t="s">
        <v>19</v>
      </c>
      <c r="AG6" s="19" t="s">
        <v>20</v>
      </c>
      <c r="AH6" s="19" t="s">
        <v>21</v>
      </c>
      <c r="AI6" s="19" t="s">
        <v>22</v>
      </c>
      <c r="AJ6" s="19"/>
    </row>
    <row r="7" spans="1:37">
      <c r="B7" s="17">
        <v>421299</v>
      </c>
      <c r="C7" s="17">
        <v>7949</v>
      </c>
      <c r="D7" s="17" t="s">
        <v>142</v>
      </c>
      <c r="E7" s="17">
        <v>2008</v>
      </c>
      <c r="F7" s="17" t="s">
        <v>31</v>
      </c>
      <c r="G7" s="17" t="s">
        <v>123</v>
      </c>
      <c r="H7" s="17">
        <v>0</v>
      </c>
      <c r="I7" s="20">
        <v>0</v>
      </c>
      <c r="J7" s="20">
        <v>0</v>
      </c>
      <c r="K7" s="21">
        <f>H7+I7-J7</f>
        <v>0</v>
      </c>
      <c r="L7" s="20">
        <v>0</v>
      </c>
      <c r="M7" s="20">
        <v>0</v>
      </c>
      <c r="N7" s="20">
        <v>0</v>
      </c>
      <c r="O7" s="21">
        <f>L7+M7-N7</f>
        <v>0</v>
      </c>
      <c r="P7" s="20">
        <v>0</v>
      </c>
      <c r="Q7" s="20">
        <v>0</v>
      </c>
      <c r="R7" s="20">
        <v>0</v>
      </c>
      <c r="S7" s="21">
        <f>P7+Q7-R7</f>
        <v>0</v>
      </c>
      <c r="T7" s="20">
        <v>0</v>
      </c>
      <c r="U7" s="20">
        <v>0</v>
      </c>
      <c r="V7" s="20">
        <v>0</v>
      </c>
      <c r="W7" s="21">
        <f>T7+U7-V7</f>
        <v>0</v>
      </c>
      <c r="X7" s="20">
        <v>0</v>
      </c>
      <c r="Y7" s="20">
        <v>0</v>
      </c>
      <c r="Z7" s="20">
        <v>0</v>
      </c>
      <c r="AA7" s="21">
        <f>X7+Y7-Z7</f>
        <v>0</v>
      </c>
      <c r="AB7" s="20">
        <v>0</v>
      </c>
      <c r="AC7" s="20">
        <v>0</v>
      </c>
      <c r="AD7" s="20">
        <v>0</v>
      </c>
      <c r="AE7" s="21">
        <f>AB7+AC7-AD7</f>
        <v>0</v>
      </c>
      <c r="AF7" s="20">
        <f>K7+O7+S7+W7+AA7+AE7</f>
        <v>0</v>
      </c>
      <c r="AG7" s="21"/>
      <c r="AH7" s="17" t="s">
        <v>143</v>
      </c>
      <c r="AJ7" s="2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6"/>
  <sheetViews>
    <sheetView workbookViewId="0">
      <selection activeCell="R3" sqref="R3"/>
    </sheetView>
  </sheetViews>
  <sheetFormatPr defaultRowHeight="15"/>
  <cols>
    <col min="1" max="4" width="30" style="17" customWidth="1"/>
    <col min="5" max="16384" width="9.140625" style="17"/>
  </cols>
  <sheetData>
    <row r="1" spans="1:6" ht="18.75">
      <c r="A1" s="17" t="s">
        <v>0</v>
      </c>
      <c r="B1" s="18"/>
    </row>
    <row r="2" spans="1:6" ht="18.75">
      <c r="A2" s="17" t="s">
        <v>1</v>
      </c>
      <c r="B2" s="18"/>
    </row>
    <row r="3" spans="1:6" ht="18.75">
      <c r="A3" s="17" t="s">
        <v>144</v>
      </c>
      <c r="B3" s="18"/>
    </row>
    <row r="6" spans="1:6">
      <c r="A6" s="19" t="s">
        <v>6</v>
      </c>
      <c r="B6" s="19" t="s">
        <v>145</v>
      </c>
      <c r="C6" s="19" t="s">
        <v>146</v>
      </c>
      <c r="D6" s="19" t="s">
        <v>147</v>
      </c>
      <c r="E6" s="19" t="s">
        <v>21</v>
      </c>
      <c r="F6" s="19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C7"/>
  <sheetViews>
    <sheetView workbookViewId="0">
      <selection activeCell="R3" sqref="R3"/>
    </sheetView>
  </sheetViews>
  <sheetFormatPr defaultRowHeight="15"/>
  <cols>
    <col min="1" max="2" width="30" style="17" customWidth="1"/>
    <col min="3" max="16384" width="9.140625" style="17"/>
  </cols>
  <sheetData>
    <row r="1" spans="1:3" ht="18.75">
      <c r="A1" s="17" t="s">
        <v>0</v>
      </c>
      <c r="B1" s="18"/>
    </row>
    <row r="2" spans="1:3" ht="18.75">
      <c r="A2" s="17" t="s">
        <v>1</v>
      </c>
      <c r="B2" s="18"/>
    </row>
    <row r="3" spans="1:3" ht="18.75">
      <c r="A3" s="17" t="s">
        <v>148</v>
      </c>
      <c r="B3" s="18"/>
    </row>
    <row r="6" spans="1:3">
      <c r="A6" s="19" t="s">
        <v>146</v>
      </c>
      <c r="B6" s="19" t="s">
        <v>145</v>
      </c>
      <c r="C6" s="19"/>
    </row>
    <row r="7" spans="1:3">
      <c r="A7" s="17" t="s">
        <v>79</v>
      </c>
      <c r="B7" s="17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13</vt:i4>
      </vt:variant>
      <vt:variant>
        <vt:lpstr>Pojmenované oblasti</vt:lpstr>
      </vt:variant>
      <vt:variant>
        <vt:i4>5</vt:i4>
      </vt:variant>
    </vt:vector>
  </HeadingPairs>
  <TitlesOfParts>
    <vt:vector size="18" baseType="lpstr">
      <vt:lpstr>U9</vt:lpstr>
      <vt:lpstr>U11</vt:lpstr>
      <vt:lpstr>U13</vt:lpstr>
      <vt:lpstr>U15</vt:lpstr>
      <vt:lpstr>U18B</vt:lpstr>
      <vt:lpstr>15732_U9</vt:lpstr>
      <vt:lpstr>15733_U11</vt:lpstr>
      <vt:lpstr>15734_U13</vt:lpstr>
      <vt:lpstr>15735_U15</vt:lpstr>
      <vt:lpstr>15737_U18B</vt:lpstr>
      <vt:lpstr>15738_MT</vt:lpstr>
      <vt:lpstr>rozhodci</vt:lpstr>
      <vt:lpstr>poznamky</vt:lpstr>
      <vt:lpstr>'15732_U9'!Oblast_tisku</vt:lpstr>
      <vt:lpstr>'15733_U11'!Oblast_tisku</vt:lpstr>
      <vt:lpstr>'15734_U13'!Oblast_tisku</vt:lpstr>
      <vt:lpstr>'15735_U15'!Oblast_tisku</vt:lpstr>
      <vt:lpstr>'15737_U18B'!Oblast_tisku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GIS</dc:creator>
  <cp:keywords/>
  <dc:description/>
  <cp:lastModifiedBy>Owner</cp:lastModifiedBy>
  <cp:lastPrinted>2026-10-03T11:55:27Z</cp:lastPrinted>
  <dcterms:created xsi:type="dcterms:W3CDTF">2026-10-02T13:45:04Z</dcterms:created>
  <dcterms:modified xsi:type="dcterms:W3CDTF">2026-10-03T11:55:34Z</dcterms:modified>
  <cp:category/>
</cp:coreProperties>
</file>